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9F7C7588-96A7-4DB1-BD55-F1B957A239FE}" xr6:coauthVersionLast="47" xr6:coauthVersionMax="47" xr10:uidLastSave="{00000000-0000-0000-0000-000000000000}"/>
  <bookViews>
    <workbookView xWindow="-108" yWindow="-108" windowWidth="23256" windowHeight="12456" tabRatio="843" activeTab="1" xr2:uid="{00000000-000D-0000-FFFF-FFFF00000000}"/>
  </bookViews>
  <sheets>
    <sheet name="Maquette S" sheetId="10" r:id="rId1"/>
    <sheet name="BDD S" sheetId="11" r:id="rId2"/>
    <sheet name="28" sheetId="12" r:id="rId3"/>
    <sheet name="23" sheetId="17" r:id="rId4"/>
    <sheet name="1" sheetId="19" r:id="rId5"/>
    <sheet name="Stats S" sheetId="13" r:id="rId6"/>
    <sheet name="GCrédits S" sheetId="14" r:id="rId7"/>
    <sheet name="GNotes S" sheetId="15" r:id="rId8"/>
    <sheet name="Maquette L" sheetId="6" r:id="rId9"/>
    <sheet name="BDD L" sheetId="5" r:id="rId10"/>
    <sheet name="21" sheetId="4" r:id="rId11"/>
    <sheet name="26" sheetId="18" r:id="rId12"/>
    <sheet name="2" sheetId="20" r:id="rId13"/>
    <sheet name="Stats L" sheetId="7" r:id="rId14"/>
    <sheet name="GCrédits L" sheetId="8" r:id="rId15"/>
    <sheet name="GNotes L" sheetId="9" r:id="rId16"/>
    <sheet name="H" sheetId="16" r:id="rId17"/>
  </sheets>
  <definedNames>
    <definedName name="_xlnm._FilterDatabase" localSheetId="4" hidden="1">'1'!#REF!</definedName>
    <definedName name="_xlnm._FilterDatabase" localSheetId="12" hidden="1">'2'!#REF!</definedName>
    <definedName name="_xlnm._FilterDatabase" localSheetId="10" hidden="1">'21'!$A$6:$L$99</definedName>
    <definedName name="_xlnm._FilterDatabase" localSheetId="3" hidden="1">'23'!#REF!</definedName>
    <definedName name="_xlnm._FilterDatabase" localSheetId="11" hidden="1">'26'!#REF!</definedName>
    <definedName name="_xlnm._FilterDatabase" localSheetId="2" hidden="1">'28'!$A$6:$L$99</definedName>
    <definedName name="_xlnm._FilterDatabase" localSheetId="9" hidden="1">'BDD L'!$A$4:$B$70</definedName>
    <definedName name="_xlnm._FilterDatabase" localSheetId="1" hidden="1">'BDD S'!$A$4:$B$52</definedName>
    <definedName name="_xlnm._FilterDatabase" localSheetId="13" hidden="1">'Stats L'!$A$2:$A$13</definedName>
    <definedName name="_xlnm._FilterDatabase" localSheetId="5" hidden="1">'Stats S'!$A$2:$A$13</definedName>
    <definedName name="_xlnm.Print_Area" localSheetId="4">'1'!$A$1:$J$36</definedName>
    <definedName name="_xlnm.Print_Area" localSheetId="12">'2'!$A$1:$J$36</definedName>
    <definedName name="_xlnm.Print_Area" localSheetId="10">'21'!$A$1:$M$99</definedName>
    <definedName name="_xlnm.Print_Area" localSheetId="3">'23'!$A$1:$N$15</definedName>
    <definedName name="_xlnm.Print_Area" localSheetId="11">'26'!$A$1:$N$15</definedName>
    <definedName name="_xlnm.Print_Area" localSheetId="2">'28'!$A$1:$M$99</definedName>
    <definedName name="_xlnm.Print_Area" localSheetId="9">'BDD L'!$A$2:$PD$28</definedName>
    <definedName name="_xlnm.Print_Area" localSheetId="1">'BDD S'!$A$2:$OU$30</definedName>
    <definedName name="_xlnm.Print_Area" localSheetId="16">H!$A$1:$P$32</definedName>
    <definedName name="_xlnm.Print_Area" localSheetId="8">'Maquette L'!$A$1:$R$78</definedName>
    <definedName name="_xlnm.Print_Area" localSheetId="0">'Maquette S'!$A$1:$R$78</definedName>
    <definedName name="_xlnm.Print_Area" localSheetId="13">'Stats L'!$A$1:$N$13</definedName>
    <definedName name="_xlnm.Print_Area" localSheetId="5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20" l="1"/>
  <c r="A7" i="5"/>
  <c r="A16" i="20"/>
  <c r="A1" i="18"/>
  <c r="L1" i="4"/>
  <c r="B44" i="4"/>
  <c r="B48" i="4"/>
  <c r="O48" i="4"/>
  <c r="F2" i="5"/>
  <c r="H4" i="5"/>
  <c r="G1" i="5"/>
  <c r="H1" i="5"/>
  <c r="I1" i="5"/>
  <c r="J1" i="5"/>
  <c r="M4" i="5"/>
  <c r="K1" i="5"/>
  <c r="L1" i="5"/>
  <c r="M1" i="5"/>
  <c r="N1" i="5"/>
  <c r="O1" i="5"/>
  <c r="R4" i="5"/>
  <c r="P1" i="5"/>
  <c r="Q1" i="5"/>
  <c r="R1" i="5"/>
  <c r="S1" i="5"/>
  <c r="T1" i="5"/>
  <c r="W4" i="5"/>
  <c r="U1" i="5"/>
  <c r="V1" i="5"/>
  <c r="W1" i="5"/>
  <c r="X1" i="5"/>
  <c r="Y1" i="5"/>
  <c r="AB4" i="5"/>
  <c r="Z1" i="5"/>
  <c r="AA1" i="5"/>
  <c r="AB1" i="5"/>
  <c r="AC1" i="5"/>
  <c r="AD1" i="5"/>
  <c r="AE1" i="5"/>
  <c r="AF1" i="5"/>
  <c r="AG1" i="5"/>
  <c r="AH1" i="5"/>
  <c r="AI1" i="5"/>
  <c r="AJ1" i="5"/>
  <c r="AK1" i="5"/>
  <c r="AL2" i="5"/>
  <c r="AN4" i="5"/>
  <c r="AL1" i="5"/>
  <c r="AM1" i="5"/>
  <c r="AN1" i="5"/>
  <c r="AO1" i="5"/>
  <c r="AP1" i="5"/>
  <c r="AS4" i="5"/>
  <c r="AQ1" i="5"/>
  <c r="AR1" i="5"/>
  <c r="AS1" i="5"/>
  <c r="AT1" i="5"/>
  <c r="AU1" i="5"/>
  <c r="AX4" i="5"/>
  <c r="AV1" i="5"/>
  <c r="AW1" i="5"/>
  <c r="AX1" i="5"/>
  <c r="AY1" i="5"/>
  <c r="AZ1" i="5"/>
  <c r="BC4" i="5"/>
  <c r="BA1" i="5"/>
  <c r="BB1" i="5"/>
  <c r="BC1" i="5"/>
  <c r="BD1" i="5"/>
  <c r="BE1" i="5"/>
  <c r="BH4" i="5"/>
  <c r="BF1" i="5"/>
  <c r="BG1" i="5"/>
  <c r="BH1" i="5"/>
  <c r="BI1" i="5"/>
  <c r="BJ1" i="5"/>
  <c r="BK1" i="5"/>
  <c r="BL1" i="5"/>
  <c r="BM1" i="5"/>
  <c r="BN1" i="5"/>
  <c r="BO1" i="5"/>
  <c r="BP1" i="5"/>
  <c r="BQ1" i="5"/>
  <c r="BR2" i="5"/>
  <c r="BT4" i="5"/>
  <c r="BR1" i="5"/>
  <c r="BS1" i="5"/>
  <c r="BT1" i="5"/>
  <c r="BU1" i="5"/>
  <c r="BV1" i="5"/>
  <c r="BY4" i="5"/>
  <c r="BW1" i="5"/>
  <c r="BX1" i="5"/>
  <c r="BY1" i="5"/>
  <c r="BZ1" i="5"/>
  <c r="CA1" i="5"/>
  <c r="CD4" i="5"/>
  <c r="CB1" i="5"/>
  <c r="CC1" i="5"/>
  <c r="CD1" i="5"/>
  <c r="CE1" i="5"/>
  <c r="CF1" i="5"/>
  <c r="CI4" i="5"/>
  <c r="CG1" i="5"/>
  <c r="CH1" i="5"/>
  <c r="CI1" i="5"/>
  <c r="CJ1" i="5"/>
  <c r="CK1" i="5"/>
  <c r="CN4" i="5"/>
  <c r="CL1" i="5"/>
  <c r="CM1" i="5"/>
  <c r="CN1" i="5"/>
  <c r="CO1" i="5"/>
  <c r="CP1" i="5"/>
  <c r="CQ1" i="5"/>
  <c r="CR1" i="5"/>
  <c r="CS1" i="5"/>
  <c r="CT1" i="5"/>
  <c r="CU1" i="5"/>
  <c r="CV1" i="5"/>
  <c r="CW1" i="5"/>
  <c r="CX2" i="5"/>
  <c r="CZ4" i="5"/>
  <c r="CX1" i="5"/>
  <c r="CY1" i="5"/>
  <c r="CZ1" i="5"/>
  <c r="DA1" i="5"/>
  <c r="DB1" i="5"/>
  <c r="DE4" i="5"/>
  <c r="DC1" i="5"/>
  <c r="DD1" i="5"/>
  <c r="DE1" i="5"/>
  <c r="DF1" i="5"/>
  <c r="DG1" i="5"/>
  <c r="DJ4" i="5"/>
  <c r="DH1" i="5"/>
  <c r="DI1" i="5"/>
  <c r="DJ1" i="5"/>
  <c r="DK1" i="5"/>
  <c r="DL1" i="5"/>
  <c r="DO4" i="5"/>
  <c r="DM1" i="5"/>
  <c r="DN1" i="5"/>
  <c r="DO1" i="5"/>
  <c r="DP1" i="5"/>
  <c r="DQ1" i="5"/>
  <c r="DT4" i="5"/>
  <c r="DR1" i="5"/>
  <c r="DS1" i="5"/>
  <c r="DT1" i="5"/>
  <c r="DU1" i="5"/>
  <c r="DV1" i="5"/>
  <c r="DW1" i="5"/>
  <c r="DX1" i="5"/>
  <c r="DY1" i="5"/>
  <c r="DZ1" i="5"/>
  <c r="EA1" i="5"/>
  <c r="EB1" i="5"/>
  <c r="EC1" i="5"/>
  <c r="ED2" i="5"/>
  <c r="EF4" i="5"/>
  <c r="ED1" i="5"/>
  <c r="EE1" i="5"/>
  <c r="EF1" i="5"/>
  <c r="EG1" i="5"/>
  <c r="EH1" i="5"/>
  <c r="EK4" i="5"/>
  <c r="EI1" i="5"/>
  <c r="EJ1" i="5"/>
  <c r="EK1" i="5"/>
  <c r="EL1" i="5"/>
  <c r="EM1" i="5"/>
  <c r="EP4" i="5"/>
  <c r="EN1" i="5"/>
  <c r="EO1" i="5"/>
  <c r="EP1" i="5"/>
  <c r="EQ1" i="5"/>
  <c r="ER1" i="5"/>
  <c r="EU4" i="5"/>
  <c r="ES1" i="5"/>
  <c r="ET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J1" i="5"/>
  <c r="FK1" i="5"/>
  <c r="FL1" i="5"/>
  <c r="FM1" i="5"/>
  <c r="FN1" i="5"/>
  <c r="FQ4" i="5"/>
  <c r="FO1" i="5"/>
  <c r="FP1" i="5"/>
  <c r="FQ1" i="5"/>
  <c r="FR1" i="5"/>
  <c r="FS1" i="5"/>
  <c r="FV4" i="5"/>
  <c r="FT1" i="5"/>
  <c r="FU1" i="5"/>
  <c r="FV1" i="5"/>
  <c r="FW1" i="5"/>
  <c r="FX1" i="5"/>
  <c r="GA4" i="5"/>
  <c r="FY1" i="5"/>
  <c r="FZ1" i="5"/>
  <c r="GA1" i="5"/>
  <c r="GB1" i="5"/>
  <c r="GC1" i="5"/>
  <c r="GF4" i="5"/>
  <c r="GD1" i="5"/>
  <c r="GE1" i="5"/>
  <c r="GF1" i="5"/>
  <c r="GG1" i="5"/>
  <c r="GH1" i="5"/>
  <c r="GI1" i="5"/>
  <c r="GJ1" i="5"/>
  <c r="GK1" i="5"/>
  <c r="GL1" i="5"/>
  <c r="GM1" i="5"/>
  <c r="GN1" i="5"/>
  <c r="GO1" i="5"/>
  <c r="GP2" i="5"/>
  <c r="GR4" i="5"/>
  <c r="GP1" i="5"/>
  <c r="GQ1" i="5"/>
  <c r="GR1" i="5"/>
  <c r="GS1" i="5"/>
  <c r="GT1" i="5"/>
  <c r="GW4" i="5"/>
  <c r="GU1" i="5"/>
  <c r="GV1" i="5"/>
  <c r="GW1" i="5"/>
  <c r="GX1" i="5"/>
  <c r="GY1" i="5"/>
  <c r="HB4" i="5"/>
  <c r="GZ1" i="5"/>
  <c r="HA1" i="5"/>
  <c r="HB1" i="5"/>
  <c r="HC1" i="5"/>
  <c r="HD1" i="5"/>
  <c r="HG4" i="5"/>
  <c r="HE1" i="5"/>
  <c r="HF1" i="5"/>
  <c r="HG1" i="5"/>
  <c r="HH1" i="5"/>
  <c r="HI1" i="5"/>
  <c r="HL4" i="5"/>
  <c r="HJ1" i="5"/>
  <c r="HK1" i="5"/>
  <c r="HL1" i="5"/>
  <c r="HM1" i="5"/>
  <c r="HN1" i="5"/>
  <c r="HO1" i="5"/>
  <c r="HP1" i="5"/>
  <c r="HQ1" i="5"/>
  <c r="HR1" i="5"/>
  <c r="HS1" i="5"/>
  <c r="HT1" i="5"/>
  <c r="HU1" i="5"/>
  <c r="HV2" i="5"/>
  <c r="HX4" i="5"/>
  <c r="HV1" i="5"/>
  <c r="HW1" i="5"/>
  <c r="HX1" i="5"/>
  <c r="HY1" i="5"/>
  <c r="HZ1" i="5"/>
  <c r="IC4" i="5"/>
  <c r="IA1" i="5"/>
  <c r="IB1" i="5"/>
  <c r="IC1" i="5"/>
  <c r="ID1" i="5"/>
  <c r="IE1" i="5"/>
  <c r="IH4" i="5"/>
  <c r="IF1" i="5"/>
  <c r="IG1" i="5"/>
  <c r="IH1" i="5"/>
  <c r="II1" i="5"/>
  <c r="IJ1" i="5"/>
  <c r="IM4" i="5"/>
  <c r="IK1" i="5"/>
  <c r="IL1" i="5"/>
  <c r="IM1" i="5"/>
  <c r="IN1" i="5"/>
  <c r="IO1" i="5"/>
  <c r="IR4" i="5"/>
  <c r="IP1" i="5"/>
  <c r="IQ1" i="5"/>
  <c r="IR1" i="5"/>
  <c r="IS1" i="5"/>
  <c r="IT1" i="5"/>
  <c r="IU1" i="5"/>
  <c r="IV1" i="5"/>
  <c r="IW1" i="5"/>
  <c r="IX1" i="5"/>
  <c r="IY1" i="5"/>
  <c r="IZ1" i="5"/>
  <c r="JA1" i="5"/>
  <c r="JB2" i="5"/>
  <c r="JD4" i="5"/>
  <c r="JB1" i="5"/>
  <c r="JC1" i="5"/>
  <c r="JD1" i="5"/>
  <c r="JE1" i="5"/>
  <c r="JF1" i="5"/>
  <c r="JI4" i="5"/>
  <c r="JG1" i="5"/>
  <c r="JH1" i="5"/>
  <c r="JI1" i="5"/>
  <c r="JJ1" i="5"/>
  <c r="JK1" i="5"/>
  <c r="JN4" i="5"/>
  <c r="JL1" i="5"/>
  <c r="JM1" i="5"/>
  <c r="JN1" i="5"/>
  <c r="JO1" i="5"/>
  <c r="JP1" i="5"/>
  <c r="JS4" i="5"/>
  <c r="JQ1" i="5"/>
  <c r="JR1" i="5"/>
  <c r="JS1" i="5"/>
  <c r="JT1" i="5"/>
  <c r="JU1" i="5"/>
  <c r="JX4" i="5"/>
  <c r="JV1" i="5"/>
  <c r="JW1" i="5"/>
  <c r="JX1" i="5"/>
  <c r="JY1" i="5"/>
  <c r="JZ1" i="5"/>
  <c r="KA1" i="5"/>
  <c r="KB1" i="5"/>
  <c r="KC1" i="5"/>
  <c r="KD1" i="5"/>
  <c r="KE1" i="5"/>
  <c r="KF1" i="5"/>
  <c r="KG1" i="5"/>
  <c r="KH2" i="5"/>
  <c r="KJ4" i="5"/>
  <c r="KH1" i="5"/>
  <c r="KI1" i="5"/>
  <c r="KJ1" i="5"/>
  <c r="KK1" i="5"/>
  <c r="KL1" i="5"/>
  <c r="KO4" i="5"/>
  <c r="KM1" i="5"/>
  <c r="KN1" i="5"/>
  <c r="KO1" i="5"/>
  <c r="KP1" i="5"/>
  <c r="KQ1" i="5"/>
  <c r="KT4" i="5"/>
  <c r="KR1" i="5"/>
  <c r="KS1" i="5"/>
  <c r="KT1" i="5"/>
  <c r="KU1" i="5"/>
  <c r="KV1" i="5"/>
  <c r="KY4" i="5"/>
  <c r="KW1" i="5"/>
  <c r="KX1" i="5"/>
  <c r="KY1" i="5"/>
  <c r="KZ1" i="5"/>
  <c r="LA1" i="5"/>
  <c r="LD4" i="5"/>
  <c r="LB1" i="5"/>
  <c r="LC1" i="5"/>
  <c r="LD1" i="5"/>
  <c r="LE1" i="5"/>
  <c r="LF1" i="5"/>
  <c r="LG1" i="5"/>
  <c r="LH1" i="5"/>
  <c r="LI1" i="5"/>
  <c r="LJ1" i="5"/>
  <c r="LK1" i="5"/>
  <c r="LL1" i="5"/>
  <c r="LM1" i="5"/>
  <c r="LN2" i="5"/>
  <c r="LP4" i="5"/>
  <c r="LN1" i="5"/>
  <c r="LO1" i="5"/>
  <c r="LP1" i="5"/>
  <c r="LQ1" i="5"/>
  <c r="LR1" i="5"/>
  <c r="LU4" i="5"/>
  <c r="LS1" i="5"/>
  <c r="LT1" i="5"/>
  <c r="LU1" i="5"/>
  <c r="LV1" i="5"/>
  <c r="LW1" i="5"/>
  <c r="LZ4" i="5"/>
  <c r="LX1" i="5"/>
  <c r="LY1" i="5"/>
  <c r="LZ1" i="5"/>
  <c r="MA1" i="5"/>
  <c r="MB1" i="5"/>
  <c r="ME4" i="5"/>
  <c r="MC1" i="5"/>
  <c r="MD1" i="5"/>
  <c r="ME1" i="5"/>
  <c r="MF1" i="5"/>
  <c r="MG1" i="5"/>
  <c r="MJ4" i="5"/>
  <c r="MH1" i="5"/>
  <c r="MI1" i="5"/>
  <c r="MJ1" i="5"/>
  <c r="MK1" i="5"/>
  <c r="ML1" i="5"/>
  <c r="MM1" i="5"/>
  <c r="MN1" i="5"/>
  <c r="MO1" i="5"/>
  <c r="MP1" i="5"/>
  <c r="MQ1" i="5"/>
  <c r="MR1" i="5"/>
  <c r="MS1" i="5"/>
  <c r="MT2" i="5"/>
  <c r="MV4" i="5"/>
  <c r="MT1" i="5"/>
  <c r="MU1" i="5"/>
  <c r="MV1" i="5"/>
  <c r="MW1" i="5"/>
  <c r="MX1" i="5"/>
  <c r="NA4" i="5"/>
  <c r="MY1" i="5"/>
  <c r="MZ1" i="5"/>
  <c r="NA1" i="5"/>
  <c r="NB1" i="5"/>
  <c r="NC1" i="5"/>
  <c r="NF4" i="5"/>
  <c r="ND1" i="5"/>
  <c r="NE1" i="5"/>
  <c r="NF1" i="5"/>
  <c r="NG1" i="5"/>
  <c r="NH1" i="5"/>
  <c r="NK4" i="5"/>
  <c r="NI1" i="5"/>
  <c r="NJ1" i="5"/>
  <c r="NK1" i="5"/>
  <c r="NL1" i="5"/>
  <c r="NM1" i="5"/>
  <c r="NP4" i="5"/>
  <c r="NN1" i="5"/>
  <c r="NO1" i="5"/>
  <c r="NP1" i="5"/>
  <c r="NQ1" i="5"/>
  <c r="NR1" i="5"/>
  <c r="NS1" i="5"/>
  <c r="NT1" i="5"/>
  <c r="NU1" i="5"/>
  <c r="NV1" i="5"/>
  <c r="NW1" i="5"/>
  <c r="NX1" i="5"/>
  <c r="NY1" i="5"/>
  <c r="OA1" i="5"/>
  <c r="OB1" i="5"/>
  <c r="OC1" i="5"/>
  <c r="OD1" i="5"/>
  <c r="OE1" i="5"/>
  <c r="OF1" i="5"/>
  <c r="OG1" i="5"/>
  <c r="OH1" i="5"/>
  <c r="OI1" i="5"/>
  <c r="OJ1" i="5"/>
  <c r="OK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G2" i="5"/>
  <c r="AM2" i="5"/>
  <c r="BS2" i="5"/>
  <c r="CY2" i="5"/>
  <c r="EE2" i="5"/>
  <c r="FK2" i="5"/>
  <c r="GQ2" i="5"/>
  <c r="HW2" i="5"/>
  <c r="JC2" i="5"/>
  <c r="KI2" i="5"/>
  <c r="LO2" i="5"/>
  <c r="MU2" i="5"/>
  <c r="H3" i="5"/>
  <c r="M3" i="5"/>
  <c r="R3" i="5"/>
  <c r="W3" i="5"/>
  <c r="AB3" i="5"/>
  <c r="F4" i="5"/>
  <c r="H6" i="5"/>
  <c r="K4" i="5"/>
  <c r="M6" i="5"/>
  <c r="R6" i="5"/>
  <c r="M6" i="6"/>
  <c r="M12" i="6"/>
  <c r="M18" i="6"/>
  <c r="M24" i="6"/>
  <c r="M30" i="6"/>
  <c r="M36" i="6"/>
  <c r="M42" i="6"/>
  <c r="M48" i="6"/>
  <c r="M54" i="6"/>
  <c r="M60" i="6"/>
  <c r="M66" i="6"/>
  <c r="M72" i="6"/>
  <c r="M78" i="6"/>
  <c r="R7" i="6"/>
  <c r="J4" i="5"/>
  <c r="R8" i="6"/>
  <c r="O4" i="5"/>
  <c r="R9" i="6"/>
  <c r="T4" i="5"/>
  <c r="W6" i="5"/>
  <c r="R10" i="6"/>
  <c r="Y4" i="5"/>
  <c r="AB6" i="5"/>
  <c r="R11" i="6"/>
  <c r="AD4" i="5"/>
  <c r="AG6" i="5"/>
  <c r="H7" i="5"/>
  <c r="M7" i="5"/>
  <c r="R7" i="5"/>
  <c r="W7" i="5"/>
  <c r="AB7" i="5"/>
  <c r="AG7" i="5"/>
  <c r="H8" i="5"/>
  <c r="M8" i="5"/>
  <c r="R8" i="5"/>
  <c r="W8" i="5"/>
  <c r="AB8" i="5"/>
  <c r="AG8" i="5"/>
  <c r="H9" i="5"/>
  <c r="M9" i="5"/>
  <c r="R9" i="5"/>
  <c r="W9" i="5"/>
  <c r="AB9" i="5"/>
  <c r="AG9" i="5"/>
  <c r="H10" i="5"/>
  <c r="M10" i="5"/>
  <c r="R10" i="5"/>
  <c r="W10" i="5"/>
  <c r="AB10" i="5"/>
  <c r="AG10" i="5"/>
  <c r="H11" i="5"/>
  <c r="M11" i="5"/>
  <c r="R11" i="5"/>
  <c r="W11" i="5"/>
  <c r="AB11" i="5"/>
  <c r="AG11" i="5"/>
  <c r="H12" i="5"/>
  <c r="M12" i="5"/>
  <c r="R12" i="5"/>
  <c r="W12" i="5"/>
  <c r="AB12" i="5"/>
  <c r="AG12" i="5"/>
  <c r="H13" i="5"/>
  <c r="M13" i="5"/>
  <c r="R13" i="5"/>
  <c r="W13" i="5"/>
  <c r="AB13" i="5"/>
  <c r="AG13" i="5"/>
  <c r="H14" i="5"/>
  <c r="M14" i="5"/>
  <c r="R14" i="5"/>
  <c r="W14" i="5"/>
  <c r="AB14" i="5"/>
  <c r="AG14" i="5"/>
  <c r="H15" i="5"/>
  <c r="M15" i="5"/>
  <c r="R15" i="5"/>
  <c r="W15" i="5"/>
  <c r="AB15" i="5"/>
  <c r="AG15" i="5"/>
  <c r="H16" i="5"/>
  <c r="M16" i="5"/>
  <c r="R16" i="5"/>
  <c r="W16" i="5"/>
  <c r="AB16" i="5"/>
  <c r="AG16" i="5"/>
  <c r="H17" i="5"/>
  <c r="M17" i="5"/>
  <c r="R17" i="5"/>
  <c r="W17" i="5"/>
  <c r="AB17" i="5"/>
  <c r="AG17" i="5"/>
  <c r="H18" i="5"/>
  <c r="M18" i="5"/>
  <c r="R18" i="5"/>
  <c r="W18" i="5"/>
  <c r="AB18" i="5"/>
  <c r="AG18" i="5"/>
  <c r="H19" i="5"/>
  <c r="M19" i="5"/>
  <c r="R19" i="5"/>
  <c r="W19" i="5"/>
  <c r="AB19" i="5"/>
  <c r="AG19" i="5"/>
  <c r="H20" i="5"/>
  <c r="M20" i="5"/>
  <c r="R20" i="5"/>
  <c r="W20" i="5"/>
  <c r="AB20" i="5"/>
  <c r="AG20" i="5"/>
  <c r="H21" i="5"/>
  <c r="M21" i="5"/>
  <c r="R21" i="5"/>
  <c r="W21" i="5"/>
  <c r="AB21" i="5"/>
  <c r="AG21" i="5"/>
  <c r="H22" i="5"/>
  <c r="M22" i="5"/>
  <c r="R22" i="5"/>
  <c r="W22" i="5"/>
  <c r="AB22" i="5"/>
  <c r="AG22" i="5"/>
  <c r="H23" i="5"/>
  <c r="M23" i="5"/>
  <c r="R23" i="5"/>
  <c r="W23" i="5"/>
  <c r="AB23" i="5"/>
  <c r="AG23" i="5"/>
  <c r="H24" i="5"/>
  <c r="M24" i="5"/>
  <c r="R24" i="5"/>
  <c r="W24" i="5"/>
  <c r="AB24" i="5"/>
  <c r="AG24" i="5"/>
  <c r="H25" i="5"/>
  <c r="M25" i="5"/>
  <c r="R25" i="5"/>
  <c r="W25" i="5"/>
  <c r="AB25" i="5"/>
  <c r="AG25" i="5"/>
  <c r="H26" i="5"/>
  <c r="M26" i="5"/>
  <c r="R26" i="5"/>
  <c r="W26" i="5"/>
  <c r="AB26" i="5"/>
  <c r="AG26" i="5"/>
  <c r="H27" i="5"/>
  <c r="M27" i="5"/>
  <c r="R27" i="5"/>
  <c r="W27" i="5"/>
  <c r="AB27" i="5"/>
  <c r="AG27" i="5"/>
  <c r="H28" i="5"/>
  <c r="M28" i="5"/>
  <c r="R28" i="5"/>
  <c r="W28" i="5"/>
  <c r="AB28" i="5"/>
  <c r="AG28" i="5"/>
  <c r="H29" i="5"/>
  <c r="M29" i="5"/>
  <c r="R29" i="5"/>
  <c r="W29" i="5"/>
  <c r="AB29" i="5"/>
  <c r="AG29" i="5"/>
  <c r="H30" i="5"/>
  <c r="M30" i="5"/>
  <c r="R30" i="5"/>
  <c r="AG30" i="5"/>
  <c r="H31" i="5"/>
  <c r="M31" i="5"/>
  <c r="R31" i="5"/>
  <c r="AG31" i="5"/>
  <c r="H32" i="5"/>
  <c r="M32" i="5"/>
  <c r="R32" i="5"/>
  <c r="AG32" i="5"/>
  <c r="H33" i="5"/>
  <c r="M33" i="5"/>
  <c r="R33" i="5"/>
  <c r="AG33" i="5"/>
  <c r="H34" i="5"/>
  <c r="M34" i="5"/>
  <c r="R34" i="5"/>
  <c r="AG34" i="5"/>
  <c r="H35" i="5"/>
  <c r="M35" i="5"/>
  <c r="R35" i="5"/>
  <c r="AG35" i="5"/>
  <c r="H36" i="5"/>
  <c r="M36" i="5"/>
  <c r="R36" i="5"/>
  <c r="AG36" i="5"/>
  <c r="H37" i="5"/>
  <c r="M37" i="5"/>
  <c r="R37" i="5"/>
  <c r="AG37" i="5"/>
  <c r="H38" i="5"/>
  <c r="M38" i="5"/>
  <c r="R38" i="5"/>
  <c r="AG38" i="5"/>
  <c r="H39" i="5"/>
  <c r="M39" i="5"/>
  <c r="R39" i="5"/>
  <c r="AG39" i="5"/>
  <c r="H40" i="5"/>
  <c r="M40" i="5"/>
  <c r="R40" i="5"/>
  <c r="AG40" i="5"/>
  <c r="H41" i="5"/>
  <c r="M41" i="5"/>
  <c r="R41" i="5"/>
  <c r="AG41" i="5"/>
  <c r="H42" i="5"/>
  <c r="M42" i="5"/>
  <c r="R42" i="5"/>
  <c r="AG42" i="5"/>
  <c r="H43" i="5"/>
  <c r="M43" i="5"/>
  <c r="R43" i="5"/>
  <c r="AG43" i="5"/>
  <c r="H44" i="5"/>
  <c r="M44" i="5"/>
  <c r="R44" i="5"/>
  <c r="AG44" i="5"/>
  <c r="H45" i="5"/>
  <c r="M45" i="5"/>
  <c r="R45" i="5"/>
  <c r="AG45" i="5"/>
  <c r="H46" i="5"/>
  <c r="M46" i="5"/>
  <c r="R46" i="5"/>
  <c r="AG46" i="5"/>
  <c r="H47" i="5"/>
  <c r="M47" i="5"/>
  <c r="R47" i="5"/>
  <c r="AG47" i="5"/>
  <c r="H48" i="5"/>
  <c r="M48" i="5"/>
  <c r="R48" i="5"/>
  <c r="AG48" i="5"/>
  <c r="H49" i="5"/>
  <c r="M49" i="5"/>
  <c r="R49" i="5"/>
  <c r="AG49" i="5"/>
  <c r="H50" i="5"/>
  <c r="M50" i="5"/>
  <c r="R50" i="5"/>
  <c r="AG50" i="5"/>
  <c r="H51" i="5"/>
  <c r="M51" i="5"/>
  <c r="R51" i="5"/>
  <c r="AG51" i="5"/>
  <c r="H52" i="5"/>
  <c r="M52" i="5"/>
  <c r="R52" i="5"/>
  <c r="AG52" i="5"/>
  <c r="H53" i="5"/>
  <c r="M53" i="5"/>
  <c r="R53" i="5"/>
  <c r="AG53" i="5"/>
  <c r="H54" i="5"/>
  <c r="M54" i="5"/>
  <c r="R54" i="5"/>
  <c r="AG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H84" i="5"/>
  <c r="M84" i="5"/>
  <c r="R84" i="5"/>
  <c r="AG84" i="5"/>
  <c r="H85" i="5"/>
  <c r="M85" i="5"/>
  <c r="R85" i="5"/>
  <c r="AG85" i="5"/>
  <c r="AE3" i="5"/>
  <c r="J6" i="5"/>
  <c r="O6" i="5"/>
  <c r="T6" i="5"/>
  <c r="Y6" i="5"/>
  <c r="AD6" i="5"/>
  <c r="AI6" i="5"/>
  <c r="J7" i="5"/>
  <c r="O7" i="5"/>
  <c r="T7" i="5"/>
  <c r="Y7" i="5"/>
  <c r="AD7" i="5"/>
  <c r="AI7" i="5"/>
  <c r="J8" i="5"/>
  <c r="O8" i="5"/>
  <c r="T8" i="5"/>
  <c r="Y8" i="5"/>
  <c r="AD8" i="5"/>
  <c r="AI8" i="5"/>
  <c r="J9" i="5"/>
  <c r="O9" i="5"/>
  <c r="T9" i="5"/>
  <c r="Y9" i="5"/>
  <c r="AD9" i="5"/>
  <c r="AI9" i="5"/>
  <c r="J10" i="5"/>
  <c r="O10" i="5"/>
  <c r="T10" i="5"/>
  <c r="Y10" i="5"/>
  <c r="AD10" i="5"/>
  <c r="AI10" i="5"/>
  <c r="J11" i="5"/>
  <c r="O11" i="5"/>
  <c r="T11" i="5"/>
  <c r="Y11" i="5"/>
  <c r="AD11" i="5"/>
  <c r="AI11" i="5"/>
  <c r="J12" i="5"/>
  <c r="O12" i="5"/>
  <c r="T12" i="5"/>
  <c r="Y12" i="5"/>
  <c r="AD12" i="5"/>
  <c r="AI12" i="5"/>
  <c r="J13" i="5"/>
  <c r="O13" i="5"/>
  <c r="T13" i="5"/>
  <c r="Y13" i="5"/>
  <c r="AD13" i="5"/>
  <c r="AI13" i="5"/>
  <c r="J14" i="5"/>
  <c r="O14" i="5"/>
  <c r="T14" i="5"/>
  <c r="Y14" i="5"/>
  <c r="AD14" i="5"/>
  <c r="AI14" i="5"/>
  <c r="J15" i="5"/>
  <c r="O15" i="5"/>
  <c r="T15" i="5"/>
  <c r="Y15" i="5"/>
  <c r="AD15" i="5"/>
  <c r="AI15" i="5"/>
  <c r="J16" i="5"/>
  <c r="O16" i="5"/>
  <c r="T16" i="5"/>
  <c r="Y16" i="5"/>
  <c r="AD16" i="5"/>
  <c r="AI16" i="5"/>
  <c r="J17" i="5"/>
  <c r="O17" i="5"/>
  <c r="T17" i="5"/>
  <c r="Y17" i="5"/>
  <c r="AD17" i="5"/>
  <c r="AI17" i="5"/>
  <c r="J18" i="5"/>
  <c r="O18" i="5"/>
  <c r="T18" i="5"/>
  <c r="Y18" i="5"/>
  <c r="AD18" i="5"/>
  <c r="AI18" i="5"/>
  <c r="J19" i="5"/>
  <c r="O19" i="5"/>
  <c r="T19" i="5"/>
  <c r="Y19" i="5"/>
  <c r="AD19" i="5"/>
  <c r="AI19" i="5"/>
  <c r="J20" i="5"/>
  <c r="O20" i="5"/>
  <c r="T20" i="5"/>
  <c r="Y20" i="5"/>
  <c r="AD20" i="5"/>
  <c r="AI20" i="5"/>
  <c r="J21" i="5"/>
  <c r="O21" i="5"/>
  <c r="T21" i="5"/>
  <c r="Y21" i="5"/>
  <c r="AD21" i="5"/>
  <c r="AI21" i="5"/>
  <c r="J22" i="5"/>
  <c r="O22" i="5"/>
  <c r="T22" i="5"/>
  <c r="Y22" i="5"/>
  <c r="AD22" i="5"/>
  <c r="AI22" i="5"/>
  <c r="J23" i="5"/>
  <c r="O23" i="5"/>
  <c r="T23" i="5"/>
  <c r="Y23" i="5"/>
  <c r="AD23" i="5"/>
  <c r="AI23" i="5"/>
  <c r="J24" i="5"/>
  <c r="O24" i="5"/>
  <c r="T24" i="5"/>
  <c r="Y24" i="5"/>
  <c r="AD24" i="5"/>
  <c r="AI24" i="5"/>
  <c r="J25" i="5"/>
  <c r="O25" i="5"/>
  <c r="T25" i="5"/>
  <c r="Y25" i="5"/>
  <c r="AD25" i="5"/>
  <c r="AI25" i="5"/>
  <c r="J26" i="5"/>
  <c r="O26" i="5"/>
  <c r="T26" i="5"/>
  <c r="Y26" i="5"/>
  <c r="AD26" i="5"/>
  <c r="AI26" i="5"/>
  <c r="J27" i="5"/>
  <c r="O27" i="5"/>
  <c r="T27" i="5"/>
  <c r="Y27" i="5"/>
  <c r="AD27" i="5"/>
  <c r="AI27" i="5"/>
  <c r="J28" i="5"/>
  <c r="O28" i="5"/>
  <c r="T28" i="5"/>
  <c r="Y28" i="5"/>
  <c r="AD28" i="5"/>
  <c r="AI28" i="5"/>
  <c r="J29" i="5"/>
  <c r="O29" i="5"/>
  <c r="T29" i="5"/>
  <c r="Y29" i="5"/>
  <c r="AD29" i="5"/>
  <c r="AI29" i="5"/>
  <c r="J30" i="5"/>
  <c r="O30" i="5"/>
  <c r="T30" i="5"/>
  <c r="AI30" i="5"/>
  <c r="J31" i="5"/>
  <c r="O31" i="5"/>
  <c r="T31" i="5"/>
  <c r="AI31" i="5"/>
  <c r="J32" i="5"/>
  <c r="O32" i="5"/>
  <c r="T32" i="5"/>
  <c r="AI32" i="5"/>
  <c r="J33" i="5"/>
  <c r="O33" i="5"/>
  <c r="T33" i="5"/>
  <c r="AI33" i="5"/>
  <c r="J34" i="5"/>
  <c r="O34" i="5"/>
  <c r="T34" i="5"/>
  <c r="AI34" i="5"/>
  <c r="J35" i="5"/>
  <c r="O35" i="5"/>
  <c r="T35" i="5"/>
  <c r="AI35" i="5"/>
  <c r="J36" i="5"/>
  <c r="O36" i="5"/>
  <c r="T36" i="5"/>
  <c r="AI36" i="5"/>
  <c r="J37" i="5"/>
  <c r="O37" i="5"/>
  <c r="T37" i="5"/>
  <c r="AI37" i="5"/>
  <c r="J38" i="5"/>
  <c r="O38" i="5"/>
  <c r="T38" i="5"/>
  <c r="AI38" i="5"/>
  <c r="J39" i="5"/>
  <c r="O39" i="5"/>
  <c r="T39" i="5"/>
  <c r="AI39" i="5"/>
  <c r="J40" i="5"/>
  <c r="O40" i="5"/>
  <c r="T40" i="5"/>
  <c r="AI40" i="5"/>
  <c r="J41" i="5"/>
  <c r="O41" i="5"/>
  <c r="T41" i="5"/>
  <c r="AI41" i="5"/>
  <c r="J42" i="5"/>
  <c r="O42" i="5"/>
  <c r="T42" i="5"/>
  <c r="AI42" i="5"/>
  <c r="J43" i="5"/>
  <c r="O43" i="5"/>
  <c r="T43" i="5"/>
  <c r="AI43" i="5"/>
  <c r="J44" i="5"/>
  <c r="O44" i="5"/>
  <c r="T44" i="5"/>
  <c r="AI44" i="5"/>
  <c r="J45" i="5"/>
  <c r="O45" i="5"/>
  <c r="T45" i="5"/>
  <c r="AI45" i="5"/>
  <c r="J46" i="5"/>
  <c r="O46" i="5"/>
  <c r="T46" i="5"/>
  <c r="AI46" i="5"/>
  <c r="J47" i="5"/>
  <c r="O47" i="5"/>
  <c r="T47" i="5"/>
  <c r="AI47" i="5"/>
  <c r="J48" i="5"/>
  <c r="O48" i="5"/>
  <c r="T48" i="5"/>
  <c r="AI48" i="5"/>
  <c r="J49" i="5"/>
  <c r="O49" i="5"/>
  <c r="T49" i="5"/>
  <c r="AI49" i="5"/>
  <c r="J50" i="5"/>
  <c r="O50" i="5"/>
  <c r="T50" i="5"/>
  <c r="AI50" i="5"/>
  <c r="J51" i="5"/>
  <c r="O51" i="5"/>
  <c r="T51" i="5"/>
  <c r="AI51" i="5"/>
  <c r="J52" i="5"/>
  <c r="O52" i="5"/>
  <c r="T52" i="5"/>
  <c r="AI52" i="5"/>
  <c r="J53" i="5"/>
  <c r="O53" i="5"/>
  <c r="T53" i="5"/>
  <c r="AI53" i="5"/>
  <c r="J54" i="5"/>
  <c r="O54" i="5"/>
  <c r="T54" i="5"/>
  <c r="AI54" i="5"/>
  <c r="J55" i="5"/>
  <c r="O55" i="5"/>
  <c r="T55" i="5"/>
  <c r="AI55" i="5"/>
  <c r="J56" i="5"/>
  <c r="O56" i="5"/>
  <c r="T56" i="5"/>
  <c r="AI56" i="5"/>
  <c r="J57" i="5"/>
  <c r="O57" i="5"/>
  <c r="T57" i="5"/>
  <c r="AI57" i="5"/>
  <c r="J58" i="5"/>
  <c r="O58" i="5"/>
  <c r="T58" i="5"/>
  <c r="AI58" i="5"/>
  <c r="J59" i="5"/>
  <c r="O59" i="5"/>
  <c r="T59" i="5"/>
  <c r="AI59" i="5"/>
  <c r="J60" i="5"/>
  <c r="O60" i="5"/>
  <c r="T60" i="5"/>
  <c r="AI60" i="5"/>
  <c r="J61" i="5"/>
  <c r="O61" i="5"/>
  <c r="T61" i="5"/>
  <c r="AI61" i="5"/>
  <c r="J62" i="5"/>
  <c r="O62" i="5"/>
  <c r="T62" i="5"/>
  <c r="AI62" i="5"/>
  <c r="J63" i="5"/>
  <c r="O63" i="5"/>
  <c r="T63" i="5"/>
  <c r="AI63" i="5"/>
  <c r="J64" i="5"/>
  <c r="O64" i="5"/>
  <c r="T64" i="5"/>
  <c r="AI64" i="5"/>
  <c r="J65" i="5"/>
  <c r="O65" i="5"/>
  <c r="T65" i="5"/>
  <c r="AI65" i="5"/>
  <c r="J66" i="5"/>
  <c r="O66" i="5"/>
  <c r="T66" i="5"/>
  <c r="AI66" i="5"/>
  <c r="J67" i="5"/>
  <c r="O67" i="5"/>
  <c r="T67" i="5"/>
  <c r="AI67" i="5"/>
  <c r="J68" i="5"/>
  <c r="O68" i="5"/>
  <c r="T68" i="5"/>
  <c r="AI68" i="5"/>
  <c r="J69" i="5"/>
  <c r="O69" i="5"/>
  <c r="T69" i="5"/>
  <c r="AI69" i="5"/>
  <c r="J70" i="5"/>
  <c r="O70" i="5"/>
  <c r="T70" i="5"/>
  <c r="AI70" i="5"/>
  <c r="J71" i="5"/>
  <c r="O71" i="5"/>
  <c r="T71" i="5"/>
  <c r="AI71" i="5"/>
  <c r="J72" i="5"/>
  <c r="O72" i="5"/>
  <c r="T72" i="5"/>
  <c r="AI72" i="5"/>
  <c r="J73" i="5"/>
  <c r="O73" i="5"/>
  <c r="T73" i="5"/>
  <c r="AI73" i="5"/>
  <c r="J74" i="5"/>
  <c r="O74" i="5"/>
  <c r="T74" i="5"/>
  <c r="AI74" i="5"/>
  <c r="J75" i="5"/>
  <c r="O75" i="5"/>
  <c r="T75" i="5"/>
  <c r="AI75" i="5"/>
  <c r="J76" i="5"/>
  <c r="O76" i="5"/>
  <c r="T76" i="5"/>
  <c r="AI76" i="5"/>
  <c r="J77" i="5"/>
  <c r="O77" i="5"/>
  <c r="T77" i="5"/>
  <c r="AI77" i="5"/>
  <c r="J78" i="5"/>
  <c r="O78" i="5"/>
  <c r="T78" i="5"/>
  <c r="AI78" i="5"/>
  <c r="J79" i="5"/>
  <c r="O79" i="5"/>
  <c r="T79" i="5"/>
  <c r="AI79" i="5"/>
  <c r="J80" i="5"/>
  <c r="O80" i="5"/>
  <c r="T80" i="5"/>
  <c r="AI80" i="5"/>
  <c r="J81" i="5"/>
  <c r="O81" i="5"/>
  <c r="T81" i="5"/>
  <c r="AI81" i="5"/>
  <c r="J82" i="5"/>
  <c r="O82" i="5"/>
  <c r="T82" i="5"/>
  <c r="AI82" i="5"/>
  <c r="J83" i="5"/>
  <c r="O83" i="5"/>
  <c r="T83" i="5"/>
  <c r="AI83" i="5"/>
  <c r="J84" i="5"/>
  <c r="O84" i="5"/>
  <c r="T84" i="5"/>
  <c r="AI84" i="5"/>
  <c r="J85" i="5"/>
  <c r="O85" i="5"/>
  <c r="T85" i="5"/>
  <c r="AI85" i="5"/>
  <c r="AF3" i="5"/>
  <c r="AI3" i="5"/>
  <c r="AN3" i="5"/>
  <c r="AS3" i="5"/>
  <c r="AX3" i="5"/>
  <c r="BC3" i="5"/>
  <c r="BH3" i="5"/>
  <c r="AL4" i="5"/>
  <c r="AN6" i="5"/>
  <c r="AQ4" i="5"/>
  <c r="AS6" i="5"/>
  <c r="AX6" i="5"/>
  <c r="R13" i="6"/>
  <c r="AP4" i="5"/>
  <c r="R14" i="6"/>
  <c r="AU4" i="5"/>
  <c r="R15" i="6"/>
  <c r="AZ4" i="5"/>
  <c r="BC6" i="5"/>
  <c r="R16" i="6"/>
  <c r="BE4" i="5"/>
  <c r="BH6" i="5"/>
  <c r="R17" i="6"/>
  <c r="BJ4" i="5"/>
  <c r="BM6" i="5"/>
  <c r="AN7" i="5"/>
  <c r="AS7" i="5"/>
  <c r="AX7" i="5"/>
  <c r="BC7" i="5"/>
  <c r="BH7" i="5"/>
  <c r="BM7" i="5"/>
  <c r="AN8" i="5"/>
  <c r="AS8" i="5"/>
  <c r="AX8" i="5"/>
  <c r="BC8" i="5"/>
  <c r="BH8" i="5"/>
  <c r="BM8" i="5"/>
  <c r="AN9" i="5"/>
  <c r="AS9" i="5"/>
  <c r="AX9" i="5"/>
  <c r="BC9" i="5"/>
  <c r="BH9" i="5"/>
  <c r="BM9" i="5"/>
  <c r="AN10" i="5"/>
  <c r="AS10" i="5"/>
  <c r="AX10" i="5"/>
  <c r="BC10" i="5"/>
  <c r="BH10" i="5"/>
  <c r="BM10" i="5"/>
  <c r="AN11" i="5"/>
  <c r="AS11" i="5"/>
  <c r="AX11" i="5"/>
  <c r="BC11" i="5"/>
  <c r="BH11" i="5"/>
  <c r="BM11" i="5"/>
  <c r="AN12" i="5"/>
  <c r="AS12" i="5"/>
  <c r="AX12" i="5"/>
  <c r="BC12" i="5"/>
  <c r="BH12" i="5"/>
  <c r="BM12" i="5"/>
  <c r="AN13" i="5"/>
  <c r="AS13" i="5"/>
  <c r="AX13" i="5"/>
  <c r="BC13" i="5"/>
  <c r="BH13" i="5"/>
  <c r="BM13" i="5"/>
  <c r="AN14" i="5"/>
  <c r="AS14" i="5"/>
  <c r="AX14" i="5"/>
  <c r="BC14" i="5"/>
  <c r="BH14" i="5"/>
  <c r="BM14" i="5"/>
  <c r="AN15" i="5"/>
  <c r="AS15" i="5"/>
  <c r="AX15" i="5"/>
  <c r="BC15" i="5"/>
  <c r="BH15" i="5"/>
  <c r="BM15" i="5"/>
  <c r="AN16" i="5"/>
  <c r="AS16" i="5"/>
  <c r="AX16" i="5"/>
  <c r="BC16" i="5"/>
  <c r="BH16" i="5"/>
  <c r="BM16" i="5"/>
  <c r="AN17" i="5"/>
  <c r="AS17" i="5"/>
  <c r="AX17" i="5"/>
  <c r="BC17" i="5"/>
  <c r="BH17" i="5"/>
  <c r="BM17" i="5"/>
  <c r="AN18" i="5"/>
  <c r="AS18" i="5"/>
  <c r="AX18" i="5"/>
  <c r="BC18" i="5"/>
  <c r="BH18" i="5"/>
  <c r="BM18" i="5"/>
  <c r="AN19" i="5"/>
  <c r="AS19" i="5"/>
  <c r="AX19" i="5"/>
  <c r="BC19" i="5"/>
  <c r="BH19" i="5"/>
  <c r="BM19" i="5"/>
  <c r="AN20" i="5"/>
  <c r="AS20" i="5"/>
  <c r="AX20" i="5"/>
  <c r="BC20" i="5"/>
  <c r="BH20" i="5"/>
  <c r="BM20" i="5"/>
  <c r="AN21" i="5"/>
  <c r="AS21" i="5"/>
  <c r="AX21" i="5"/>
  <c r="BC21" i="5"/>
  <c r="BH21" i="5"/>
  <c r="BM21" i="5"/>
  <c r="AN22" i="5"/>
  <c r="AS22" i="5"/>
  <c r="AX22" i="5"/>
  <c r="BC22" i="5"/>
  <c r="BH22" i="5"/>
  <c r="BM22" i="5"/>
  <c r="AN23" i="5"/>
  <c r="AS23" i="5"/>
  <c r="AX23" i="5"/>
  <c r="BC23" i="5"/>
  <c r="BH23" i="5"/>
  <c r="BM23" i="5"/>
  <c r="AN24" i="5"/>
  <c r="AS24" i="5"/>
  <c r="AX24" i="5"/>
  <c r="BC24" i="5"/>
  <c r="BH24" i="5"/>
  <c r="BM24" i="5"/>
  <c r="AN25" i="5"/>
  <c r="AS25" i="5"/>
  <c r="AX25" i="5"/>
  <c r="BC25" i="5"/>
  <c r="BH25" i="5"/>
  <c r="BM25" i="5"/>
  <c r="AN26" i="5"/>
  <c r="AS26" i="5"/>
  <c r="AX26" i="5"/>
  <c r="BC26" i="5"/>
  <c r="BH26" i="5"/>
  <c r="BM26" i="5"/>
  <c r="AN27" i="5"/>
  <c r="AS27" i="5"/>
  <c r="AX27" i="5"/>
  <c r="BC27" i="5"/>
  <c r="BH27" i="5"/>
  <c r="BM27" i="5"/>
  <c r="AN28" i="5"/>
  <c r="AS28" i="5"/>
  <c r="AX28" i="5"/>
  <c r="BC28" i="5"/>
  <c r="BH28" i="5"/>
  <c r="BM28" i="5"/>
  <c r="AN29" i="5"/>
  <c r="AS29" i="5"/>
  <c r="AX29" i="5"/>
  <c r="BC29" i="5"/>
  <c r="BH29" i="5"/>
  <c r="BM29" i="5"/>
  <c r="AN30" i="5"/>
  <c r="AS30" i="5"/>
  <c r="AX30" i="5"/>
  <c r="BM30" i="5"/>
  <c r="AN31" i="5"/>
  <c r="AS31" i="5"/>
  <c r="AX31" i="5"/>
  <c r="BM31" i="5"/>
  <c r="AN32" i="5"/>
  <c r="AS32" i="5"/>
  <c r="AX32" i="5"/>
  <c r="BM32" i="5"/>
  <c r="AN33" i="5"/>
  <c r="AS33" i="5"/>
  <c r="AX33" i="5"/>
  <c r="BM33" i="5"/>
  <c r="AN34" i="5"/>
  <c r="AS34" i="5"/>
  <c r="AX34" i="5"/>
  <c r="BM34" i="5"/>
  <c r="AN35" i="5"/>
  <c r="AS35" i="5"/>
  <c r="AX35" i="5"/>
  <c r="BM35" i="5"/>
  <c r="AN36" i="5"/>
  <c r="AS36" i="5"/>
  <c r="AX36" i="5"/>
  <c r="BM36" i="5"/>
  <c r="AN37" i="5"/>
  <c r="AS37" i="5"/>
  <c r="AX37" i="5"/>
  <c r="BM37" i="5"/>
  <c r="AN38" i="5"/>
  <c r="AS38" i="5"/>
  <c r="AX38" i="5"/>
  <c r="BM38" i="5"/>
  <c r="AN39" i="5"/>
  <c r="AS39" i="5"/>
  <c r="AX39" i="5"/>
  <c r="BM39" i="5"/>
  <c r="AN40" i="5"/>
  <c r="AS40" i="5"/>
  <c r="AX40" i="5"/>
  <c r="BM40" i="5"/>
  <c r="AN41" i="5"/>
  <c r="AS41" i="5"/>
  <c r="AX41" i="5"/>
  <c r="BM41" i="5"/>
  <c r="AN42" i="5"/>
  <c r="AS42" i="5"/>
  <c r="AX42" i="5"/>
  <c r="BM42" i="5"/>
  <c r="AN43" i="5"/>
  <c r="AS43" i="5"/>
  <c r="AX43" i="5"/>
  <c r="BM43" i="5"/>
  <c r="AN44" i="5"/>
  <c r="AS44" i="5"/>
  <c r="AX44" i="5"/>
  <c r="BM44" i="5"/>
  <c r="AN45" i="5"/>
  <c r="AS45" i="5"/>
  <c r="AX45" i="5"/>
  <c r="BM45" i="5"/>
  <c r="AN46" i="5"/>
  <c r="AS46" i="5"/>
  <c r="AX46" i="5"/>
  <c r="BM46" i="5"/>
  <c r="AN47" i="5"/>
  <c r="AS47" i="5"/>
  <c r="AX47" i="5"/>
  <c r="BM47" i="5"/>
  <c r="AN48" i="5"/>
  <c r="AS48" i="5"/>
  <c r="AX48" i="5"/>
  <c r="BM48" i="5"/>
  <c r="AN49" i="5"/>
  <c r="AS49" i="5"/>
  <c r="AX49" i="5"/>
  <c r="BM49" i="5"/>
  <c r="AN50" i="5"/>
  <c r="AS50" i="5"/>
  <c r="AX50" i="5"/>
  <c r="BM50" i="5"/>
  <c r="AN51" i="5"/>
  <c r="AS51" i="5"/>
  <c r="AX51" i="5"/>
  <c r="BM51" i="5"/>
  <c r="AN52" i="5"/>
  <c r="AS52" i="5"/>
  <c r="AX52" i="5"/>
  <c r="BM52" i="5"/>
  <c r="AN53" i="5"/>
  <c r="AS53" i="5"/>
  <c r="AX53" i="5"/>
  <c r="BM53" i="5"/>
  <c r="AN54" i="5"/>
  <c r="AS54" i="5"/>
  <c r="AX54" i="5"/>
  <c r="BM54" i="5"/>
  <c r="AN55" i="5"/>
  <c r="AS55" i="5"/>
  <c r="AX55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AN84" i="5"/>
  <c r="AS84" i="5"/>
  <c r="AX84" i="5"/>
  <c r="BM84" i="5"/>
  <c r="AN85" i="5"/>
  <c r="AS85" i="5"/>
  <c r="AX85" i="5"/>
  <c r="BM85" i="5"/>
  <c r="BK3" i="5"/>
  <c r="AP6" i="5"/>
  <c r="AU6" i="5"/>
  <c r="AZ6" i="5"/>
  <c r="BE6" i="5"/>
  <c r="BJ6" i="5"/>
  <c r="BO6" i="5"/>
  <c r="AP7" i="5"/>
  <c r="AU7" i="5"/>
  <c r="AZ7" i="5"/>
  <c r="BE7" i="5"/>
  <c r="BJ7" i="5"/>
  <c r="BO7" i="5"/>
  <c r="AP8" i="5"/>
  <c r="AU8" i="5"/>
  <c r="AZ8" i="5"/>
  <c r="BE8" i="5"/>
  <c r="BJ8" i="5"/>
  <c r="BO8" i="5"/>
  <c r="AP9" i="5"/>
  <c r="AU9" i="5"/>
  <c r="AZ9" i="5"/>
  <c r="BE9" i="5"/>
  <c r="BJ9" i="5"/>
  <c r="BO9" i="5"/>
  <c r="AP10" i="5"/>
  <c r="AU10" i="5"/>
  <c r="AZ10" i="5"/>
  <c r="BE10" i="5"/>
  <c r="BJ10" i="5"/>
  <c r="BO10" i="5"/>
  <c r="AP11" i="5"/>
  <c r="AU11" i="5"/>
  <c r="AZ11" i="5"/>
  <c r="BE11" i="5"/>
  <c r="BJ11" i="5"/>
  <c r="BO11" i="5"/>
  <c r="AP12" i="5"/>
  <c r="AU12" i="5"/>
  <c r="AZ12" i="5"/>
  <c r="BE12" i="5"/>
  <c r="BJ12" i="5"/>
  <c r="BO12" i="5"/>
  <c r="AP13" i="5"/>
  <c r="AU13" i="5"/>
  <c r="AZ13" i="5"/>
  <c r="BE13" i="5"/>
  <c r="BJ13" i="5"/>
  <c r="BO13" i="5"/>
  <c r="AP14" i="5"/>
  <c r="AU14" i="5"/>
  <c r="AZ14" i="5"/>
  <c r="BE14" i="5"/>
  <c r="BJ14" i="5"/>
  <c r="BO14" i="5"/>
  <c r="AP15" i="5"/>
  <c r="AU15" i="5"/>
  <c r="AZ15" i="5"/>
  <c r="BE15" i="5"/>
  <c r="BJ15" i="5"/>
  <c r="BO15" i="5"/>
  <c r="AP16" i="5"/>
  <c r="AU16" i="5"/>
  <c r="AZ16" i="5"/>
  <c r="BE16" i="5"/>
  <c r="BJ16" i="5"/>
  <c r="BO16" i="5"/>
  <c r="AP17" i="5"/>
  <c r="AU17" i="5"/>
  <c r="AZ17" i="5"/>
  <c r="BE17" i="5"/>
  <c r="BJ17" i="5"/>
  <c r="BO17" i="5"/>
  <c r="AP18" i="5"/>
  <c r="AU18" i="5"/>
  <c r="AZ18" i="5"/>
  <c r="BE18" i="5"/>
  <c r="BJ18" i="5"/>
  <c r="BO18" i="5"/>
  <c r="AP19" i="5"/>
  <c r="AU19" i="5"/>
  <c r="AZ19" i="5"/>
  <c r="BE19" i="5"/>
  <c r="BJ19" i="5"/>
  <c r="BO19" i="5"/>
  <c r="AP20" i="5"/>
  <c r="AU20" i="5"/>
  <c r="AZ20" i="5"/>
  <c r="BE20" i="5"/>
  <c r="BJ20" i="5"/>
  <c r="BO20" i="5"/>
  <c r="AP21" i="5"/>
  <c r="AU21" i="5"/>
  <c r="AZ21" i="5"/>
  <c r="BE21" i="5"/>
  <c r="BJ21" i="5"/>
  <c r="BO21" i="5"/>
  <c r="AP22" i="5"/>
  <c r="AU22" i="5"/>
  <c r="AZ22" i="5"/>
  <c r="BE22" i="5"/>
  <c r="BJ22" i="5"/>
  <c r="BO22" i="5"/>
  <c r="AP23" i="5"/>
  <c r="AU23" i="5"/>
  <c r="AZ23" i="5"/>
  <c r="BE23" i="5"/>
  <c r="BJ23" i="5"/>
  <c r="BO23" i="5"/>
  <c r="AP24" i="5"/>
  <c r="AU24" i="5"/>
  <c r="AZ24" i="5"/>
  <c r="BE24" i="5"/>
  <c r="BJ24" i="5"/>
  <c r="BO24" i="5"/>
  <c r="AP25" i="5"/>
  <c r="AU25" i="5"/>
  <c r="AZ25" i="5"/>
  <c r="BE25" i="5"/>
  <c r="BJ25" i="5"/>
  <c r="BO25" i="5"/>
  <c r="AP26" i="5"/>
  <c r="AU26" i="5"/>
  <c r="AZ26" i="5"/>
  <c r="BE26" i="5"/>
  <c r="BJ26" i="5"/>
  <c r="BO26" i="5"/>
  <c r="AP27" i="5"/>
  <c r="AU27" i="5"/>
  <c r="AZ27" i="5"/>
  <c r="BE27" i="5"/>
  <c r="BJ27" i="5"/>
  <c r="BO27" i="5"/>
  <c r="AP28" i="5"/>
  <c r="AU28" i="5"/>
  <c r="AZ28" i="5"/>
  <c r="BE28" i="5"/>
  <c r="BJ28" i="5"/>
  <c r="BO28" i="5"/>
  <c r="AP29" i="5"/>
  <c r="AU29" i="5"/>
  <c r="AZ29" i="5"/>
  <c r="BE29" i="5"/>
  <c r="BJ29" i="5"/>
  <c r="BO29" i="5"/>
  <c r="AP30" i="5"/>
  <c r="AU30" i="5"/>
  <c r="AZ30" i="5"/>
  <c r="BO30" i="5"/>
  <c r="AP31" i="5"/>
  <c r="AU31" i="5"/>
  <c r="AZ31" i="5"/>
  <c r="BO31" i="5"/>
  <c r="AP32" i="5"/>
  <c r="AU32" i="5"/>
  <c r="AZ32" i="5"/>
  <c r="BO32" i="5"/>
  <c r="AP33" i="5"/>
  <c r="AU33" i="5"/>
  <c r="AZ33" i="5"/>
  <c r="BO33" i="5"/>
  <c r="AP34" i="5"/>
  <c r="AU34" i="5"/>
  <c r="AZ34" i="5"/>
  <c r="BO34" i="5"/>
  <c r="AP35" i="5"/>
  <c r="AU35" i="5"/>
  <c r="AZ35" i="5"/>
  <c r="BO35" i="5"/>
  <c r="AP36" i="5"/>
  <c r="AU36" i="5"/>
  <c r="AZ36" i="5"/>
  <c r="BO36" i="5"/>
  <c r="AP37" i="5"/>
  <c r="AU37" i="5"/>
  <c r="AZ37" i="5"/>
  <c r="BO37" i="5"/>
  <c r="AP38" i="5"/>
  <c r="AU38" i="5"/>
  <c r="AZ38" i="5"/>
  <c r="BO38" i="5"/>
  <c r="AP39" i="5"/>
  <c r="AU39" i="5"/>
  <c r="AZ39" i="5"/>
  <c r="BO39" i="5"/>
  <c r="AP40" i="5"/>
  <c r="AU40" i="5"/>
  <c r="AZ40" i="5"/>
  <c r="BO40" i="5"/>
  <c r="AP41" i="5"/>
  <c r="AU41" i="5"/>
  <c r="AZ41" i="5"/>
  <c r="BO41" i="5"/>
  <c r="AP42" i="5"/>
  <c r="AU42" i="5"/>
  <c r="AZ42" i="5"/>
  <c r="BO42" i="5"/>
  <c r="AP43" i="5"/>
  <c r="AU43" i="5"/>
  <c r="AZ43" i="5"/>
  <c r="BO43" i="5"/>
  <c r="AP44" i="5"/>
  <c r="AU44" i="5"/>
  <c r="AZ44" i="5"/>
  <c r="BO44" i="5"/>
  <c r="AP45" i="5"/>
  <c r="AU45" i="5"/>
  <c r="AZ45" i="5"/>
  <c r="BO45" i="5"/>
  <c r="AP46" i="5"/>
  <c r="AU46" i="5"/>
  <c r="AZ46" i="5"/>
  <c r="BO46" i="5"/>
  <c r="AP47" i="5"/>
  <c r="AU47" i="5"/>
  <c r="AZ47" i="5"/>
  <c r="BO47" i="5"/>
  <c r="AP48" i="5"/>
  <c r="AU48" i="5"/>
  <c r="AZ48" i="5"/>
  <c r="BO48" i="5"/>
  <c r="AP49" i="5"/>
  <c r="AU49" i="5"/>
  <c r="AZ49" i="5"/>
  <c r="BO49" i="5"/>
  <c r="AP50" i="5"/>
  <c r="AU50" i="5"/>
  <c r="AZ50" i="5"/>
  <c r="BO50" i="5"/>
  <c r="AP51" i="5"/>
  <c r="AU51" i="5"/>
  <c r="AZ51" i="5"/>
  <c r="BO51" i="5"/>
  <c r="AP52" i="5"/>
  <c r="AU52" i="5"/>
  <c r="AZ52" i="5"/>
  <c r="BO52" i="5"/>
  <c r="AP53" i="5"/>
  <c r="AU53" i="5"/>
  <c r="AZ53" i="5"/>
  <c r="BO53" i="5"/>
  <c r="AP54" i="5"/>
  <c r="AU54" i="5"/>
  <c r="AZ54" i="5"/>
  <c r="BO54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L3" i="5"/>
  <c r="BO3" i="5"/>
  <c r="BT3" i="5"/>
  <c r="BY3" i="5"/>
  <c r="CD3" i="5"/>
  <c r="CI3" i="5"/>
  <c r="CN3" i="5"/>
  <c r="BR4" i="5"/>
  <c r="BT6" i="5"/>
  <c r="BW4" i="5"/>
  <c r="BY6" i="5"/>
  <c r="CB4" i="5"/>
  <c r="CD6" i="5"/>
  <c r="R19" i="6"/>
  <c r="BV4" i="5"/>
  <c r="R20" i="6"/>
  <c r="CA4" i="5"/>
  <c r="R21" i="6"/>
  <c r="CF4" i="5"/>
  <c r="CI6" i="5"/>
  <c r="R22" i="6"/>
  <c r="CK4" i="5"/>
  <c r="CN6" i="5"/>
  <c r="R23" i="6"/>
  <c r="CP4" i="5"/>
  <c r="CS6" i="5"/>
  <c r="BT7" i="5"/>
  <c r="BY7" i="5"/>
  <c r="CD7" i="5"/>
  <c r="CI7" i="5"/>
  <c r="CN7" i="5"/>
  <c r="CS7" i="5"/>
  <c r="BT8" i="5"/>
  <c r="BY8" i="5"/>
  <c r="CD8" i="5"/>
  <c r="CI8" i="5"/>
  <c r="CN8" i="5"/>
  <c r="CS8" i="5"/>
  <c r="BT9" i="5"/>
  <c r="BY9" i="5"/>
  <c r="CD9" i="5"/>
  <c r="CI9" i="5"/>
  <c r="CN9" i="5"/>
  <c r="CS9" i="5"/>
  <c r="BT10" i="5"/>
  <c r="BY10" i="5"/>
  <c r="CD10" i="5"/>
  <c r="CI10" i="5"/>
  <c r="CN10" i="5"/>
  <c r="CS10" i="5"/>
  <c r="BT11" i="5"/>
  <c r="BY11" i="5"/>
  <c r="CD11" i="5"/>
  <c r="CI11" i="5"/>
  <c r="CN11" i="5"/>
  <c r="CS11" i="5"/>
  <c r="BT12" i="5"/>
  <c r="BY12" i="5"/>
  <c r="CD12" i="5"/>
  <c r="CI12" i="5"/>
  <c r="CN12" i="5"/>
  <c r="CS12" i="5"/>
  <c r="BT13" i="5"/>
  <c r="BY13" i="5"/>
  <c r="CD13" i="5"/>
  <c r="CI13" i="5"/>
  <c r="CN13" i="5"/>
  <c r="CS13" i="5"/>
  <c r="BT14" i="5"/>
  <c r="BY14" i="5"/>
  <c r="CD14" i="5"/>
  <c r="CI14" i="5"/>
  <c r="CN14" i="5"/>
  <c r="CS14" i="5"/>
  <c r="BT15" i="5"/>
  <c r="BY15" i="5"/>
  <c r="CD15" i="5"/>
  <c r="CI15" i="5"/>
  <c r="CN15" i="5"/>
  <c r="CS15" i="5"/>
  <c r="BT16" i="5"/>
  <c r="BY16" i="5"/>
  <c r="CD16" i="5"/>
  <c r="CI16" i="5"/>
  <c r="CN16" i="5"/>
  <c r="CS16" i="5"/>
  <c r="BT17" i="5"/>
  <c r="BY17" i="5"/>
  <c r="CD17" i="5"/>
  <c r="CI17" i="5"/>
  <c r="CN17" i="5"/>
  <c r="CS17" i="5"/>
  <c r="BT18" i="5"/>
  <c r="BY18" i="5"/>
  <c r="CD18" i="5"/>
  <c r="CI18" i="5"/>
  <c r="CN18" i="5"/>
  <c r="CS18" i="5"/>
  <c r="BT19" i="5"/>
  <c r="BY19" i="5"/>
  <c r="CD19" i="5"/>
  <c r="CI19" i="5"/>
  <c r="CN19" i="5"/>
  <c r="CS19" i="5"/>
  <c r="BT20" i="5"/>
  <c r="BY20" i="5"/>
  <c r="CD20" i="5"/>
  <c r="CI20" i="5"/>
  <c r="CN20" i="5"/>
  <c r="CS20" i="5"/>
  <c r="BT21" i="5"/>
  <c r="BY21" i="5"/>
  <c r="CD21" i="5"/>
  <c r="CI21" i="5"/>
  <c r="CN21" i="5"/>
  <c r="CS21" i="5"/>
  <c r="BT22" i="5"/>
  <c r="BY22" i="5"/>
  <c r="CD22" i="5"/>
  <c r="CI22" i="5"/>
  <c r="CN22" i="5"/>
  <c r="CS22" i="5"/>
  <c r="BT23" i="5"/>
  <c r="BY23" i="5"/>
  <c r="CD23" i="5"/>
  <c r="CI23" i="5"/>
  <c r="CN23" i="5"/>
  <c r="CS23" i="5"/>
  <c r="BT24" i="5"/>
  <c r="BY24" i="5"/>
  <c r="CD24" i="5"/>
  <c r="CI24" i="5"/>
  <c r="CN24" i="5"/>
  <c r="CS24" i="5"/>
  <c r="BT25" i="5"/>
  <c r="BY25" i="5"/>
  <c r="CD25" i="5"/>
  <c r="CI25" i="5"/>
  <c r="CN25" i="5"/>
  <c r="CS25" i="5"/>
  <c r="BT26" i="5"/>
  <c r="BY26" i="5"/>
  <c r="CD26" i="5"/>
  <c r="CI26" i="5"/>
  <c r="CN26" i="5"/>
  <c r="CS26" i="5"/>
  <c r="BT27" i="5"/>
  <c r="BY27" i="5"/>
  <c r="CD27" i="5"/>
  <c r="CI27" i="5"/>
  <c r="CN27" i="5"/>
  <c r="CS27" i="5"/>
  <c r="BT28" i="5"/>
  <c r="BY28" i="5"/>
  <c r="CD28" i="5"/>
  <c r="CI28" i="5"/>
  <c r="CN28" i="5"/>
  <c r="CS28" i="5"/>
  <c r="BT29" i="5"/>
  <c r="BY29" i="5"/>
  <c r="CD29" i="5"/>
  <c r="CI29" i="5"/>
  <c r="CN29" i="5"/>
  <c r="CS29" i="5"/>
  <c r="BT30" i="5"/>
  <c r="BY30" i="5"/>
  <c r="CD30" i="5"/>
  <c r="CS30" i="5"/>
  <c r="BT31" i="5"/>
  <c r="BY31" i="5"/>
  <c r="CD31" i="5"/>
  <c r="CS31" i="5"/>
  <c r="BT32" i="5"/>
  <c r="BY32" i="5"/>
  <c r="CD32" i="5"/>
  <c r="CS32" i="5"/>
  <c r="BT33" i="5"/>
  <c r="BY33" i="5"/>
  <c r="CD33" i="5"/>
  <c r="CS33" i="5"/>
  <c r="BT34" i="5"/>
  <c r="BY34" i="5"/>
  <c r="CD34" i="5"/>
  <c r="CS34" i="5"/>
  <c r="BT35" i="5"/>
  <c r="BY35" i="5"/>
  <c r="CD35" i="5"/>
  <c r="CS35" i="5"/>
  <c r="BT36" i="5"/>
  <c r="BY36" i="5"/>
  <c r="CD36" i="5"/>
  <c r="CS36" i="5"/>
  <c r="BT37" i="5"/>
  <c r="BY37" i="5"/>
  <c r="CD37" i="5"/>
  <c r="CS37" i="5"/>
  <c r="BT38" i="5"/>
  <c r="BY38" i="5"/>
  <c r="CD38" i="5"/>
  <c r="CS38" i="5"/>
  <c r="BT39" i="5"/>
  <c r="BY39" i="5"/>
  <c r="CD39" i="5"/>
  <c r="CS39" i="5"/>
  <c r="BT40" i="5"/>
  <c r="BY40" i="5"/>
  <c r="CD40" i="5"/>
  <c r="CS40" i="5"/>
  <c r="BT41" i="5"/>
  <c r="BY41" i="5"/>
  <c r="CD41" i="5"/>
  <c r="CS41" i="5"/>
  <c r="BT42" i="5"/>
  <c r="BY42" i="5"/>
  <c r="CD42" i="5"/>
  <c r="CS42" i="5"/>
  <c r="BT43" i="5"/>
  <c r="BY43" i="5"/>
  <c r="CD43" i="5"/>
  <c r="CS43" i="5"/>
  <c r="BT44" i="5"/>
  <c r="BY44" i="5"/>
  <c r="CD44" i="5"/>
  <c r="CS44" i="5"/>
  <c r="BT45" i="5"/>
  <c r="BY45" i="5"/>
  <c r="CD45" i="5"/>
  <c r="CS45" i="5"/>
  <c r="BT46" i="5"/>
  <c r="BY46" i="5"/>
  <c r="CD46" i="5"/>
  <c r="CS46" i="5"/>
  <c r="BT47" i="5"/>
  <c r="BY47" i="5"/>
  <c r="CD47" i="5"/>
  <c r="CS47" i="5"/>
  <c r="BT48" i="5"/>
  <c r="BY48" i="5"/>
  <c r="CD48" i="5"/>
  <c r="CS48" i="5"/>
  <c r="BT49" i="5"/>
  <c r="BY49" i="5"/>
  <c r="CD49" i="5"/>
  <c r="CS49" i="5"/>
  <c r="BT50" i="5"/>
  <c r="BY50" i="5"/>
  <c r="CD50" i="5"/>
  <c r="CS50" i="5"/>
  <c r="BT51" i="5"/>
  <c r="BY51" i="5"/>
  <c r="CD51" i="5"/>
  <c r="CS51" i="5"/>
  <c r="BT52" i="5"/>
  <c r="BY52" i="5"/>
  <c r="CD52" i="5"/>
  <c r="CS52" i="5"/>
  <c r="BT53" i="5"/>
  <c r="BY53" i="5"/>
  <c r="CD53" i="5"/>
  <c r="CS53" i="5"/>
  <c r="BT54" i="5"/>
  <c r="BY54" i="5"/>
  <c r="CD54" i="5"/>
  <c r="CS54" i="5"/>
  <c r="BT55" i="5"/>
  <c r="BY55" i="5"/>
  <c r="CD55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BT84" i="5"/>
  <c r="BY84" i="5"/>
  <c r="CD84" i="5"/>
  <c r="CS84" i="5"/>
  <c r="BT85" i="5"/>
  <c r="BY85" i="5"/>
  <c r="CD85" i="5"/>
  <c r="CS85" i="5"/>
  <c r="CQ3" i="5"/>
  <c r="BV6" i="5"/>
  <c r="CA6" i="5"/>
  <c r="CF6" i="5"/>
  <c r="CK6" i="5"/>
  <c r="CP6" i="5"/>
  <c r="CU6" i="5"/>
  <c r="BV7" i="5"/>
  <c r="CA7" i="5"/>
  <c r="CF7" i="5"/>
  <c r="CK7" i="5"/>
  <c r="CP7" i="5"/>
  <c r="CU7" i="5"/>
  <c r="BV8" i="5"/>
  <c r="CA8" i="5"/>
  <c r="CF8" i="5"/>
  <c r="CK8" i="5"/>
  <c r="CP8" i="5"/>
  <c r="CU8" i="5"/>
  <c r="BV9" i="5"/>
  <c r="CA9" i="5"/>
  <c r="CF9" i="5"/>
  <c r="CK9" i="5"/>
  <c r="CP9" i="5"/>
  <c r="CU9" i="5"/>
  <c r="BV10" i="5"/>
  <c r="CA10" i="5"/>
  <c r="CF10" i="5"/>
  <c r="CK10" i="5"/>
  <c r="CP10" i="5"/>
  <c r="CU10" i="5"/>
  <c r="BV11" i="5"/>
  <c r="CA11" i="5"/>
  <c r="CF11" i="5"/>
  <c r="CK11" i="5"/>
  <c r="CP11" i="5"/>
  <c r="CU11" i="5"/>
  <c r="BV12" i="5"/>
  <c r="CA12" i="5"/>
  <c r="CF12" i="5"/>
  <c r="CK12" i="5"/>
  <c r="CP12" i="5"/>
  <c r="CU12" i="5"/>
  <c r="BV13" i="5"/>
  <c r="CA13" i="5"/>
  <c r="CF13" i="5"/>
  <c r="CK13" i="5"/>
  <c r="CP13" i="5"/>
  <c r="CU13" i="5"/>
  <c r="BV14" i="5"/>
  <c r="CA14" i="5"/>
  <c r="CF14" i="5"/>
  <c r="CK14" i="5"/>
  <c r="CP14" i="5"/>
  <c r="CU14" i="5"/>
  <c r="BV15" i="5"/>
  <c r="CA15" i="5"/>
  <c r="CF15" i="5"/>
  <c r="CK15" i="5"/>
  <c r="CP15" i="5"/>
  <c r="CU15" i="5"/>
  <c r="BV16" i="5"/>
  <c r="CA16" i="5"/>
  <c r="CF16" i="5"/>
  <c r="CK16" i="5"/>
  <c r="CP16" i="5"/>
  <c r="CU16" i="5"/>
  <c r="BV17" i="5"/>
  <c r="CA17" i="5"/>
  <c r="CF17" i="5"/>
  <c r="CK17" i="5"/>
  <c r="CP17" i="5"/>
  <c r="CU17" i="5"/>
  <c r="BV18" i="5"/>
  <c r="CA18" i="5"/>
  <c r="CF18" i="5"/>
  <c r="CK18" i="5"/>
  <c r="CP18" i="5"/>
  <c r="CU18" i="5"/>
  <c r="BV19" i="5"/>
  <c r="CA19" i="5"/>
  <c r="CF19" i="5"/>
  <c r="CK19" i="5"/>
  <c r="CP19" i="5"/>
  <c r="CU19" i="5"/>
  <c r="BV20" i="5"/>
  <c r="CA20" i="5"/>
  <c r="CF20" i="5"/>
  <c r="CK20" i="5"/>
  <c r="CP20" i="5"/>
  <c r="CU20" i="5"/>
  <c r="BV21" i="5"/>
  <c r="CA21" i="5"/>
  <c r="CF21" i="5"/>
  <c r="CK21" i="5"/>
  <c r="CP21" i="5"/>
  <c r="CU21" i="5"/>
  <c r="BV22" i="5"/>
  <c r="CA22" i="5"/>
  <c r="CF22" i="5"/>
  <c r="CK22" i="5"/>
  <c r="CP22" i="5"/>
  <c r="CU22" i="5"/>
  <c r="BV23" i="5"/>
  <c r="CA23" i="5"/>
  <c r="CF23" i="5"/>
  <c r="CK23" i="5"/>
  <c r="CP23" i="5"/>
  <c r="CU23" i="5"/>
  <c r="BV24" i="5"/>
  <c r="CA24" i="5"/>
  <c r="CF24" i="5"/>
  <c r="CK24" i="5"/>
  <c r="CP24" i="5"/>
  <c r="CU24" i="5"/>
  <c r="BV25" i="5"/>
  <c r="CA25" i="5"/>
  <c r="CF25" i="5"/>
  <c r="CK25" i="5"/>
  <c r="CP25" i="5"/>
  <c r="CU25" i="5"/>
  <c r="BV26" i="5"/>
  <c r="CA26" i="5"/>
  <c r="CF26" i="5"/>
  <c r="CK26" i="5"/>
  <c r="CP26" i="5"/>
  <c r="CU26" i="5"/>
  <c r="BV27" i="5"/>
  <c r="CA27" i="5"/>
  <c r="CF27" i="5"/>
  <c r="CK27" i="5"/>
  <c r="CP27" i="5"/>
  <c r="CU27" i="5"/>
  <c r="BV28" i="5"/>
  <c r="CA28" i="5"/>
  <c r="CF28" i="5"/>
  <c r="CK28" i="5"/>
  <c r="CP28" i="5"/>
  <c r="CU28" i="5"/>
  <c r="BV29" i="5"/>
  <c r="CA29" i="5"/>
  <c r="CF29" i="5"/>
  <c r="CK29" i="5"/>
  <c r="CP29" i="5"/>
  <c r="CU29" i="5"/>
  <c r="BV30" i="5"/>
  <c r="CA30" i="5"/>
  <c r="CF30" i="5"/>
  <c r="CU30" i="5"/>
  <c r="BV31" i="5"/>
  <c r="CA31" i="5"/>
  <c r="CF31" i="5"/>
  <c r="CU31" i="5"/>
  <c r="BV32" i="5"/>
  <c r="CA32" i="5"/>
  <c r="CF32" i="5"/>
  <c r="CU32" i="5"/>
  <c r="BV33" i="5"/>
  <c r="CA33" i="5"/>
  <c r="CF33" i="5"/>
  <c r="CU33" i="5"/>
  <c r="BV34" i="5"/>
  <c r="CA34" i="5"/>
  <c r="CF34" i="5"/>
  <c r="CU34" i="5"/>
  <c r="BV35" i="5"/>
  <c r="CA35" i="5"/>
  <c r="CF35" i="5"/>
  <c r="CU35" i="5"/>
  <c r="BV36" i="5"/>
  <c r="CA36" i="5"/>
  <c r="CF36" i="5"/>
  <c r="CU36" i="5"/>
  <c r="BV37" i="5"/>
  <c r="CA37" i="5"/>
  <c r="CF37" i="5"/>
  <c r="CU37" i="5"/>
  <c r="BV38" i="5"/>
  <c r="CA38" i="5"/>
  <c r="CF38" i="5"/>
  <c r="CU38" i="5"/>
  <c r="BV39" i="5"/>
  <c r="CA39" i="5"/>
  <c r="CF39" i="5"/>
  <c r="CU39" i="5"/>
  <c r="BV40" i="5"/>
  <c r="CA40" i="5"/>
  <c r="CF40" i="5"/>
  <c r="CU40" i="5"/>
  <c r="BV41" i="5"/>
  <c r="CA41" i="5"/>
  <c r="CF41" i="5"/>
  <c r="CU41" i="5"/>
  <c r="BV42" i="5"/>
  <c r="CA42" i="5"/>
  <c r="CF42" i="5"/>
  <c r="CU42" i="5"/>
  <c r="BV43" i="5"/>
  <c r="CA43" i="5"/>
  <c r="CF43" i="5"/>
  <c r="CU43" i="5"/>
  <c r="BV44" i="5"/>
  <c r="CA44" i="5"/>
  <c r="CF44" i="5"/>
  <c r="CU44" i="5"/>
  <c r="BV45" i="5"/>
  <c r="CA45" i="5"/>
  <c r="CF45" i="5"/>
  <c r="CU45" i="5"/>
  <c r="BV46" i="5"/>
  <c r="CA46" i="5"/>
  <c r="CF46" i="5"/>
  <c r="CU46" i="5"/>
  <c r="BV47" i="5"/>
  <c r="CA47" i="5"/>
  <c r="CF47" i="5"/>
  <c r="CU47" i="5"/>
  <c r="BV48" i="5"/>
  <c r="CA48" i="5"/>
  <c r="CF48" i="5"/>
  <c r="CU48" i="5"/>
  <c r="BV49" i="5"/>
  <c r="CA49" i="5"/>
  <c r="CF49" i="5"/>
  <c r="CU49" i="5"/>
  <c r="BV50" i="5"/>
  <c r="CA50" i="5"/>
  <c r="CF50" i="5"/>
  <c r="CU50" i="5"/>
  <c r="BV51" i="5"/>
  <c r="CA51" i="5"/>
  <c r="CF51" i="5"/>
  <c r="CU51" i="5"/>
  <c r="BV52" i="5"/>
  <c r="CA52" i="5"/>
  <c r="CF52" i="5"/>
  <c r="CU52" i="5"/>
  <c r="BV53" i="5"/>
  <c r="CA53" i="5"/>
  <c r="CF53" i="5"/>
  <c r="CU53" i="5"/>
  <c r="BV54" i="5"/>
  <c r="CA54" i="5"/>
  <c r="CF54" i="5"/>
  <c r="CU54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R3" i="5"/>
  <c r="CU3" i="5"/>
  <c r="CZ3" i="5"/>
  <c r="DE3" i="5"/>
  <c r="DJ3" i="5"/>
  <c r="DO3" i="5"/>
  <c r="DT3" i="5"/>
  <c r="CX4" i="5"/>
  <c r="CZ6" i="5"/>
  <c r="DC4" i="5"/>
  <c r="DE6" i="5"/>
  <c r="DJ6" i="5"/>
  <c r="R25" i="6"/>
  <c r="DB4" i="5"/>
  <c r="R26" i="6"/>
  <c r="DG4" i="5"/>
  <c r="R27" i="6"/>
  <c r="DL4" i="5"/>
  <c r="DO6" i="5"/>
  <c r="R28" i="6"/>
  <c r="DQ4" i="5"/>
  <c r="DT6" i="5"/>
  <c r="R29" i="6"/>
  <c r="DV4" i="5"/>
  <c r="DY6" i="5"/>
  <c r="CZ7" i="5"/>
  <c r="DE7" i="5"/>
  <c r="DJ7" i="5"/>
  <c r="DO7" i="5"/>
  <c r="DT7" i="5"/>
  <c r="DY7" i="5"/>
  <c r="CZ8" i="5"/>
  <c r="DE8" i="5"/>
  <c r="DJ8" i="5"/>
  <c r="DO8" i="5"/>
  <c r="DT8" i="5"/>
  <c r="DY8" i="5"/>
  <c r="CZ9" i="5"/>
  <c r="DE9" i="5"/>
  <c r="DJ9" i="5"/>
  <c r="DO9" i="5"/>
  <c r="DT9" i="5"/>
  <c r="DY9" i="5"/>
  <c r="CZ10" i="5"/>
  <c r="DE10" i="5"/>
  <c r="DJ10" i="5"/>
  <c r="DO10" i="5"/>
  <c r="DT10" i="5"/>
  <c r="DY10" i="5"/>
  <c r="CZ11" i="5"/>
  <c r="DE11" i="5"/>
  <c r="DJ11" i="5"/>
  <c r="DO11" i="5"/>
  <c r="DT11" i="5"/>
  <c r="DY11" i="5"/>
  <c r="CZ12" i="5"/>
  <c r="DE12" i="5"/>
  <c r="DJ12" i="5"/>
  <c r="DO12" i="5"/>
  <c r="DT12" i="5"/>
  <c r="DY12" i="5"/>
  <c r="CZ13" i="5"/>
  <c r="DE13" i="5"/>
  <c r="DJ13" i="5"/>
  <c r="DO13" i="5"/>
  <c r="DT13" i="5"/>
  <c r="DY13" i="5"/>
  <c r="CZ14" i="5"/>
  <c r="DE14" i="5"/>
  <c r="DJ14" i="5"/>
  <c r="DO14" i="5"/>
  <c r="DT14" i="5"/>
  <c r="DY14" i="5"/>
  <c r="CZ15" i="5"/>
  <c r="DE15" i="5"/>
  <c r="DJ15" i="5"/>
  <c r="DO15" i="5"/>
  <c r="DT15" i="5"/>
  <c r="DY15" i="5"/>
  <c r="CZ16" i="5"/>
  <c r="DE16" i="5"/>
  <c r="DJ16" i="5"/>
  <c r="DO16" i="5"/>
  <c r="DT16" i="5"/>
  <c r="DY16" i="5"/>
  <c r="CZ17" i="5"/>
  <c r="DE17" i="5"/>
  <c r="DJ17" i="5"/>
  <c r="DO17" i="5"/>
  <c r="DT17" i="5"/>
  <c r="DY17" i="5"/>
  <c r="CZ18" i="5"/>
  <c r="DE18" i="5"/>
  <c r="DJ18" i="5"/>
  <c r="DO18" i="5"/>
  <c r="DT18" i="5"/>
  <c r="DY18" i="5"/>
  <c r="CZ19" i="5"/>
  <c r="DE19" i="5"/>
  <c r="DJ19" i="5"/>
  <c r="DO19" i="5"/>
  <c r="DT19" i="5"/>
  <c r="DY19" i="5"/>
  <c r="CZ20" i="5"/>
  <c r="DE20" i="5"/>
  <c r="DJ20" i="5"/>
  <c r="DO20" i="5"/>
  <c r="DT20" i="5"/>
  <c r="DY20" i="5"/>
  <c r="CZ21" i="5"/>
  <c r="DE21" i="5"/>
  <c r="DJ21" i="5"/>
  <c r="DO21" i="5"/>
  <c r="DT21" i="5"/>
  <c r="DY21" i="5"/>
  <c r="CZ22" i="5"/>
  <c r="DE22" i="5"/>
  <c r="DJ22" i="5"/>
  <c r="DO22" i="5"/>
  <c r="DT22" i="5"/>
  <c r="DY22" i="5"/>
  <c r="CZ23" i="5"/>
  <c r="DE23" i="5"/>
  <c r="DJ23" i="5"/>
  <c r="DO23" i="5"/>
  <c r="DT23" i="5"/>
  <c r="DY23" i="5"/>
  <c r="CZ24" i="5"/>
  <c r="DE24" i="5"/>
  <c r="DJ24" i="5"/>
  <c r="DO24" i="5"/>
  <c r="DT24" i="5"/>
  <c r="DY24" i="5"/>
  <c r="CZ25" i="5"/>
  <c r="DE25" i="5"/>
  <c r="DJ25" i="5"/>
  <c r="DO25" i="5"/>
  <c r="DT25" i="5"/>
  <c r="DY25" i="5"/>
  <c r="CZ26" i="5"/>
  <c r="DE26" i="5"/>
  <c r="DJ26" i="5"/>
  <c r="DO26" i="5"/>
  <c r="DT26" i="5"/>
  <c r="DY26" i="5"/>
  <c r="CZ27" i="5"/>
  <c r="DE27" i="5"/>
  <c r="DJ27" i="5"/>
  <c r="DO27" i="5"/>
  <c r="DT27" i="5"/>
  <c r="DY27" i="5"/>
  <c r="CZ28" i="5"/>
  <c r="DE28" i="5"/>
  <c r="DJ28" i="5"/>
  <c r="DO28" i="5"/>
  <c r="DT28" i="5"/>
  <c r="DY28" i="5"/>
  <c r="CZ29" i="5"/>
  <c r="DE29" i="5"/>
  <c r="DJ29" i="5"/>
  <c r="DO29" i="5"/>
  <c r="DT29" i="5"/>
  <c r="DY29" i="5"/>
  <c r="CZ30" i="5"/>
  <c r="DE30" i="5"/>
  <c r="DJ30" i="5"/>
  <c r="DY30" i="5"/>
  <c r="CZ31" i="5"/>
  <c r="DE31" i="5"/>
  <c r="DJ31" i="5"/>
  <c r="DY31" i="5"/>
  <c r="CZ32" i="5"/>
  <c r="DE32" i="5"/>
  <c r="DJ32" i="5"/>
  <c r="DY32" i="5"/>
  <c r="CZ33" i="5"/>
  <c r="DE33" i="5"/>
  <c r="DJ33" i="5"/>
  <c r="DY33" i="5"/>
  <c r="CZ34" i="5"/>
  <c r="DE34" i="5"/>
  <c r="DJ34" i="5"/>
  <c r="DY34" i="5"/>
  <c r="CZ35" i="5"/>
  <c r="DE35" i="5"/>
  <c r="DJ35" i="5"/>
  <c r="DY35" i="5"/>
  <c r="CZ36" i="5"/>
  <c r="DE36" i="5"/>
  <c r="DJ36" i="5"/>
  <c r="DY36" i="5"/>
  <c r="CZ37" i="5"/>
  <c r="DE37" i="5"/>
  <c r="DJ37" i="5"/>
  <c r="DY37" i="5"/>
  <c r="CZ38" i="5"/>
  <c r="DE38" i="5"/>
  <c r="DJ38" i="5"/>
  <c r="DY38" i="5"/>
  <c r="CZ39" i="5"/>
  <c r="DE39" i="5"/>
  <c r="DJ39" i="5"/>
  <c r="DY39" i="5"/>
  <c r="CZ40" i="5"/>
  <c r="DE40" i="5"/>
  <c r="DJ40" i="5"/>
  <c r="DY40" i="5"/>
  <c r="CZ41" i="5"/>
  <c r="DE41" i="5"/>
  <c r="DJ41" i="5"/>
  <c r="DY41" i="5"/>
  <c r="CZ42" i="5"/>
  <c r="DE42" i="5"/>
  <c r="DJ42" i="5"/>
  <c r="DY42" i="5"/>
  <c r="CZ43" i="5"/>
  <c r="DE43" i="5"/>
  <c r="DJ43" i="5"/>
  <c r="DY43" i="5"/>
  <c r="CZ44" i="5"/>
  <c r="DE44" i="5"/>
  <c r="DJ44" i="5"/>
  <c r="DY44" i="5"/>
  <c r="CZ45" i="5"/>
  <c r="DE45" i="5"/>
  <c r="DJ45" i="5"/>
  <c r="DY45" i="5"/>
  <c r="CZ46" i="5"/>
  <c r="DE46" i="5"/>
  <c r="DJ46" i="5"/>
  <c r="DY46" i="5"/>
  <c r="CZ47" i="5"/>
  <c r="DE47" i="5"/>
  <c r="DJ47" i="5"/>
  <c r="DY47" i="5"/>
  <c r="CZ48" i="5"/>
  <c r="DE48" i="5"/>
  <c r="DJ48" i="5"/>
  <c r="DY48" i="5"/>
  <c r="CZ49" i="5"/>
  <c r="DE49" i="5"/>
  <c r="DJ49" i="5"/>
  <c r="DY49" i="5"/>
  <c r="CZ50" i="5"/>
  <c r="DE50" i="5"/>
  <c r="DJ50" i="5"/>
  <c r="DY50" i="5"/>
  <c r="CZ51" i="5"/>
  <c r="DE51" i="5"/>
  <c r="DJ51" i="5"/>
  <c r="DY51" i="5"/>
  <c r="CZ52" i="5"/>
  <c r="DE52" i="5"/>
  <c r="DJ52" i="5"/>
  <c r="DY52" i="5"/>
  <c r="CZ53" i="5"/>
  <c r="DE53" i="5"/>
  <c r="DJ53" i="5"/>
  <c r="DY53" i="5"/>
  <c r="CZ54" i="5"/>
  <c r="DE54" i="5"/>
  <c r="DJ54" i="5"/>
  <c r="DY54" i="5"/>
  <c r="CZ55" i="5"/>
  <c r="DE55" i="5"/>
  <c r="DJ55" i="5"/>
  <c r="DY55" i="5"/>
  <c r="CZ56" i="5"/>
  <c r="DE56" i="5"/>
  <c r="DJ56" i="5"/>
  <c r="DY56" i="5"/>
  <c r="CZ57" i="5"/>
  <c r="DE57" i="5"/>
  <c r="DJ57" i="5"/>
  <c r="DY57" i="5"/>
  <c r="CZ58" i="5"/>
  <c r="DE58" i="5"/>
  <c r="DJ58" i="5"/>
  <c r="DY58" i="5"/>
  <c r="CZ59" i="5"/>
  <c r="DE59" i="5"/>
  <c r="DJ59" i="5"/>
  <c r="DY59" i="5"/>
  <c r="CZ60" i="5"/>
  <c r="DE60" i="5"/>
  <c r="DJ60" i="5"/>
  <c r="DY60" i="5"/>
  <c r="CZ61" i="5"/>
  <c r="DE61" i="5"/>
  <c r="DJ61" i="5"/>
  <c r="DY61" i="5"/>
  <c r="CZ62" i="5"/>
  <c r="DE62" i="5"/>
  <c r="DJ62" i="5"/>
  <c r="DY62" i="5"/>
  <c r="CZ63" i="5"/>
  <c r="DE63" i="5"/>
  <c r="DJ63" i="5"/>
  <c r="DY63" i="5"/>
  <c r="CZ64" i="5"/>
  <c r="DE64" i="5"/>
  <c r="DJ64" i="5"/>
  <c r="DY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CZ84" i="5"/>
  <c r="DE84" i="5"/>
  <c r="DJ84" i="5"/>
  <c r="DY84" i="5"/>
  <c r="CZ85" i="5"/>
  <c r="DE85" i="5"/>
  <c r="DJ85" i="5"/>
  <c r="DY85" i="5"/>
  <c r="DW3" i="5"/>
  <c r="DB6" i="5"/>
  <c r="DG6" i="5"/>
  <c r="DL6" i="5"/>
  <c r="DQ6" i="5"/>
  <c r="DV6" i="5"/>
  <c r="EA6" i="5"/>
  <c r="DB7" i="5"/>
  <c r="DG7" i="5"/>
  <c r="DL7" i="5"/>
  <c r="DQ7" i="5"/>
  <c r="DV7" i="5"/>
  <c r="EA7" i="5"/>
  <c r="DB8" i="5"/>
  <c r="DG8" i="5"/>
  <c r="DL8" i="5"/>
  <c r="DQ8" i="5"/>
  <c r="DV8" i="5"/>
  <c r="EA8" i="5"/>
  <c r="DB9" i="5"/>
  <c r="DG9" i="5"/>
  <c r="DL9" i="5"/>
  <c r="DQ9" i="5"/>
  <c r="DV9" i="5"/>
  <c r="EA9" i="5"/>
  <c r="DB10" i="5"/>
  <c r="DG10" i="5"/>
  <c r="DL10" i="5"/>
  <c r="DQ10" i="5"/>
  <c r="DV10" i="5"/>
  <c r="EA10" i="5"/>
  <c r="DB11" i="5"/>
  <c r="DG11" i="5"/>
  <c r="DL11" i="5"/>
  <c r="DQ11" i="5"/>
  <c r="DV11" i="5"/>
  <c r="EA11" i="5"/>
  <c r="DB12" i="5"/>
  <c r="DG12" i="5"/>
  <c r="DL12" i="5"/>
  <c r="DQ12" i="5"/>
  <c r="DV12" i="5"/>
  <c r="EA12" i="5"/>
  <c r="DB13" i="5"/>
  <c r="DG13" i="5"/>
  <c r="DL13" i="5"/>
  <c r="DQ13" i="5"/>
  <c r="DV13" i="5"/>
  <c r="EA13" i="5"/>
  <c r="DB14" i="5"/>
  <c r="DG14" i="5"/>
  <c r="DL14" i="5"/>
  <c r="DQ14" i="5"/>
  <c r="DV14" i="5"/>
  <c r="EA14" i="5"/>
  <c r="DB15" i="5"/>
  <c r="DG15" i="5"/>
  <c r="DL15" i="5"/>
  <c r="DQ15" i="5"/>
  <c r="DV15" i="5"/>
  <c r="EA15" i="5"/>
  <c r="DB16" i="5"/>
  <c r="DG16" i="5"/>
  <c r="DL16" i="5"/>
  <c r="DQ16" i="5"/>
  <c r="DV16" i="5"/>
  <c r="EA16" i="5"/>
  <c r="DB17" i="5"/>
  <c r="DG17" i="5"/>
  <c r="DL17" i="5"/>
  <c r="DQ17" i="5"/>
  <c r="DV17" i="5"/>
  <c r="EA17" i="5"/>
  <c r="DB18" i="5"/>
  <c r="DG18" i="5"/>
  <c r="DL18" i="5"/>
  <c r="DQ18" i="5"/>
  <c r="DV18" i="5"/>
  <c r="EA18" i="5"/>
  <c r="DB19" i="5"/>
  <c r="DG19" i="5"/>
  <c r="DL19" i="5"/>
  <c r="DQ19" i="5"/>
  <c r="DV19" i="5"/>
  <c r="EA19" i="5"/>
  <c r="DB20" i="5"/>
  <c r="DG20" i="5"/>
  <c r="DL20" i="5"/>
  <c r="DQ20" i="5"/>
  <c r="DV20" i="5"/>
  <c r="EA20" i="5"/>
  <c r="DB21" i="5"/>
  <c r="DG21" i="5"/>
  <c r="DL21" i="5"/>
  <c r="DQ21" i="5"/>
  <c r="DV21" i="5"/>
  <c r="EA21" i="5"/>
  <c r="DB22" i="5"/>
  <c r="DG22" i="5"/>
  <c r="DL22" i="5"/>
  <c r="DQ22" i="5"/>
  <c r="DV22" i="5"/>
  <c r="EA22" i="5"/>
  <c r="DB23" i="5"/>
  <c r="DG23" i="5"/>
  <c r="DL23" i="5"/>
  <c r="DQ23" i="5"/>
  <c r="DV23" i="5"/>
  <c r="EA23" i="5"/>
  <c r="DB24" i="5"/>
  <c r="DG24" i="5"/>
  <c r="DL24" i="5"/>
  <c r="DQ24" i="5"/>
  <c r="DV24" i="5"/>
  <c r="EA24" i="5"/>
  <c r="DB25" i="5"/>
  <c r="DG25" i="5"/>
  <c r="DL25" i="5"/>
  <c r="DQ25" i="5"/>
  <c r="DV25" i="5"/>
  <c r="EA25" i="5"/>
  <c r="DB26" i="5"/>
  <c r="DG26" i="5"/>
  <c r="DL26" i="5"/>
  <c r="DQ26" i="5"/>
  <c r="DV26" i="5"/>
  <c r="EA26" i="5"/>
  <c r="DB27" i="5"/>
  <c r="DG27" i="5"/>
  <c r="DL27" i="5"/>
  <c r="DQ27" i="5"/>
  <c r="DV27" i="5"/>
  <c r="EA27" i="5"/>
  <c r="DB28" i="5"/>
  <c r="DG28" i="5"/>
  <c r="DL28" i="5"/>
  <c r="DQ28" i="5"/>
  <c r="DV28" i="5"/>
  <c r="EA28" i="5"/>
  <c r="DB29" i="5"/>
  <c r="DG29" i="5"/>
  <c r="DL29" i="5"/>
  <c r="DQ29" i="5"/>
  <c r="DV29" i="5"/>
  <c r="EA29" i="5"/>
  <c r="DB30" i="5"/>
  <c r="DG30" i="5"/>
  <c r="DL30" i="5"/>
  <c r="EA30" i="5"/>
  <c r="DB31" i="5"/>
  <c r="DG31" i="5"/>
  <c r="DL31" i="5"/>
  <c r="EA31" i="5"/>
  <c r="DB32" i="5"/>
  <c r="DG32" i="5"/>
  <c r="DL32" i="5"/>
  <c r="EA32" i="5"/>
  <c r="DB33" i="5"/>
  <c r="DG33" i="5"/>
  <c r="DL33" i="5"/>
  <c r="EA33" i="5"/>
  <c r="DB34" i="5"/>
  <c r="DG34" i="5"/>
  <c r="DL34" i="5"/>
  <c r="EA34" i="5"/>
  <c r="DB35" i="5"/>
  <c r="DG35" i="5"/>
  <c r="DL35" i="5"/>
  <c r="EA35" i="5"/>
  <c r="DB36" i="5"/>
  <c r="DG36" i="5"/>
  <c r="DL36" i="5"/>
  <c r="EA36" i="5"/>
  <c r="DB37" i="5"/>
  <c r="DG37" i="5"/>
  <c r="DL37" i="5"/>
  <c r="EA37" i="5"/>
  <c r="DB38" i="5"/>
  <c r="DG38" i="5"/>
  <c r="DL38" i="5"/>
  <c r="EA38" i="5"/>
  <c r="DB39" i="5"/>
  <c r="DG39" i="5"/>
  <c r="DL39" i="5"/>
  <c r="EA39" i="5"/>
  <c r="DB40" i="5"/>
  <c r="DG40" i="5"/>
  <c r="DL40" i="5"/>
  <c r="EA40" i="5"/>
  <c r="DB41" i="5"/>
  <c r="DG41" i="5"/>
  <c r="DL41" i="5"/>
  <c r="EA41" i="5"/>
  <c r="DB42" i="5"/>
  <c r="DG42" i="5"/>
  <c r="DL42" i="5"/>
  <c r="EA42" i="5"/>
  <c r="DB43" i="5"/>
  <c r="DG43" i="5"/>
  <c r="DL43" i="5"/>
  <c r="EA43" i="5"/>
  <c r="DB44" i="5"/>
  <c r="DG44" i="5"/>
  <c r="DL44" i="5"/>
  <c r="EA44" i="5"/>
  <c r="DB45" i="5"/>
  <c r="DG45" i="5"/>
  <c r="DL45" i="5"/>
  <c r="EA45" i="5"/>
  <c r="DB46" i="5"/>
  <c r="DG46" i="5"/>
  <c r="DL46" i="5"/>
  <c r="EA46" i="5"/>
  <c r="DB47" i="5"/>
  <c r="DG47" i="5"/>
  <c r="DL47" i="5"/>
  <c r="EA47" i="5"/>
  <c r="DB48" i="5"/>
  <c r="DG48" i="5"/>
  <c r="DL48" i="5"/>
  <c r="EA48" i="5"/>
  <c r="DB49" i="5"/>
  <c r="DG49" i="5"/>
  <c r="DL49" i="5"/>
  <c r="EA49" i="5"/>
  <c r="DB50" i="5"/>
  <c r="DG50" i="5"/>
  <c r="DL50" i="5"/>
  <c r="EA50" i="5"/>
  <c r="DB51" i="5"/>
  <c r="DG51" i="5"/>
  <c r="DL51" i="5"/>
  <c r="EA51" i="5"/>
  <c r="DB52" i="5"/>
  <c r="DG52" i="5"/>
  <c r="DL52" i="5"/>
  <c r="EA52" i="5"/>
  <c r="DB53" i="5"/>
  <c r="DG53" i="5"/>
  <c r="DL53" i="5"/>
  <c r="EA53" i="5"/>
  <c r="DB54" i="5"/>
  <c r="DG54" i="5"/>
  <c r="DL54" i="5"/>
  <c r="EA54" i="5"/>
  <c r="DB55" i="5"/>
  <c r="DG55" i="5"/>
  <c r="DL55" i="5"/>
  <c r="EA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DX3" i="5"/>
  <c r="EA3" i="5"/>
  <c r="EF3" i="5"/>
  <c r="EK3" i="5"/>
  <c r="EP3" i="5"/>
  <c r="EU3" i="5"/>
  <c r="EZ3" i="5"/>
  <c r="ED4" i="5"/>
  <c r="EF6" i="5"/>
  <c r="EI4" i="5"/>
  <c r="EK6" i="5"/>
  <c r="EP6" i="5"/>
  <c r="R31" i="6"/>
  <c r="EH4" i="5"/>
  <c r="R32" i="6"/>
  <c r="EM4" i="5"/>
  <c r="R33" i="6"/>
  <c r="ER4" i="5"/>
  <c r="EU6" i="5"/>
  <c r="R34" i="6"/>
  <c r="EW4" i="5"/>
  <c r="EZ6" i="5"/>
  <c r="R35" i="6"/>
  <c r="FB4" i="5"/>
  <c r="FE6" i="5"/>
  <c r="EF7" i="5"/>
  <c r="EK7" i="5"/>
  <c r="EP7" i="5"/>
  <c r="EU7" i="5"/>
  <c r="EZ7" i="5"/>
  <c r="FE7" i="5"/>
  <c r="EF8" i="5"/>
  <c r="EK8" i="5"/>
  <c r="EP8" i="5"/>
  <c r="EU8" i="5"/>
  <c r="EZ8" i="5"/>
  <c r="FE8" i="5"/>
  <c r="EF9" i="5"/>
  <c r="EK9" i="5"/>
  <c r="EP9" i="5"/>
  <c r="EU9" i="5"/>
  <c r="EZ9" i="5"/>
  <c r="FE9" i="5"/>
  <c r="EF10" i="5"/>
  <c r="EK10" i="5"/>
  <c r="EP10" i="5"/>
  <c r="EU10" i="5"/>
  <c r="EZ10" i="5"/>
  <c r="FE10" i="5"/>
  <c r="EF11" i="5"/>
  <c r="EK11" i="5"/>
  <c r="EP11" i="5"/>
  <c r="EU11" i="5"/>
  <c r="EZ11" i="5"/>
  <c r="FE11" i="5"/>
  <c r="EF12" i="5"/>
  <c r="EK12" i="5"/>
  <c r="EP12" i="5"/>
  <c r="EU12" i="5"/>
  <c r="EZ12" i="5"/>
  <c r="FE12" i="5"/>
  <c r="EF13" i="5"/>
  <c r="EK13" i="5"/>
  <c r="EP13" i="5"/>
  <c r="EU13" i="5"/>
  <c r="EZ13" i="5"/>
  <c r="FE13" i="5"/>
  <c r="EF14" i="5"/>
  <c r="EK14" i="5"/>
  <c r="EP14" i="5"/>
  <c r="EU14" i="5"/>
  <c r="EZ14" i="5"/>
  <c r="FE14" i="5"/>
  <c r="EF15" i="5"/>
  <c r="EK15" i="5"/>
  <c r="EP15" i="5"/>
  <c r="EU15" i="5"/>
  <c r="EZ15" i="5"/>
  <c r="FE15" i="5"/>
  <c r="EF16" i="5"/>
  <c r="EK16" i="5"/>
  <c r="EP16" i="5"/>
  <c r="EU16" i="5"/>
  <c r="EZ16" i="5"/>
  <c r="FE16" i="5"/>
  <c r="EF17" i="5"/>
  <c r="EK17" i="5"/>
  <c r="EP17" i="5"/>
  <c r="EU17" i="5"/>
  <c r="EZ17" i="5"/>
  <c r="FE17" i="5"/>
  <c r="EF18" i="5"/>
  <c r="EK18" i="5"/>
  <c r="EP18" i="5"/>
  <c r="EU18" i="5"/>
  <c r="EZ18" i="5"/>
  <c r="FE18" i="5"/>
  <c r="EF19" i="5"/>
  <c r="EK19" i="5"/>
  <c r="EP19" i="5"/>
  <c r="EU19" i="5"/>
  <c r="EZ19" i="5"/>
  <c r="FE19" i="5"/>
  <c r="EF20" i="5"/>
  <c r="EK20" i="5"/>
  <c r="EP20" i="5"/>
  <c r="EU20" i="5"/>
  <c r="EZ20" i="5"/>
  <c r="FE20" i="5"/>
  <c r="EF21" i="5"/>
  <c r="EK21" i="5"/>
  <c r="EP21" i="5"/>
  <c r="EU21" i="5"/>
  <c r="EZ21" i="5"/>
  <c r="FE21" i="5"/>
  <c r="EF22" i="5"/>
  <c r="EK22" i="5"/>
  <c r="EP22" i="5"/>
  <c r="EU22" i="5"/>
  <c r="EZ22" i="5"/>
  <c r="FE22" i="5"/>
  <c r="EF23" i="5"/>
  <c r="EK23" i="5"/>
  <c r="EP23" i="5"/>
  <c r="EU23" i="5"/>
  <c r="EZ23" i="5"/>
  <c r="FE23" i="5"/>
  <c r="EF24" i="5"/>
  <c r="EK24" i="5"/>
  <c r="EP24" i="5"/>
  <c r="EU24" i="5"/>
  <c r="EZ24" i="5"/>
  <c r="FE24" i="5"/>
  <c r="EF25" i="5"/>
  <c r="EK25" i="5"/>
  <c r="EP25" i="5"/>
  <c r="EU25" i="5"/>
  <c r="EZ25" i="5"/>
  <c r="FE25" i="5"/>
  <c r="EF26" i="5"/>
  <c r="EK26" i="5"/>
  <c r="EP26" i="5"/>
  <c r="EU26" i="5"/>
  <c r="EZ26" i="5"/>
  <c r="FE26" i="5"/>
  <c r="EF27" i="5"/>
  <c r="EK27" i="5"/>
  <c r="EP27" i="5"/>
  <c r="EU27" i="5"/>
  <c r="EZ27" i="5"/>
  <c r="FE27" i="5"/>
  <c r="EF28" i="5"/>
  <c r="EK28" i="5"/>
  <c r="EP28" i="5"/>
  <c r="EU28" i="5"/>
  <c r="EZ28" i="5"/>
  <c r="FE28" i="5"/>
  <c r="EF29" i="5"/>
  <c r="EK29" i="5"/>
  <c r="EP29" i="5"/>
  <c r="EU29" i="5"/>
  <c r="EZ29" i="5"/>
  <c r="FE29" i="5"/>
  <c r="EF30" i="5"/>
  <c r="EK30" i="5"/>
  <c r="EP30" i="5"/>
  <c r="FE30" i="5"/>
  <c r="EF31" i="5"/>
  <c r="EK31" i="5"/>
  <c r="EP31" i="5"/>
  <c r="FE31" i="5"/>
  <c r="EF32" i="5"/>
  <c r="EK32" i="5"/>
  <c r="EP32" i="5"/>
  <c r="FE32" i="5"/>
  <c r="EF33" i="5"/>
  <c r="EK33" i="5"/>
  <c r="EP33" i="5"/>
  <c r="FE33" i="5"/>
  <c r="EF34" i="5"/>
  <c r="EK34" i="5"/>
  <c r="EP34" i="5"/>
  <c r="FE34" i="5"/>
  <c r="EF35" i="5"/>
  <c r="EK35" i="5"/>
  <c r="EP35" i="5"/>
  <c r="FE35" i="5"/>
  <c r="EF36" i="5"/>
  <c r="EK36" i="5"/>
  <c r="EP36" i="5"/>
  <c r="FE36" i="5"/>
  <c r="EF37" i="5"/>
  <c r="EK37" i="5"/>
  <c r="EP37" i="5"/>
  <c r="FE37" i="5"/>
  <c r="EF38" i="5"/>
  <c r="EK38" i="5"/>
  <c r="EP38" i="5"/>
  <c r="FE38" i="5"/>
  <c r="EF39" i="5"/>
  <c r="EK39" i="5"/>
  <c r="EP39" i="5"/>
  <c r="FE39" i="5"/>
  <c r="EF40" i="5"/>
  <c r="EK40" i="5"/>
  <c r="EP40" i="5"/>
  <c r="FE40" i="5"/>
  <c r="EF41" i="5"/>
  <c r="EK41" i="5"/>
  <c r="EP41" i="5"/>
  <c r="FE41" i="5"/>
  <c r="EF42" i="5"/>
  <c r="EK42" i="5"/>
  <c r="EP42" i="5"/>
  <c r="FE42" i="5"/>
  <c r="EF43" i="5"/>
  <c r="EK43" i="5"/>
  <c r="EP43" i="5"/>
  <c r="FE43" i="5"/>
  <c r="EF44" i="5"/>
  <c r="EK44" i="5"/>
  <c r="EP44" i="5"/>
  <c r="FE44" i="5"/>
  <c r="EF45" i="5"/>
  <c r="EK45" i="5"/>
  <c r="EP45" i="5"/>
  <c r="FE45" i="5"/>
  <c r="EF46" i="5"/>
  <c r="EK46" i="5"/>
  <c r="EP46" i="5"/>
  <c r="FE46" i="5"/>
  <c r="EF47" i="5"/>
  <c r="EK47" i="5"/>
  <c r="EP47" i="5"/>
  <c r="FE47" i="5"/>
  <c r="EF48" i="5"/>
  <c r="EK48" i="5"/>
  <c r="EP48" i="5"/>
  <c r="FE48" i="5"/>
  <c r="EF49" i="5"/>
  <c r="EK49" i="5"/>
  <c r="EP49" i="5"/>
  <c r="FE49" i="5"/>
  <c r="EF50" i="5"/>
  <c r="EK50" i="5"/>
  <c r="EP50" i="5"/>
  <c r="FE50" i="5"/>
  <c r="EF51" i="5"/>
  <c r="EK51" i="5"/>
  <c r="EP51" i="5"/>
  <c r="FE51" i="5"/>
  <c r="EF52" i="5"/>
  <c r="EK52" i="5"/>
  <c r="EP52" i="5"/>
  <c r="FE52" i="5"/>
  <c r="EF53" i="5"/>
  <c r="EK53" i="5"/>
  <c r="EP53" i="5"/>
  <c r="FE53" i="5"/>
  <c r="EF54" i="5"/>
  <c r="EK54" i="5"/>
  <c r="EP54" i="5"/>
  <c r="FE54" i="5"/>
  <c r="EF55" i="5"/>
  <c r="EK55" i="5"/>
  <c r="EP55" i="5"/>
  <c r="FE55" i="5"/>
  <c r="EF56" i="5"/>
  <c r="EK56" i="5"/>
  <c r="EP56" i="5"/>
  <c r="FE56" i="5"/>
  <c r="EF57" i="5"/>
  <c r="EK57" i="5"/>
  <c r="EP57" i="5"/>
  <c r="FE57" i="5"/>
  <c r="EF58" i="5"/>
  <c r="EK58" i="5"/>
  <c r="EP58" i="5"/>
  <c r="FE58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EF84" i="5"/>
  <c r="EK84" i="5"/>
  <c r="EP84" i="5"/>
  <c r="FE84" i="5"/>
  <c r="EF85" i="5"/>
  <c r="EK85" i="5"/>
  <c r="EP85" i="5"/>
  <c r="FE85" i="5"/>
  <c r="FC3" i="5"/>
  <c r="EH6" i="5"/>
  <c r="EM6" i="5"/>
  <c r="ER6" i="5"/>
  <c r="EW6" i="5"/>
  <c r="FB6" i="5"/>
  <c r="FG6" i="5"/>
  <c r="EH7" i="5"/>
  <c r="EM7" i="5"/>
  <c r="ER7" i="5"/>
  <c r="EW7" i="5"/>
  <c r="FB7" i="5"/>
  <c r="FG7" i="5"/>
  <c r="EH8" i="5"/>
  <c r="EM8" i="5"/>
  <c r="ER8" i="5"/>
  <c r="EW8" i="5"/>
  <c r="FB8" i="5"/>
  <c r="FG8" i="5"/>
  <c r="EH9" i="5"/>
  <c r="EM9" i="5"/>
  <c r="ER9" i="5"/>
  <c r="EW9" i="5"/>
  <c r="FB9" i="5"/>
  <c r="FG9" i="5"/>
  <c r="EH10" i="5"/>
  <c r="EM10" i="5"/>
  <c r="ER10" i="5"/>
  <c r="EW10" i="5"/>
  <c r="FB10" i="5"/>
  <c r="FG10" i="5"/>
  <c r="EH11" i="5"/>
  <c r="EM11" i="5"/>
  <c r="ER11" i="5"/>
  <c r="EW11" i="5"/>
  <c r="FB11" i="5"/>
  <c r="FG11" i="5"/>
  <c r="EH12" i="5"/>
  <c r="EM12" i="5"/>
  <c r="ER12" i="5"/>
  <c r="EW12" i="5"/>
  <c r="FB12" i="5"/>
  <c r="FG12" i="5"/>
  <c r="EH13" i="5"/>
  <c r="EM13" i="5"/>
  <c r="ER13" i="5"/>
  <c r="EW13" i="5"/>
  <c r="FB13" i="5"/>
  <c r="FG13" i="5"/>
  <c r="EH14" i="5"/>
  <c r="EM14" i="5"/>
  <c r="ER14" i="5"/>
  <c r="EW14" i="5"/>
  <c r="FB14" i="5"/>
  <c r="FG14" i="5"/>
  <c r="EH15" i="5"/>
  <c r="EM15" i="5"/>
  <c r="ER15" i="5"/>
  <c r="EW15" i="5"/>
  <c r="FB15" i="5"/>
  <c r="FG15" i="5"/>
  <c r="EH16" i="5"/>
  <c r="EM16" i="5"/>
  <c r="ER16" i="5"/>
  <c r="EW16" i="5"/>
  <c r="FB16" i="5"/>
  <c r="FG16" i="5"/>
  <c r="EH17" i="5"/>
  <c r="EM17" i="5"/>
  <c r="ER17" i="5"/>
  <c r="EW17" i="5"/>
  <c r="FB17" i="5"/>
  <c r="FG17" i="5"/>
  <c r="EH18" i="5"/>
  <c r="EM18" i="5"/>
  <c r="ER18" i="5"/>
  <c r="EW18" i="5"/>
  <c r="FB18" i="5"/>
  <c r="FG18" i="5"/>
  <c r="EH19" i="5"/>
  <c r="EM19" i="5"/>
  <c r="ER19" i="5"/>
  <c r="EW19" i="5"/>
  <c r="FB19" i="5"/>
  <c r="FG19" i="5"/>
  <c r="EH20" i="5"/>
  <c r="EM20" i="5"/>
  <c r="ER20" i="5"/>
  <c r="EW20" i="5"/>
  <c r="FB20" i="5"/>
  <c r="FG20" i="5"/>
  <c r="EH21" i="5"/>
  <c r="EM21" i="5"/>
  <c r="ER21" i="5"/>
  <c r="EW21" i="5"/>
  <c r="FB21" i="5"/>
  <c r="FG21" i="5"/>
  <c r="EH22" i="5"/>
  <c r="EM22" i="5"/>
  <c r="ER22" i="5"/>
  <c r="EW22" i="5"/>
  <c r="FB22" i="5"/>
  <c r="FG22" i="5"/>
  <c r="EH23" i="5"/>
  <c r="EM23" i="5"/>
  <c r="ER23" i="5"/>
  <c r="EW23" i="5"/>
  <c r="FB23" i="5"/>
  <c r="FG23" i="5"/>
  <c r="EH24" i="5"/>
  <c r="EM24" i="5"/>
  <c r="ER24" i="5"/>
  <c r="EW24" i="5"/>
  <c r="FB24" i="5"/>
  <c r="FG24" i="5"/>
  <c r="EH25" i="5"/>
  <c r="EM25" i="5"/>
  <c r="ER25" i="5"/>
  <c r="EW25" i="5"/>
  <c r="FB25" i="5"/>
  <c r="FG25" i="5"/>
  <c r="EH26" i="5"/>
  <c r="EM26" i="5"/>
  <c r="ER26" i="5"/>
  <c r="EW26" i="5"/>
  <c r="FB26" i="5"/>
  <c r="FG26" i="5"/>
  <c r="EH27" i="5"/>
  <c r="EM27" i="5"/>
  <c r="ER27" i="5"/>
  <c r="EW27" i="5"/>
  <c r="FB27" i="5"/>
  <c r="FG27" i="5"/>
  <c r="EH28" i="5"/>
  <c r="EM28" i="5"/>
  <c r="ER28" i="5"/>
  <c r="EW28" i="5"/>
  <c r="FB28" i="5"/>
  <c r="FG28" i="5"/>
  <c r="EH29" i="5"/>
  <c r="EM29" i="5"/>
  <c r="ER29" i="5"/>
  <c r="EW29" i="5"/>
  <c r="FB29" i="5"/>
  <c r="FG29" i="5"/>
  <c r="EH30" i="5"/>
  <c r="EM30" i="5"/>
  <c r="ER30" i="5"/>
  <c r="FG30" i="5"/>
  <c r="EH31" i="5"/>
  <c r="EM31" i="5"/>
  <c r="ER31" i="5"/>
  <c r="FG31" i="5"/>
  <c r="EH32" i="5"/>
  <c r="EM32" i="5"/>
  <c r="ER32" i="5"/>
  <c r="FG32" i="5"/>
  <c r="EH33" i="5"/>
  <c r="EM33" i="5"/>
  <c r="ER33" i="5"/>
  <c r="FG33" i="5"/>
  <c r="EH34" i="5"/>
  <c r="EM34" i="5"/>
  <c r="ER34" i="5"/>
  <c r="FG34" i="5"/>
  <c r="EH35" i="5"/>
  <c r="EM35" i="5"/>
  <c r="ER35" i="5"/>
  <c r="FG35" i="5"/>
  <c r="EH36" i="5"/>
  <c r="EM36" i="5"/>
  <c r="ER36" i="5"/>
  <c r="FG36" i="5"/>
  <c r="EH37" i="5"/>
  <c r="EM37" i="5"/>
  <c r="ER37" i="5"/>
  <c r="FG37" i="5"/>
  <c r="EH38" i="5"/>
  <c r="EM38" i="5"/>
  <c r="ER38" i="5"/>
  <c r="FG38" i="5"/>
  <c r="EH39" i="5"/>
  <c r="EM39" i="5"/>
  <c r="ER39" i="5"/>
  <c r="FG39" i="5"/>
  <c r="EH40" i="5"/>
  <c r="EM40" i="5"/>
  <c r="ER40" i="5"/>
  <c r="FG40" i="5"/>
  <c r="EH41" i="5"/>
  <c r="EM41" i="5"/>
  <c r="ER41" i="5"/>
  <c r="FG41" i="5"/>
  <c r="EH42" i="5"/>
  <c r="EM42" i="5"/>
  <c r="ER42" i="5"/>
  <c r="FG42" i="5"/>
  <c r="EH43" i="5"/>
  <c r="EM43" i="5"/>
  <c r="ER43" i="5"/>
  <c r="FG43" i="5"/>
  <c r="EH44" i="5"/>
  <c r="EM44" i="5"/>
  <c r="ER44" i="5"/>
  <c r="FG44" i="5"/>
  <c r="EH45" i="5"/>
  <c r="EM45" i="5"/>
  <c r="ER45" i="5"/>
  <c r="FG45" i="5"/>
  <c r="EH46" i="5"/>
  <c r="EM46" i="5"/>
  <c r="ER46" i="5"/>
  <c r="FG46" i="5"/>
  <c r="EH47" i="5"/>
  <c r="EM47" i="5"/>
  <c r="ER47" i="5"/>
  <c r="FG47" i="5"/>
  <c r="EH48" i="5"/>
  <c r="EM48" i="5"/>
  <c r="ER48" i="5"/>
  <c r="FG48" i="5"/>
  <c r="EH49" i="5"/>
  <c r="EM49" i="5"/>
  <c r="ER49" i="5"/>
  <c r="FG49" i="5"/>
  <c r="EH50" i="5"/>
  <c r="EM50" i="5"/>
  <c r="ER50" i="5"/>
  <c r="FG50" i="5"/>
  <c r="EH51" i="5"/>
  <c r="EM51" i="5"/>
  <c r="ER51" i="5"/>
  <c r="FG51" i="5"/>
  <c r="EH52" i="5"/>
  <c r="EM52" i="5"/>
  <c r="ER52" i="5"/>
  <c r="FG52" i="5"/>
  <c r="EH53" i="5"/>
  <c r="EM53" i="5"/>
  <c r="ER53" i="5"/>
  <c r="FG53" i="5"/>
  <c r="EH54" i="5"/>
  <c r="EM54" i="5"/>
  <c r="ER54" i="5"/>
  <c r="FG54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D3" i="5"/>
  <c r="FG3" i="5"/>
  <c r="FL3" i="5"/>
  <c r="FQ3" i="5"/>
  <c r="FV3" i="5"/>
  <c r="GA3" i="5"/>
  <c r="GF3" i="5"/>
  <c r="FL6" i="5"/>
  <c r="FQ6" i="5"/>
  <c r="FV6" i="5"/>
  <c r="GK6" i="5"/>
  <c r="FL7" i="5"/>
  <c r="FQ7" i="5"/>
  <c r="FV7" i="5"/>
  <c r="GK7" i="5"/>
  <c r="FL8" i="5"/>
  <c r="FQ8" i="5"/>
  <c r="FV8" i="5"/>
  <c r="GK8" i="5"/>
  <c r="FL9" i="5"/>
  <c r="FQ9" i="5"/>
  <c r="FV9" i="5"/>
  <c r="GK9" i="5"/>
  <c r="FJ4" i="5"/>
  <c r="FL10" i="5"/>
  <c r="FQ10" i="5"/>
  <c r="FV10" i="5"/>
  <c r="R37" i="6"/>
  <c r="FN4" i="5"/>
  <c r="R38" i="6"/>
  <c r="FS4" i="5"/>
  <c r="R39" i="6"/>
  <c r="FX4" i="5"/>
  <c r="GA10" i="5"/>
  <c r="R40" i="6"/>
  <c r="GC4" i="5"/>
  <c r="GF10" i="5"/>
  <c r="R41" i="6"/>
  <c r="GH4" i="5"/>
  <c r="GK10" i="5"/>
  <c r="FL11" i="5"/>
  <c r="FO4" i="5"/>
  <c r="FQ11" i="5"/>
  <c r="FV11" i="5"/>
  <c r="GA11" i="5"/>
  <c r="GF11" i="5"/>
  <c r="GK11" i="5"/>
  <c r="FL12" i="5"/>
  <c r="FQ12" i="5"/>
  <c r="FV12" i="5"/>
  <c r="GA12" i="5"/>
  <c r="GF12" i="5"/>
  <c r="GK12" i="5"/>
  <c r="FL13" i="5"/>
  <c r="FQ13" i="5"/>
  <c r="FV13" i="5"/>
  <c r="GK13" i="5"/>
  <c r="FL14" i="5"/>
  <c r="FQ14" i="5"/>
  <c r="FV14" i="5"/>
  <c r="GA14" i="5"/>
  <c r="GF14" i="5"/>
  <c r="GK14" i="5"/>
  <c r="FL15" i="5"/>
  <c r="FQ15" i="5"/>
  <c r="FV15" i="5"/>
  <c r="GA15" i="5"/>
  <c r="GF15" i="5"/>
  <c r="GK15" i="5"/>
  <c r="FL16" i="5"/>
  <c r="FQ16" i="5"/>
  <c r="FV16" i="5"/>
  <c r="GA16" i="5"/>
  <c r="GF16" i="5"/>
  <c r="GK16" i="5"/>
  <c r="FL17" i="5"/>
  <c r="FQ17" i="5"/>
  <c r="FV17" i="5"/>
  <c r="GK17" i="5"/>
  <c r="FL18" i="5"/>
  <c r="FQ18" i="5"/>
  <c r="FV18" i="5"/>
  <c r="GK18" i="5"/>
  <c r="FL19" i="5"/>
  <c r="FQ19" i="5"/>
  <c r="FV19" i="5"/>
  <c r="GA19" i="5"/>
  <c r="GF19" i="5"/>
  <c r="GK19" i="5"/>
  <c r="FL20" i="5"/>
  <c r="FQ20" i="5"/>
  <c r="FV20" i="5"/>
  <c r="GK20" i="5"/>
  <c r="FL21" i="5"/>
  <c r="FQ21" i="5"/>
  <c r="FV21" i="5"/>
  <c r="GA21" i="5"/>
  <c r="GF21" i="5"/>
  <c r="GK21" i="5"/>
  <c r="FL22" i="5"/>
  <c r="FQ22" i="5"/>
  <c r="FV22" i="5"/>
  <c r="GK22" i="5"/>
  <c r="FL23" i="5"/>
  <c r="FQ23" i="5"/>
  <c r="FV23" i="5"/>
  <c r="GA23" i="5"/>
  <c r="GF23" i="5"/>
  <c r="GK23" i="5"/>
  <c r="FL24" i="5"/>
  <c r="FQ24" i="5"/>
  <c r="FV24" i="5"/>
  <c r="GA24" i="5"/>
  <c r="GF24" i="5"/>
  <c r="GK24" i="5"/>
  <c r="FL25" i="5"/>
  <c r="FQ25" i="5"/>
  <c r="FV25" i="5"/>
  <c r="GA25" i="5"/>
  <c r="GF25" i="5"/>
  <c r="GK25" i="5"/>
  <c r="FL26" i="5"/>
  <c r="FQ26" i="5"/>
  <c r="FV26" i="5"/>
  <c r="GA26" i="5"/>
  <c r="GF26" i="5"/>
  <c r="GK26" i="5"/>
  <c r="FL27" i="5"/>
  <c r="FQ27" i="5"/>
  <c r="FV27" i="5"/>
  <c r="GA27" i="5"/>
  <c r="GF27" i="5"/>
  <c r="GK27" i="5"/>
  <c r="FL28" i="5"/>
  <c r="FQ28" i="5"/>
  <c r="FV28" i="5"/>
  <c r="GA28" i="5"/>
  <c r="GF28" i="5"/>
  <c r="GK28" i="5"/>
  <c r="FL29" i="5"/>
  <c r="FQ29" i="5"/>
  <c r="FV29" i="5"/>
  <c r="GA29" i="5"/>
  <c r="GF29" i="5"/>
  <c r="GK29" i="5"/>
  <c r="FL30" i="5"/>
  <c r="FQ30" i="5"/>
  <c r="FV30" i="5"/>
  <c r="GK30" i="5"/>
  <c r="FL31" i="5"/>
  <c r="FQ31" i="5"/>
  <c r="FV31" i="5"/>
  <c r="GK31" i="5"/>
  <c r="FL32" i="5"/>
  <c r="FQ32" i="5"/>
  <c r="FV32" i="5"/>
  <c r="GK32" i="5"/>
  <c r="FL33" i="5"/>
  <c r="FQ33" i="5"/>
  <c r="FV33" i="5"/>
  <c r="GK33" i="5"/>
  <c r="FL34" i="5"/>
  <c r="FQ34" i="5"/>
  <c r="FV34" i="5"/>
  <c r="GK34" i="5"/>
  <c r="FL35" i="5"/>
  <c r="FQ35" i="5"/>
  <c r="FV35" i="5"/>
  <c r="GK35" i="5"/>
  <c r="FL36" i="5"/>
  <c r="FQ36" i="5"/>
  <c r="FV36" i="5"/>
  <c r="GK36" i="5"/>
  <c r="FL37" i="5"/>
  <c r="FQ37" i="5"/>
  <c r="FV37" i="5"/>
  <c r="GK37" i="5"/>
  <c r="FL38" i="5"/>
  <c r="FQ38" i="5"/>
  <c r="FV38" i="5"/>
  <c r="GK38" i="5"/>
  <c r="FL39" i="5"/>
  <c r="FQ39" i="5"/>
  <c r="FV39" i="5"/>
  <c r="GK39" i="5"/>
  <c r="FL40" i="5"/>
  <c r="FQ40" i="5"/>
  <c r="FV40" i="5"/>
  <c r="GK40" i="5"/>
  <c r="FL41" i="5"/>
  <c r="FQ41" i="5"/>
  <c r="FV41" i="5"/>
  <c r="GK41" i="5"/>
  <c r="FL42" i="5"/>
  <c r="FQ42" i="5"/>
  <c r="FV42" i="5"/>
  <c r="GK42" i="5"/>
  <c r="FL43" i="5"/>
  <c r="FQ43" i="5"/>
  <c r="FV43" i="5"/>
  <c r="GK43" i="5"/>
  <c r="FL44" i="5"/>
  <c r="FQ44" i="5"/>
  <c r="FV44" i="5"/>
  <c r="GK44" i="5"/>
  <c r="FL45" i="5"/>
  <c r="FQ45" i="5"/>
  <c r="FV45" i="5"/>
  <c r="GK45" i="5"/>
  <c r="FL46" i="5"/>
  <c r="FQ46" i="5"/>
  <c r="FV46" i="5"/>
  <c r="GK46" i="5"/>
  <c r="FL47" i="5"/>
  <c r="FQ47" i="5"/>
  <c r="FV47" i="5"/>
  <c r="GK47" i="5"/>
  <c r="FL48" i="5"/>
  <c r="FQ48" i="5"/>
  <c r="FV48" i="5"/>
  <c r="GK48" i="5"/>
  <c r="FL49" i="5"/>
  <c r="FQ49" i="5"/>
  <c r="FV49" i="5"/>
  <c r="GK49" i="5"/>
  <c r="FL50" i="5"/>
  <c r="FQ50" i="5"/>
  <c r="FV50" i="5"/>
  <c r="GK50" i="5"/>
  <c r="FL51" i="5"/>
  <c r="FQ51" i="5"/>
  <c r="FV51" i="5"/>
  <c r="GK51" i="5"/>
  <c r="FL52" i="5"/>
  <c r="FQ52" i="5"/>
  <c r="FV52" i="5"/>
  <c r="GK52" i="5"/>
  <c r="FL53" i="5"/>
  <c r="FQ53" i="5"/>
  <c r="FV53" i="5"/>
  <c r="GK53" i="5"/>
  <c r="FL54" i="5"/>
  <c r="FQ54" i="5"/>
  <c r="FV54" i="5"/>
  <c r="GK54" i="5"/>
  <c r="FL55" i="5"/>
  <c r="FQ55" i="5"/>
  <c r="FV55" i="5"/>
  <c r="GK55" i="5"/>
  <c r="FL56" i="5"/>
  <c r="FQ56" i="5"/>
  <c r="FV56" i="5"/>
  <c r="GK56" i="5"/>
  <c r="FL57" i="5"/>
  <c r="FQ57" i="5"/>
  <c r="FV57" i="5"/>
  <c r="GK57" i="5"/>
  <c r="FL58" i="5"/>
  <c r="FQ58" i="5"/>
  <c r="FV58" i="5"/>
  <c r="GK58" i="5"/>
  <c r="FL59" i="5"/>
  <c r="FQ59" i="5"/>
  <c r="FV59" i="5"/>
  <c r="GK59" i="5"/>
  <c r="FL60" i="5"/>
  <c r="FQ60" i="5"/>
  <c r="FV60" i="5"/>
  <c r="GK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FL84" i="5"/>
  <c r="FQ84" i="5"/>
  <c r="FV84" i="5"/>
  <c r="GK84" i="5"/>
  <c r="FL85" i="5"/>
  <c r="FQ85" i="5"/>
  <c r="FV85" i="5"/>
  <c r="GK85" i="5"/>
  <c r="GI3" i="5"/>
  <c r="FN6" i="5"/>
  <c r="FS6" i="5"/>
  <c r="FX6" i="5"/>
  <c r="GM6" i="5"/>
  <c r="FN7" i="5"/>
  <c r="FS7" i="5"/>
  <c r="FX7" i="5"/>
  <c r="GM7" i="5"/>
  <c r="FN8" i="5"/>
  <c r="FS8" i="5"/>
  <c r="FX8" i="5"/>
  <c r="GM8" i="5"/>
  <c r="FN9" i="5"/>
  <c r="FS9" i="5"/>
  <c r="FX9" i="5"/>
  <c r="GM9" i="5"/>
  <c r="FN10" i="5"/>
  <c r="FS10" i="5"/>
  <c r="FX10" i="5"/>
  <c r="GC10" i="5"/>
  <c r="GH10" i="5"/>
  <c r="GM10" i="5"/>
  <c r="FN11" i="5"/>
  <c r="FS11" i="5"/>
  <c r="FX11" i="5"/>
  <c r="GC11" i="5"/>
  <c r="GH11" i="5"/>
  <c r="GM11" i="5"/>
  <c r="FN12" i="5"/>
  <c r="FS12" i="5"/>
  <c r="FX12" i="5"/>
  <c r="GC12" i="5"/>
  <c r="GH12" i="5"/>
  <c r="GM12" i="5"/>
  <c r="FN13" i="5"/>
  <c r="FS13" i="5"/>
  <c r="FX13" i="5"/>
  <c r="GM13" i="5"/>
  <c r="FN14" i="5"/>
  <c r="FS14" i="5"/>
  <c r="FX14" i="5"/>
  <c r="GC14" i="5"/>
  <c r="GH14" i="5"/>
  <c r="GM14" i="5"/>
  <c r="FN15" i="5"/>
  <c r="FS15" i="5"/>
  <c r="FX15" i="5"/>
  <c r="GC15" i="5"/>
  <c r="GH15" i="5"/>
  <c r="GM15" i="5"/>
  <c r="FN16" i="5"/>
  <c r="FS16" i="5"/>
  <c r="FX16" i="5"/>
  <c r="GC16" i="5"/>
  <c r="GH16" i="5"/>
  <c r="GM16" i="5"/>
  <c r="FN17" i="5"/>
  <c r="FS17" i="5"/>
  <c r="FX17" i="5"/>
  <c r="GM17" i="5"/>
  <c r="FN18" i="5"/>
  <c r="FS18" i="5"/>
  <c r="FX18" i="5"/>
  <c r="GM18" i="5"/>
  <c r="FN19" i="5"/>
  <c r="FS19" i="5"/>
  <c r="FX19" i="5"/>
  <c r="GC19" i="5"/>
  <c r="GH19" i="5"/>
  <c r="GM19" i="5"/>
  <c r="FN20" i="5"/>
  <c r="FS20" i="5"/>
  <c r="FX20" i="5"/>
  <c r="GM20" i="5"/>
  <c r="FN21" i="5"/>
  <c r="FS21" i="5"/>
  <c r="FX21" i="5"/>
  <c r="GC21" i="5"/>
  <c r="GH21" i="5"/>
  <c r="GM21" i="5"/>
  <c r="FN22" i="5"/>
  <c r="FS22" i="5"/>
  <c r="FX22" i="5"/>
  <c r="GM22" i="5"/>
  <c r="FN23" i="5"/>
  <c r="FS23" i="5"/>
  <c r="FX23" i="5"/>
  <c r="GC23" i="5"/>
  <c r="GH23" i="5"/>
  <c r="GM23" i="5"/>
  <c r="FN24" i="5"/>
  <c r="FS24" i="5"/>
  <c r="FX24" i="5"/>
  <c r="GC24" i="5"/>
  <c r="GH24" i="5"/>
  <c r="GM24" i="5"/>
  <c r="FN25" i="5"/>
  <c r="FS25" i="5"/>
  <c r="FX25" i="5"/>
  <c r="GC25" i="5"/>
  <c r="GH25" i="5"/>
  <c r="GM25" i="5"/>
  <c r="FN26" i="5"/>
  <c r="FS26" i="5"/>
  <c r="FX26" i="5"/>
  <c r="GC26" i="5"/>
  <c r="GH26" i="5"/>
  <c r="GM26" i="5"/>
  <c r="FN27" i="5"/>
  <c r="FS27" i="5"/>
  <c r="FX27" i="5"/>
  <c r="GC27" i="5"/>
  <c r="GH27" i="5"/>
  <c r="GM27" i="5"/>
  <c r="FN28" i="5"/>
  <c r="FS28" i="5"/>
  <c r="FX28" i="5"/>
  <c r="GC28" i="5"/>
  <c r="GH28" i="5"/>
  <c r="GM28" i="5"/>
  <c r="FN29" i="5"/>
  <c r="FS29" i="5"/>
  <c r="FX29" i="5"/>
  <c r="GC29" i="5"/>
  <c r="GH29" i="5"/>
  <c r="GM29" i="5"/>
  <c r="FN30" i="5"/>
  <c r="FS30" i="5"/>
  <c r="FX30" i="5"/>
  <c r="GM30" i="5"/>
  <c r="FN31" i="5"/>
  <c r="FS31" i="5"/>
  <c r="FX31" i="5"/>
  <c r="GM31" i="5"/>
  <c r="FN32" i="5"/>
  <c r="FS32" i="5"/>
  <c r="FX32" i="5"/>
  <c r="GM32" i="5"/>
  <c r="FN33" i="5"/>
  <c r="FS33" i="5"/>
  <c r="FX33" i="5"/>
  <c r="GM33" i="5"/>
  <c r="FN34" i="5"/>
  <c r="FS34" i="5"/>
  <c r="FX34" i="5"/>
  <c r="GM34" i="5"/>
  <c r="FN35" i="5"/>
  <c r="FS35" i="5"/>
  <c r="FX35" i="5"/>
  <c r="GM35" i="5"/>
  <c r="FN36" i="5"/>
  <c r="FS36" i="5"/>
  <c r="FX36" i="5"/>
  <c r="GM36" i="5"/>
  <c r="FN37" i="5"/>
  <c r="FS37" i="5"/>
  <c r="FX37" i="5"/>
  <c r="GM37" i="5"/>
  <c r="FN38" i="5"/>
  <c r="FS38" i="5"/>
  <c r="FX38" i="5"/>
  <c r="GM38" i="5"/>
  <c r="FN39" i="5"/>
  <c r="FS39" i="5"/>
  <c r="FX39" i="5"/>
  <c r="GM39" i="5"/>
  <c r="FN40" i="5"/>
  <c r="FS40" i="5"/>
  <c r="FX40" i="5"/>
  <c r="GM40" i="5"/>
  <c r="FN41" i="5"/>
  <c r="FS41" i="5"/>
  <c r="FX41" i="5"/>
  <c r="GM41" i="5"/>
  <c r="FN42" i="5"/>
  <c r="FS42" i="5"/>
  <c r="FX42" i="5"/>
  <c r="GM42" i="5"/>
  <c r="FN43" i="5"/>
  <c r="FS43" i="5"/>
  <c r="FX43" i="5"/>
  <c r="GM43" i="5"/>
  <c r="FN44" i="5"/>
  <c r="FS44" i="5"/>
  <c r="FX44" i="5"/>
  <c r="GM44" i="5"/>
  <c r="FN45" i="5"/>
  <c r="FS45" i="5"/>
  <c r="FX45" i="5"/>
  <c r="GM45" i="5"/>
  <c r="FN46" i="5"/>
  <c r="FS46" i="5"/>
  <c r="FX46" i="5"/>
  <c r="GM46" i="5"/>
  <c r="FN47" i="5"/>
  <c r="FS47" i="5"/>
  <c r="FX47" i="5"/>
  <c r="GM47" i="5"/>
  <c r="FN48" i="5"/>
  <c r="FS48" i="5"/>
  <c r="FX48" i="5"/>
  <c r="GM48" i="5"/>
  <c r="FN49" i="5"/>
  <c r="FS49" i="5"/>
  <c r="FX49" i="5"/>
  <c r="GM49" i="5"/>
  <c r="FN50" i="5"/>
  <c r="FS50" i="5"/>
  <c r="FX50" i="5"/>
  <c r="GM50" i="5"/>
  <c r="FN51" i="5"/>
  <c r="FS51" i="5"/>
  <c r="FX51" i="5"/>
  <c r="GM51" i="5"/>
  <c r="FN52" i="5"/>
  <c r="FS52" i="5"/>
  <c r="FX52" i="5"/>
  <c r="GM52" i="5"/>
  <c r="FN53" i="5"/>
  <c r="FS53" i="5"/>
  <c r="FX53" i="5"/>
  <c r="GM53" i="5"/>
  <c r="FN54" i="5"/>
  <c r="FS54" i="5"/>
  <c r="FX54" i="5"/>
  <c r="GM54" i="5"/>
  <c r="FN55" i="5"/>
  <c r="FS55" i="5"/>
  <c r="FX55" i="5"/>
  <c r="GM55" i="5"/>
  <c r="FN56" i="5"/>
  <c r="FS56" i="5"/>
  <c r="FX56" i="5"/>
  <c r="GM56" i="5"/>
  <c r="FN57" i="5"/>
  <c r="FS57" i="5"/>
  <c r="FX57" i="5"/>
  <c r="GM57" i="5"/>
  <c r="FN58" i="5"/>
  <c r="FS58" i="5"/>
  <c r="FX58" i="5"/>
  <c r="GM58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FN84" i="5"/>
  <c r="FS84" i="5"/>
  <c r="FX84" i="5"/>
  <c r="GM84" i="5"/>
  <c r="FN85" i="5"/>
  <c r="FS85" i="5"/>
  <c r="FX85" i="5"/>
  <c r="GM85" i="5"/>
  <c r="GJ3" i="5"/>
  <c r="GM3" i="5"/>
  <c r="GR3" i="5"/>
  <c r="GW3" i="5"/>
  <c r="HB3" i="5"/>
  <c r="HG3" i="5"/>
  <c r="HL3" i="5"/>
  <c r="GP4" i="5"/>
  <c r="GR6" i="5"/>
  <c r="GU4" i="5"/>
  <c r="GW6" i="5"/>
  <c r="HB6" i="5"/>
  <c r="R43" i="6"/>
  <c r="GT4" i="5"/>
  <c r="R44" i="6"/>
  <c r="GY4" i="5"/>
  <c r="R45" i="6"/>
  <c r="HD4" i="5"/>
  <c r="HG6" i="5"/>
  <c r="R46" i="6"/>
  <c r="HI4" i="5"/>
  <c r="HL6" i="5"/>
  <c r="R47" i="6"/>
  <c r="HN4" i="5"/>
  <c r="HQ6" i="5"/>
  <c r="GR7" i="5"/>
  <c r="GW7" i="5"/>
  <c r="HB7" i="5"/>
  <c r="HG7" i="5"/>
  <c r="HL7" i="5"/>
  <c r="HQ7" i="5"/>
  <c r="GR8" i="5"/>
  <c r="GW8" i="5"/>
  <c r="HB8" i="5"/>
  <c r="HG8" i="5"/>
  <c r="HL8" i="5"/>
  <c r="HQ8" i="5"/>
  <c r="GR9" i="5"/>
  <c r="GW9" i="5"/>
  <c r="HB9" i="5"/>
  <c r="HG9" i="5"/>
  <c r="HL9" i="5"/>
  <c r="HQ9" i="5"/>
  <c r="GR10" i="5"/>
  <c r="GW10" i="5"/>
  <c r="HB10" i="5"/>
  <c r="HG10" i="5"/>
  <c r="HL10" i="5"/>
  <c r="HQ10" i="5"/>
  <c r="GR11" i="5"/>
  <c r="GW11" i="5"/>
  <c r="HB11" i="5"/>
  <c r="HG11" i="5"/>
  <c r="HL11" i="5"/>
  <c r="HQ11" i="5"/>
  <c r="GR12" i="5"/>
  <c r="GW12" i="5"/>
  <c r="HB12" i="5"/>
  <c r="HG12" i="5"/>
  <c r="HL12" i="5"/>
  <c r="HQ12" i="5"/>
  <c r="GR13" i="5"/>
  <c r="GW13" i="5"/>
  <c r="HB13" i="5"/>
  <c r="HG13" i="5"/>
  <c r="HL13" i="5"/>
  <c r="HQ13" i="5"/>
  <c r="GR14" i="5"/>
  <c r="GW14" i="5"/>
  <c r="HB14" i="5"/>
  <c r="HG14" i="5"/>
  <c r="HL14" i="5"/>
  <c r="HQ14" i="5"/>
  <c r="GR15" i="5"/>
  <c r="GW15" i="5"/>
  <c r="HB15" i="5"/>
  <c r="HG15" i="5"/>
  <c r="HL15" i="5"/>
  <c r="HQ15" i="5"/>
  <c r="GR16" i="5"/>
  <c r="GW16" i="5"/>
  <c r="HB16" i="5"/>
  <c r="HG16" i="5"/>
  <c r="HL16" i="5"/>
  <c r="HQ16" i="5"/>
  <c r="GR17" i="5"/>
  <c r="GW17" i="5"/>
  <c r="HB17" i="5"/>
  <c r="HG17" i="5"/>
  <c r="HL17" i="5"/>
  <c r="HQ17" i="5"/>
  <c r="GR18" i="5"/>
  <c r="GW18" i="5"/>
  <c r="HB18" i="5"/>
  <c r="HG18" i="5"/>
  <c r="HL18" i="5"/>
  <c r="HQ18" i="5"/>
  <c r="GR19" i="5"/>
  <c r="GW19" i="5"/>
  <c r="HB19" i="5"/>
  <c r="HG19" i="5"/>
  <c r="HL19" i="5"/>
  <c r="HQ19" i="5"/>
  <c r="GR20" i="5"/>
  <c r="GW20" i="5"/>
  <c r="HB20" i="5"/>
  <c r="HG20" i="5"/>
  <c r="HL20" i="5"/>
  <c r="HQ20" i="5"/>
  <c r="GR21" i="5"/>
  <c r="GW21" i="5"/>
  <c r="HB21" i="5"/>
  <c r="HG21" i="5"/>
  <c r="HL21" i="5"/>
  <c r="HQ21" i="5"/>
  <c r="GR22" i="5"/>
  <c r="GW22" i="5"/>
  <c r="HB22" i="5"/>
  <c r="HG22" i="5"/>
  <c r="HL22" i="5"/>
  <c r="HQ22" i="5"/>
  <c r="GR23" i="5"/>
  <c r="GW23" i="5"/>
  <c r="HB23" i="5"/>
  <c r="HG23" i="5"/>
  <c r="HL23" i="5"/>
  <c r="HQ23" i="5"/>
  <c r="GR24" i="5"/>
  <c r="GW24" i="5"/>
  <c r="HB24" i="5"/>
  <c r="HG24" i="5"/>
  <c r="HL24" i="5"/>
  <c r="HQ24" i="5"/>
  <c r="GR25" i="5"/>
  <c r="GW25" i="5"/>
  <c r="HB25" i="5"/>
  <c r="HG25" i="5"/>
  <c r="HL25" i="5"/>
  <c r="HQ25" i="5"/>
  <c r="GR26" i="5"/>
  <c r="GW26" i="5"/>
  <c r="HB26" i="5"/>
  <c r="HG26" i="5"/>
  <c r="HL26" i="5"/>
  <c r="HQ26" i="5"/>
  <c r="GR27" i="5"/>
  <c r="GW27" i="5"/>
  <c r="HB27" i="5"/>
  <c r="HG27" i="5"/>
  <c r="HL27" i="5"/>
  <c r="HQ27" i="5"/>
  <c r="GR28" i="5"/>
  <c r="GW28" i="5"/>
  <c r="HB28" i="5"/>
  <c r="HG28" i="5"/>
  <c r="HL28" i="5"/>
  <c r="HQ28" i="5"/>
  <c r="GR29" i="5"/>
  <c r="GW29" i="5"/>
  <c r="HB29" i="5"/>
  <c r="HG29" i="5"/>
  <c r="HL29" i="5"/>
  <c r="HQ29" i="5"/>
  <c r="GR30" i="5"/>
  <c r="GW30" i="5"/>
  <c r="HB30" i="5"/>
  <c r="HQ30" i="5"/>
  <c r="GR31" i="5"/>
  <c r="GW31" i="5"/>
  <c r="HB31" i="5"/>
  <c r="HQ31" i="5"/>
  <c r="GR32" i="5"/>
  <c r="GW32" i="5"/>
  <c r="HB32" i="5"/>
  <c r="HQ32" i="5"/>
  <c r="GR33" i="5"/>
  <c r="GW33" i="5"/>
  <c r="HB33" i="5"/>
  <c r="HQ33" i="5"/>
  <c r="GR34" i="5"/>
  <c r="GW34" i="5"/>
  <c r="HB34" i="5"/>
  <c r="HQ34" i="5"/>
  <c r="GR35" i="5"/>
  <c r="GW35" i="5"/>
  <c r="HB35" i="5"/>
  <c r="HQ35" i="5"/>
  <c r="GR36" i="5"/>
  <c r="GW36" i="5"/>
  <c r="HB36" i="5"/>
  <c r="HQ36" i="5"/>
  <c r="GR37" i="5"/>
  <c r="GW37" i="5"/>
  <c r="HB37" i="5"/>
  <c r="HQ37" i="5"/>
  <c r="GR38" i="5"/>
  <c r="GW38" i="5"/>
  <c r="HB38" i="5"/>
  <c r="HQ38" i="5"/>
  <c r="GR39" i="5"/>
  <c r="GW39" i="5"/>
  <c r="HB39" i="5"/>
  <c r="HQ39" i="5"/>
  <c r="GR40" i="5"/>
  <c r="GW40" i="5"/>
  <c r="HB40" i="5"/>
  <c r="HQ40" i="5"/>
  <c r="GR41" i="5"/>
  <c r="GW41" i="5"/>
  <c r="HB41" i="5"/>
  <c r="HQ41" i="5"/>
  <c r="GR42" i="5"/>
  <c r="GW42" i="5"/>
  <c r="HB42" i="5"/>
  <c r="HQ42" i="5"/>
  <c r="GR43" i="5"/>
  <c r="GW43" i="5"/>
  <c r="HB43" i="5"/>
  <c r="HQ43" i="5"/>
  <c r="GR44" i="5"/>
  <c r="GW44" i="5"/>
  <c r="HB44" i="5"/>
  <c r="HQ44" i="5"/>
  <c r="GR45" i="5"/>
  <c r="GW45" i="5"/>
  <c r="HB45" i="5"/>
  <c r="HQ45" i="5"/>
  <c r="GR46" i="5"/>
  <c r="GW46" i="5"/>
  <c r="HB46" i="5"/>
  <c r="HQ46" i="5"/>
  <c r="GR47" i="5"/>
  <c r="GW47" i="5"/>
  <c r="HB47" i="5"/>
  <c r="HQ47" i="5"/>
  <c r="GR48" i="5"/>
  <c r="GW48" i="5"/>
  <c r="HB48" i="5"/>
  <c r="HQ48" i="5"/>
  <c r="GR49" i="5"/>
  <c r="GW49" i="5"/>
  <c r="HB49" i="5"/>
  <c r="HQ49" i="5"/>
  <c r="GR50" i="5"/>
  <c r="GW50" i="5"/>
  <c r="HB50" i="5"/>
  <c r="HQ50" i="5"/>
  <c r="GR51" i="5"/>
  <c r="GW51" i="5"/>
  <c r="HB51" i="5"/>
  <c r="HQ51" i="5"/>
  <c r="GR52" i="5"/>
  <c r="GW52" i="5"/>
  <c r="HB52" i="5"/>
  <c r="HQ52" i="5"/>
  <c r="GR53" i="5"/>
  <c r="GW53" i="5"/>
  <c r="HB53" i="5"/>
  <c r="HQ53" i="5"/>
  <c r="GR54" i="5"/>
  <c r="GW54" i="5"/>
  <c r="HB54" i="5"/>
  <c r="HQ54" i="5"/>
  <c r="GR55" i="5"/>
  <c r="GW55" i="5"/>
  <c r="HB55" i="5"/>
  <c r="HQ55" i="5"/>
  <c r="GR56" i="5"/>
  <c r="GW56" i="5"/>
  <c r="HB56" i="5"/>
  <c r="HQ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GR84" i="5"/>
  <c r="GW84" i="5"/>
  <c r="HB84" i="5"/>
  <c r="HQ84" i="5"/>
  <c r="GR85" i="5"/>
  <c r="GW85" i="5"/>
  <c r="HB85" i="5"/>
  <c r="HQ85" i="5"/>
  <c r="HO3" i="5"/>
  <c r="GT6" i="5"/>
  <c r="GY6" i="5"/>
  <c r="HD6" i="5"/>
  <c r="HI6" i="5"/>
  <c r="HN6" i="5"/>
  <c r="HS6" i="5"/>
  <c r="GT7" i="5"/>
  <c r="GY7" i="5"/>
  <c r="HD7" i="5"/>
  <c r="HI7" i="5"/>
  <c r="HN7" i="5"/>
  <c r="HS7" i="5"/>
  <c r="GT8" i="5"/>
  <c r="GY8" i="5"/>
  <c r="HD8" i="5"/>
  <c r="HI8" i="5"/>
  <c r="HN8" i="5"/>
  <c r="HS8" i="5"/>
  <c r="GT9" i="5"/>
  <c r="GY9" i="5"/>
  <c r="HD9" i="5"/>
  <c r="HI9" i="5"/>
  <c r="HN9" i="5"/>
  <c r="HS9" i="5"/>
  <c r="GT10" i="5"/>
  <c r="GY10" i="5"/>
  <c r="HD10" i="5"/>
  <c r="HI10" i="5"/>
  <c r="HN10" i="5"/>
  <c r="HS10" i="5"/>
  <c r="GT11" i="5"/>
  <c r="GY11" i="5"/>
  <c r="HD11" i="5"/>
  <c r="HI11" i="5"/>
  <c r="HN11" i="5"/>
  <c r="HS11" i="5"/>
  <c r="GT12" i="5"/>
  <c r="GY12" i="5"/>
  <c r="HD12" i="5"/>
  <c r="HI12" i="5"/>
  <c r="HN12" i="5"/>
  <c r="HS12" i="5"/>
  <c r="GT13" i="5"/>
  <c r="GY13" i="5"/>
  <c r="HD13" i="5"/>
  <c r="HI13" i="5"/>
  <c r="HN13" i="5"/>
  <c r="HS13" i="5"/>
  <c r="GT14" i="5"/>
  <c r="GY14" i="5"/>
  <c r="HD14" i="5"/>
  <c r="HI14" i="5"/>
  <c r="HN14" i="5"/>
  <c r="HS14" i="5"/>
  <c r="GT15" i="5"/>
  <c r="GY15" i="5"/>
  <c r="HD15" i="5"/>
  <c r="HI15" i="5"/>
  <c r="HN15" i="5"/>
  <c r="HS15" i="5"/>
  <c r="GT16" i="5"/>
  <c r="GY16" i="5"/>
  <c r="HD16" i="5"/>
  <c r="HI16" i="5"/>
  <c r="HN16" i="5"/>
  <c r="HS16" i="5"/>
  <c r="GT17" i="5"/>
  <c r="GY17" i="5"/>
  <c r="HD17" i="5"/>
  <c r="HI17" i="5"/>
  <c r="HN17" i="5"/>
  <c r="HS17" i="5"/>
  <c r="GT18" i="5"/>
  <c r="GY18" i="5"/>
  <c r="HD18" i="5"/>
  <c r="HI18" i="5"/>
  <c r="HN18" i="5"/>
  <c r="HS18" i="5"/>
  <c r="GT19" i="5"/>
  <c r="GY19" i="5"/>
  <c r="HD19" i="5"/>
  <c r="HI19" i="5"/>
  <c r="HN19" i="5"/>
  <c r="HS19" i="5"/>
  <c r="GT20" i="5"/>
  <c r="GY20" i="5"/>
  <c r="HD20" i="5"/>
  <c r="HI20" i="5"/>
  <c r="HN20" i="5"/>
  <c r="HS20" i="5"/>
  <c r="GT21" i="5"/>
  <c r="GY21" i="5"/>
  <c r="HD21" i="5"/>
  <c r="HI21" i="5"/>
  <c r="HN21" i="5"/>
  <c r="HS21" i="5"/>
  <c r="GT22" i="5"/>
  <c r="GY22" i="5"/>
  <c r="HD22" i="5"/>
  <c r="HI22" i="5"/>
  <c r="HN22" i="5"/>
  <c r="HS22" i="5"/>
  <c r="GT23" i="5"/>
  <c r="GY23" i="5"/>
  <c r="HD23" i="5"/>
  <c r="HI23" i="5"/>
  <c r="HN23" i="5"/>
  <c r="HS23" i="5"/>
  <c r="GT24" i="5"/>
  <c r="GY24" i="5"/>
  <c r="HD24" i="5"/>
  <c r="HI24" i="5"/>
  <c r="HN24" i="5"/>
  <c r="HS24" i="5"/>
  <c r="GT25" i="5"/>
  <c r="GY25" i="5"/>
  <c r="HD25" i="5"/>
  <c r="HI25" i="5"/>
  <c r="HN25" i="5"/>
  <c r="HS25" i="5"/>
  <c r="GT26" i="5"/>
  <c r="GY26" i="5"/>
  <c r="HD26" i="5"/>
  <c r="HI26" i="5"/>
  <c r="HN26" i="5"/>
  <c r="HS26" i="5"/>
  <c r="GT27" i="5"/>
  <c r="GY27" i="5"/>
  <c r="HD27" i="5"/>
  <c r="HI27" i="5"/>
  <c r="HN27" i="5"/>
  <c r="HS27" i="5"/>
  <c r="GT28" i="5"/>
  <c r="GY28" i="5"/>
  <c r="HD28" i="5"/>
  <c r="HI28" i="5"/>
  <c r="HN28" i="5"/>
  <c r="HS28" i="5"/>
  <c r="GT29" i="5"/>
  <c r="GY29" i="5"/>
  <c r="HD29" i="5"/>
  <c r="HI29" i="5"/>
  <c r="HN29" i="5"/>
  <c r="HS29" i="5"/>
  <c r="GT30" i="5"/>
  <c r="GY30" i="5"/>
  <c r="HD30" i="5"/>
  <c r="HS30" i="5"/>
  <c r="GT31" i="5"/>
  <c r="GY31" i="5"/>
  <c r="HD31" i="5"/>
  <c r="HS31" i="5"/>
  <c r="GT32" i="5"/>
  <c r="GY32" i="5"/>
  <c r="HD32" i="5"/>
  <c r="HS32" i="5"/>
  <c r="GT33" i="5"/>
  <c r="GY33" i="5"/>
  <c r="HD33" i="5"/>
  <c r="HS33" i="5"/>
  <c r="GT34" i="5"/>
  <c r="GY34" i="5"/>
  <c r="HD34" i="5"/>
  <c r="HS34" i="5"/>
  <c r="GT35" i="5"/>
  <c r="GY35" i="5"/>
  <c r="HD35" i="5"/>
  <c r="HS35" i="5"/>
  <c r="GT36" i="5"/>
  <c r="GY36" i="5"/>
  <c r="HD36" i="5"/>
  <c r="HS36" i="5"/>
  <c r="GT37" i="5"/>
  <c r="GY37" i="5"/>
  <c r="HD37" i="5"/>
  <c r="HS37" i="5"/>
  <c r="GT38" i="5"/>
  <c r="GY38" i="5"/>
  <c r="HD38" i="5"/>
  <c r="HS38" i="5"/>
  <c r="GT39" i="5"/>
  <c r="GY39" i="5"/>
  <c r="HD39" i="5"/>
  <c r="HS39" i="5"/>
  <c r="GT40" i="5"/>
  <c r="GY40" i="5"/>
  <c r="HD40" i="5"/>
  <c r="HS40" i="5"/>
  <c r="GT41" i="5"/>
  <c r="GY41" i="5"/>
  <c r="HD41" i="5"/>
  <c r="HS41" i="5"/>
  <c r="GT42" i="5"/>
  <c r="GY42" i="5"/>
  <c r="HD42" i="5"/>
  <c r="HS42" i="5"/>
  <c r="GT43" i="5"/>
  <c r="GY43" i="5"/>
  <c r="HD43" i="5"/>
  <c r="HS43" i="5"/>
  <c r="GT44" i="5"/>
  <c r="GY44" i="5"/>
  <c r="HD44" i="5"/>
  <c r="HS44" i="5"/>
  <c r="GT45" i="5"/>
  <c r="GY45" i="5"/>
  <c r="HD45" i="5"/>
  <c r="HS45" i="5"/>
  <c r="GT46" i="5"/>
  <c r="GY46" i="5"/>
  <c r="HD46" i="5"/>
  <c r="HS46" i="5"/>
  <c r="GT47" i="5"/>
  <c r="GY47" i="5"/>
  <c r="HD47" i="5"/>
  <c r="HS47" i="5"/>
  <c r="GT48" i="5"/>
  <c r="GY48" i="5"/>
  <c r="HD48" i="5"/>
  <c r="HS48" i="5"/>
  <c r="GT49" i="5"/>
  <c r="GY49" i="5"/>
  <c r="HD49" i="5"/>
  <c r="HS49" i="5"/>
  <c r="GT50" i="5"/>
  <c r="GY50" i="5"/>
  <c r="HD50" i="5"/>
  <c r="HS50" i="5"/>
  <c r="GT51" i="5"/>
  <c r="GY51" i="5"/>
  <c r="HD51" i="5"/>
  <c r="HS51" i="5"/>
  <c r="GT52" i="5"/>
  <c r="GY52" i="5"/>
  <c r="HD52" i="5"/>
  <c r="HS52" i="5"/>
  <c r="GT53" i="5"/>
  <c r="GY53" i="5"/>
  <c r="HD53" i="5"/>
  <c r="HS53" i="5"/>
  <c r="GT54" i="5"/>
  <c r="GY54" i="5"/>
  <c r="HD54" i="5"/>
  <c r="HS54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P3" i="5"/>
  <c r="HS3" i="5"/>
  <c r="HX3" i="5"/>
  <c r="IC3" i="5"/>
  <c r="IH3" i="5"/>
  <c r="IM3" i="5"/>
  <c r="IR3" i="5"/>
  <c r="HV4" i="5"/>
  <c r="HX6" i="5"/>
  <c r="IC6" i="5"/>
  <c r="IH6" i="5"/>
  <c r="R49" i="6"/>
  <c r="HZ4" i="5"/>
  <c r="R50" i="6"/>
  <c r="IE4" i="5"/>
  <c r="R51" i="6"/>
  <c r="IJ4" i="5"/>
  <c r="IM6" i="5"/>
  <c r="R52" i="6"/>
  <c r="IO4" i="5"/>
  <c r="IR6" i="5"/>
  <c r="R53" i="6"/>
  <c r="IT4" i="5"/>
  <c r="IW6" i="5"/>
  <c r="HX7" i="5"/>
  <c r="IC7" i="5"/>
  <c r="IH7" i="5"/>
  <c r="IM7" i="5"/>
  <c r="IR7" i="5"/>
  <c r="IW7" i="5"/>
  <c r="HX8" i="5"/>
  <c r="IC8" i="5"/>
  <c r="IH8" i="5"/>
  <c r="IM8" i="5"/>
  <c r="IR8" i="5"/>
  <c r="IW8" i="5"/>
  <c r="HX9" i="5"/>
  <c r="IC9" i="5"/>
  <c r="IH9" i="5"/>
  <c r="IM9" i="5"/>
  <c r="IR9" i="5"/>
  <c r="IW9" i="5"/>
  <c r="HX10" i="5"/>
  <c r="IC10" i="5"/>
  <c r="IH10" i="5"/>
  <c r="IM10" i="5"/>
  <c r="IR10" i="5"/>
  <c r="IW10" i="5"/>
  <c r="HX11" i="5"/>
  <c r="IC11" i="5"/>
  <c r="IH11" i="5"/>
  <c r="IM11" i="5"/>
  <c r="IR11" i="5"/>
  <c r="IW11" i="5"/>
  <c r="HX12" i="5"/>
  <c r="IC12" i="5"/>
  <c r="IH12" i="5"/>
  <c r="IM12" i="5"/>
  <c r="IR12" i="5"/>
  <c r="IW12" i="5"/>
  <c r="HX13" i="5"/>
  <c r="IC13" i="5"/>
  <c r="IH13" i="5"/>
  <c r="IM13" i="5"/>
  <c r="IR13" i="5"/>
  <c r="IW13" i="5"/>
  <c r="HX14" i="5"/>
  <c r="IC14" i="5"/>
  <c r="IH14" i="5"/>
  <c r="IM14" i="5"/>
  <c r="IR14" i="5"/>
  <c r="IW14" i="5"/>
  <c r="HX15" i="5"/>
  <c r="IC15" i="5"/>
  <c r="IH15" i="5"/>
  <c r="IM15" i="5"/>
  <c r="IR15" i="5"/>
  <c r="IW15" i="5"/>
  <c r="HX16" i="5"/>
  <c r="IC16" i="5"/>
  <c r="IH16" i="5"/>
  <c r="IW16" i="5"/>
  <c r="HX17" i="5"/>
  <c r="IC17" i="5"/>
  <c r="IH17" i="5"/>
  <c r="IM17" i="5"/>
  <c r="IR17" i="5"/>
  <c r="IW17" i="5"/>
  <c r="HX18" i="5"/>
  <c r="IC18" i="5"/>
  <c r="IH18" i="5"/>
  <c r="IM18" i="5"/>
  <c r="IR18" i="5"/>
  <c r="IW18" i="5"/>
  <c r="HX19" i="5"/>
  <c r="IC19" i="5"/>
  <c r="IH19" i="5"/>
  <c r="IW19" i="5"/>
  <c r="HX20" i="5"/>
  <c r="IC20" i="5"/>
  <c r="IH20" i="5"/>
  <c r="IM20" i="5"/>
  <c r="IR20" i="5"/>
  <c r="IW20" i="5"/>
  <c r="HX21" i="5"/>
  <c r="IC21" i="5"/>
  <c r="IH21" i="5"/>
  <c r="IM21" i="5"/>
  <c r="IR21" i="5"/>
  <c r="IW21" i="5"/>
  <c r="HX22" i="5"/>
  <c r="IC22" i="5"/>
  <c r="IH22" i="5"/>
  <c r="IM22" i="5"/>
  <c r="IR22" i="5"/>
  <c r="IW22" i="5"/>
  <c r="HX23" i="5"/>
  <c r="IC23" i="5"/>
  <c r="IH23" i="5"/>
  <c r="IM23" i="5"/>
  <c r="IR23" i="5"/>
  <c r="IW23" i="5"/>
  <c r="HX24" i="5"/>
  <c r="IC24" i="5"/>
  <c r="IH24" i="5"/>
  <c r="IM24" i="5"/>
  <c r="IR24" i="5"/>
  <c r="IW24" i="5"/>
  <c r="HX25" i="5"/>
  <c r="IC25" i="5"/>
  <c r="IH25" i="5"/>
  <c r="IW25" i="5"/>
  <c r="HX26" i="5"/>
  <c r="IC26" i="5"/>
  <c r="IH26" i="5"/>
  <c r="IM26" i="5"/>
  <c r="IR26" i="5"/>
  <c r="IW26" i="5"/>
  <c r="HX27" i="5"/>
  <c r="IC27" i="5"/>
  <c r="IH27" i="5"/>
  <c r="IM27" i="5"/>
  <c r="IR27" i="5"/>
  <c r="IW27" i="5"/>
  <c r="HX28" i="5"/>
  <c r="IC28" i="5"/>
  <c r="IH28" i="5"/>
  <c r="IM28" i="5"/>
  <c r="IR28" i="5"/>
  <c r="IW28" i="5"/>
  <c r="HX29" i="5"/>
  <c r="IC29" i="5"/>
  <c r="IH29" i="5"/>
  <c r="IM29" i="5"/>
  <c r="IR29" i="5"/>
  <c r="IW29" i="5"/>
  <c r="HX30" i="5"/>
  <c r="IC30" i="5"/>
  <c r="IH30" i="5"/>
  <c r="IW30" i="5"/>
  <c r="HX31" i="5"/>
  <c r="IC31" i="5"/>
  <c r="IH31" i="5"/>
  <c r="IW31" i="5"/>
  <c r="HX32" i="5"/>
  <c r="IC32" i="5"/>
  <c r="IH32" i="5"/>
  <c r="IW32" i="5"/>
  <c r="HX33" i="5"/>
  <c r="IC33" i="5"/>
  <c r="IH33" i="5"/>
  <c r="IW33" i="5"/>
  <c r="HX34" i="5"/>
  <c r="IC34" i="5"/>
  <c r="IH34" i="5"/>
  <c r="IW34" i="5"/>
  <c r="HX35" i="5"/>
  <c r="IC35" i="5"/>
  <c r="IH35" i="5"/>
  <c r="IW35" i="5"/>
  <c r="HX36" i="5"/>
  <c r="IC36" i="5"/>
  <c r="IH36" i="5"/>
  <c r="IW36" i="5"/>
  <c r="HX37" i="5"/>
  <c r="IC37" i="5"/>
  <c r="IH37" i="5"/>
  <c r="IW37" i="5"/>
  <c r="HX38" i="5"/>
  <c r="IC38" i="5"/>
  <c r="IH38" i="5"/>
  <c r="IW38" i="5"/>
  <c r="HX39" i="5"/>
  <c r="IC39" i="5"/>
  <c r="IH39" i="5"/>
  <c r="IW39" i="5"/>
  <c r="HX40" i="5"/>
  <c r="IC40" i="5"/>
  <c r="IH40" i="5"/>
  <c r="IW40" i="5"/>
  <c r="HX41" i="5"/>
  <c r="IC41" i="5"/>
  <c r="IH41" i="5"/>
  <c r="IW41" i="5"/>
  <c r="HX42" i="5"/>
  <c r="IC42" i="5"/>
  <c r="IH42" i="5"/>
  <c r="IW42" i="5"/>
  <c r="HX43" i="5"/>
  <c r="IC43" i="5"/>
  <c r="IH43" i="5"/>
  <c r="IW43" i="5"/>
  <c r="HX44" i="5"/>
  <c r="IC44" i="5"/>
  <c r="IH44" i="5"/>
  <c r="IW44" i="5"/>
  <c r="HX45" i="5"/>
  <c r="IC45" i="5"/>
  <c r="IH45" i="5"/>
  <c r="IW45" i="5"/>
  <c r="HX46" i="5"/>
  <c r="IC46" i="5"/>
  <c r="IH46" i="5"/>
  <c r="IW46" i="5"/>
  <c r="HX47" i="5"/>
  <c r="IC47" i="5"/>
  <c r="IH47" i="5"/>
  <c r="IW47" i="5"/>
  <c r="HX48" i="5"/>
  <c r="IC48" i="5"/>
  <c r="IH48" i="5"/>
  <c r="IW48" i="5"/>
  <c r="HX49" i="5"/>
  <c r="IC49" i="5"/>
  <c r="IH49" i="5"/>
  <c r="IW49" i="5"/>
  <c r="HX50" i="5"/>
  <c r="IC50" i="5"/>
  <c r="IH50" i="5"/>
  <c r="IW50" i="5"/>
  <c r="HX51" i="5"/>
  <c r="IC51" i="5"/>
  <c r="IH51" i="5"/>
  <c r="IW51" i="5"/>
  <c r="HX52" i="5"/>
  <c r="IC52" i="5"/>
  <c r="IH52" i="5"/>
  <c r="IW52" i="5"/>
  <c r="HX53" i="5"/>
  <c r="IC53" i="5"/>
  <c r="IH53" i="5"/>
  <c r="IW53" i="5"/>
  <c r="HX54" i="5"/>
  <c r="IC54" i="5"/>
  <c r="IH54" i="5"/>
  <c r="IW54" i="5"/>
  <c r="HX55" i="5"/>
  <c r="IC55" i="5"/>
  <c r="IH55" i="5"/>
  <c r="IW55" i="5"/>
  <c r="HX56" i="5"/>
  <c r="IC56" i="5"/>
  <c r="IH56" i="5"/>
  <c r="IW56" i="5"/>
  <c r="HX57" i="5"/>
  <c r="IC57" i="5"/>
  <c r="IH57" i="5"/>
  <c r="IW57" i="5"/>
  <c r="HX58" i="5"/>
  <c r="IC58" i="5"/>
  <c r="IH58" i="5"/>
  <c r="IW58" i="5"/>
  <c r="HX59" i="5"/>
  <c r="IC59" i="5"/>
  <c r="IH59" i="5"/>
  <c r="IW59" i="5"/>
  <c r="HX60" i="5"/>
  <c r="IC60" i="5"/>
  <c r="IH60" i="5"/>
  <c r="IW60" i="5"/>
  <c r="HX61" i="5"/>
  <c r="IC61" i="5"/>
  <c r="IH61" i="5"/>
  <c r="IW61" i="5"/>
  <c r="HX62" i="5"/>
  <c r="IC62" i="5"/>
  <c r="IH62" i="5"/>
  <c r="IW62" i="5"/>
  <c r="HX63" i="5"/>
  <c r="IC63" i="5"/>
  <c r="IH63" i="5"/>
  <c r="IW63" i="5"/>
  <c r="HX64" i="5"/>
  <c r="IC64" i="5"/>
  <c r="IH64" i="5"/>
  <c r="IW64" i="5"/>
  <c r="HX65" i="5"/>
  <c r="IC65" i="5"/>
  <c r="IH65" i="5"/>
  <c r="IW65" i="5"/>
  <c r="HX66" i="5"/>
  <c r="IC66" i="5"/>
  <c r="IH66" i="5"/>
  <c r="IW66" i="5"/>
  <c r="HX67" i="5"/>
  <c r="IC67" i="5"/>
  <c r="IH67" i="5"/>
  <c r="IW67" i="5"/>
  <c r="HX68" i="5"/>
  <c r="IC68" i="5"/>
  <c r="IH68" i="5"/>
  <c r="IW68" i="5"/>
  <c r="HX69" i="5"/>
  <c r="IC69" i="5"/>
  <c r="IH69" i="5"/>
  <c r="IW69" i="5"/>
  <c r="HX70" i="5"/>
  <c r="IC70" i="5"/>
  <c r="IH70" i="5"/>
  <c r="IW70" i="5"/>
  <c r="HX71" i="5"/>
  <c r="IC71" i="5"/>
  <c r="IH71" i="5"/>
  <c r="IW71" i="5"/>
  <c r="HX72" i="5"/>
  <c r="IC72" i="5"/>
  <c r="IH72" i="5"/>
  <c r="IW72" i="5"/>
  <c r="HX73" i="5"/>
  <c r="IC73" i="5"/>
  <c r="IH73" i="5"/>
  <c r="IW73" i="5"/>
  <c r="HX74" i="5"/>
  <c r="IC74" i="5"/>
  <c r="IH74" i="5"/>
  <c r="IW74" i="5"/>
  <c r="HX75" i="5"/>
  <c r="IC75" i="5"/>
  <c r="IH75" i="5"/>
  <c r="IW75" i="5"/>
  <c r="HX76" i="5"/>
  <c r="IC76" i="5"/>
  <c r="IH76" i="5"/>
  <c r="IW76" i="5"/>
  <c r="HX77" i="5"/>
  <c r="IC77" i="5"/>
  <c r="IH77" i="5"/>
  <c r="IW77" i="5"/>
  <c r="HX78" i="5"/>
  <c r="IC78" i="5"/>
  <c r="IH78" i="5"/>
  <c r="IW78" i="5"/>
  <c r="HX79" i="5"/>
  <c r="IC79" i="5"/>
  <c r="IH79" i="5"/>
  <c r="IW79" i="5"/>
  <c r="HX80" i="5"/>
  <c r="IC80" i="5"/>
  <c r="IH80" i="5"/>
  <c r="IW80" i="5"/>
  <c r="HX81" i="5"/>
  <c r="IC81" i="5"/>
  <c r="IH81" i="5"/>
  <c r="IW81" i="5"/>
  <c r="HX82" i="5"/>
  <c r="IC82" i="5"/>
  <c r="IH82" i="5"/>
  <c r="IW82" i="5"/>
  <c r="HX83" i="5"/>
  <c r="IC83" i="5"/>
  <c r="IH83" i="5"/>
  <c r="IW83" i="5"/>
  <c r="HX84" i="5"/>
  <c r="IC84" i="5"/>
  <c r="IH84" i="5"/>
  <c r="IW84" i="5"/>
  <c r="HX85" i="5"/>
  <c r="IC85" i="5"/>
  <c r="IH85" i="5"/>
  <c r="IW85" i="5"/>
  <c r="IU3" i="5"/>
  <c r="HZ6" i="5"/>
  <c r="IE6" i="5"/>
  <c r="IJ6" i="5"/>
  <c r="IO6" i="5"/>
  <c r="IT6" i="5"/>
  <c r="IY6" i="5"/>
  <c r="HZ7" i="5"/>
  <c r="IE7" i="5"/>
  <c r="IJ7" i="5"/>
  <c r="IO7" i="5"/>
  <c r="IT7" i="5"/>
  <c r="IY7" i="5"/>
  <c r="HZ8" i="5"/>
  <c r="IE8" i="5"/>
  <c r="IJ8" i="5"/>
  <c r="IO8" i="5"/>
  <c r="IT8" i="5"/>
  <c r="IY8" i="5"/>
  <c r="HZ9" i="5"/>
  <c r="IE9" i="5"/>
  <c r="IJ9" i="5"/>
  <c r="IO9" i="5"/>
  <c r="IT9" i="5"/>
  <c r="IY9" i="5"/>
  <c r="HZ10" i="5"/>
  <c r="IE10" i="5"/>
  <c r="IJ10" i="5"/>
  <c r="IO10" i="5"/>
  <c r="IT10" i="5"/>
  <c r="IY10" i="5"/>
  <c r="HZ11" i="5"/>
  <c r="IE11" i="5"/>
  <c r="IJ11" i="5"/>
  <c r="IO11" i="5"/>
  <c r="IT11" i="5"/>
  <c r="IY11" i="5"/>
  <c r="HZ12" i="5"/>
  <c r="IE12" i="5"/>
  <c r="IJ12" i="5"/>
  <c r="IO12" i="5"/>
  <c r="IT12" i="5"/>
  <c r="IY12" i="5"/>
  <c r="HZ13" i="5"/>
  <c r="IE13" i="5"/>
  <c r="IJ13" i="5"/>
  <c r="IO13" i="5"/>
  <c r="IT13" i="5"/>
  <c r="IY13" i="5"/>
  <c r="HZ14" i="5"/>
  <c r="IE14" i="5"/>
  <c r="IJ14" i="5"/>
  <c r="IO14" i="5"/>
  <c r="IT14" i="5"/>
  <c r="IY14" i="5"/>
  <c r="HZ15" i="5"/>
  <c r="IE15" i="5"/>
  <c r="IJ15" i="5"/>
  <c r="IO15" i="5"/>
  <c r="IT15" i="5"/>
  <c r="IY15" i="5"/>
  <c r="HZ16" i="5"/>
  <c r="IE16" i="5"/>
  <c r="IJ16" i="5"/>
  <c r="IY16" i="5"/>
  <c r="HZ17" i="5"/>
  <c r="IE17" i="5"/>
  <c r="IJ17" i="5"/>
  <c r="IO17" i="5"/>
  <c r="IT17" i="5"/>
  <c r="IY17" i="5"/>
  <c r="HZ18" i="5"/>
  <c r="IE18" i="5"/>
  <c r="IJ18" i="5"/>
  <c r="IO18" i="5"/>
  <c r="IT18" i="5"/>
  <c r="IY18" i="5"/>
  <c r="HZ19" i="5"/>
  <c r="IE19" i="5"/>
  <c r="IJ19" i="5"/>
  <c r="IY19" i="5"/>
  <c r="HZ20" i="5"/>
  <c r="IE20" i="5"/>
  <c r="IJ20" i="5"/>
  <c r="IO20" i="5"/>
  <c r="IT20" i="5"/>
  <c r="IY20" i="5"/>
  <c r="HZ21" i="5"/>
  <c r="IE21" i="5"/>
  <c r="IJ21" i="5"/>
  <c r="IO21" i="5"/>
  <c r="IT21" i="5"/>
  <c r="IY21" i="5"/>
  <c r="HZ22" i="5"/>
  <c r="IE22" i="5"/>
  <c r="IJ22" i="5"/>
  <c r="IO22" i="5"/>
  <c r="IT22" i="5"/>
  <c r="IY22" i="5"/>
  <c r="HZ23" i="5"/>
  <c r="IE23" i="5"/>
  <c r="IJ23" i="5"/>
  <c r="IO23" i="5"/>
  <c r="IT23" i="5"/>
  <c r="IY23" i="5"/>
  <c r="HZ24" i="5"/>
  <c r="IE24" i="5"/>
  <c r="IJ24" i="5"/>
  <c r="IO24" i="5"/>
  <c r="IT24" i="5"/>
  <c r="IY24" i="5"/>
  <c r="HZ25" i="5"/>
  <c r="IE25" i="5"/>
  <c r="IJ25" i="5"/>
  <c r="IY25" i="5"/>
  <c r="HZ26" i="5"/>
  <c r="IE26" i="5"/>
  <c r="IJ26" i="5"/>
  <c r="IO26" i="5"/>
  <c r="IT26" i="5"/>
  <c r="IY26" i="5"/>
  <c r="HZ27" i="5"/>
  <c r="IE27" i="5"/>
  <c r="IJ27" i="5"/>
  <c r="IO27" i="5"/>
  <c r="IT27" i="5"/>
  <c r="IY27" i="5"/>
  <c r="HZ28" i="5"/>
  <c r="IE28" i="5"/>
  <c r="IJ28" i="5"/>
  <c r="IO28" i="5"/>
  <c r="IT28" i="5"/>
  <c r="IY28" i="5"/>
  <c r="HZ29" i="5"/>
  <c r="IE29" i="5"/>
  <c r="IJ29" i="5"/>
  <c r="IO29" i="5"/>
  <c r="IT29" i="5"/>
  <c r="IY29" i="5"/>
  <c r="HZ30" i="5"/>
  <c r="IE30" i="5"/>
  <c r="IJ30" i="5"/>
  <c r="IY30" i="5"/>
  <c r="HZ31" i="5"/>
  <c r="IE31" i="5"/>
  <c r="IJ31" i="5"/>
  <c r="IY31" i="5"/>
  <c r="HZ32" i="5"/>
  <c r="IE32" i="5"/>
  <c r="IJ32" i="5"/>
  <c r="IY32" i="5"/>
  <c r="HZ33" i="5"/>
  <c r="IE33" i="5"/>
  <c r="IJ33" i="5"/>
  <c r="IY33" i="5"/>
  <c r="HZ34" i="5"/>
  <c r="IE34" i="5"/>
  <c r="IJ34" i="5"/>
  <c r="IY34" i="5"/>
  <c r="HZ35" i="5"/>
  <c r="IE35" i="5"/>
  <c r="IJ35" i="5"/>
  <c r="IY35" i="5"/>
  <c r="HZ36" i="5"/>
  <c r="IE36" i="5"/>
  <c r="IJ36" i="5"/>
  <c r="IY36" i="5"/>
  <c r="HZ37" i="5"/>
  <c r="IE37" i="5"/>
  <c r="IJ37" i="5"/>
  <c r="IY37" i="5"/>
  <c r="HZ38" i="5"/>
  <c r="IE38" i="5"/>
  <c r="IJ38" i="5"/>
  <c r="IY38" i="5"/>
  <c r="HZ39" i="5"/>
  <c r="IE39" i="5"/>
  <c r="IJ39" i="5"/>
  <c r="IY39" i="5"/>
  <c r="HZ40" i="5"/>
  <c r="IE40" i="5"/>
  <c r="IJ40" i="5"/>
  <c r="IY40" i="5"/>
  <c r="HZ41" i="5"/>
  <c r="IE41" i="5"/>
  <c r="IJ41" i="5"/>
  <c r="IY41" i="5"/>
  <c r="HZ42" i="5"/>
  <c r="IE42" i="5"/>
  <c r="IJ42" i="5"/>
  <c r="IY42" i="5"/>
  <c r="HZ43" i="5"/>
  <c r="IE43" i="5"/>
  <c r="IJ43" i="5"/>
  <c r="IY43" i="5"/>
  <c r="HZ44" i="5"/>
  <c r="IE44" i="5"/>
  <c r="IJ44" i="5"/>
  <c r="IY44" i="5"/>
  <c r="HZ45" i="5"/>
  <c r="IE45" i="5"/>
  <c r="IJ45" i="5"/>
  <c r="IY45" i="5"/>
  <c r="HZ46" i="5"/>
  <c r="IE46" i="5"/>
  <c r="IJ46" i="5"/>
  <c r="IY46" i="5"/>
  <c r="HZ47" i="5"/>
  <c r="IE47" i="5"/>
  <c r="IJ47" i="5"/>
  <c r="IY47" i="5"/>
  <c r="HZ48" i="5"/>
  <c r="IE48" i="5"/>
  <c r="IJ48" i="5"/>
  <c r="IY48" i="5"/>
  <c r="HZ49" i="5"/>
  <c r="IE49" i="5"/>
  <c r="IJ49" i="5"/>
  <c r="IY49" i="5"/>
  <c r="HZ50" i="5"/>
  <c r="IE50" i="5"/>
  <c r="IJ50" i="5"/>
  <c r="IY50" i="5"/>
  <c r="HZ51" i="5"/>
  <c r="IE51" i="5"/>
  <c r="IJ51" i="5"/>
  <c r="IY51" i="5"/>
  <c r="HZ52" i="5"/>
  <c r="IE52" i="5"/>
  <c r="IJ52" i="5"/>
  <c r="IY52" i="5"/>
  <c r="HZ53" i="5"/>
  <c r="IE53" i="5"/>
  <c r="IJ53" i="5"/>
  <c r="IY53" i="5"/>
  <c r="HZ54" i="5"/>
  <c r="IE54" i="5"/>
  <c r="IJ54" i="5"/>
  <c r="IY54" i="5"/>
  <c r="HZ55" i="5"/>
  <c r="IE55" i="5"/>
  <c r="IJ55" i="5"/>
  <c r="IY55" i="5"/>
  <c r="HZ56" i="5"/>
  <c r="IE56" i="5"/>
  <c r="IJ56" i="5"/>
  <c r="IY56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HZ84" i="5"/>
  <c r="IE84" i="5"/>
  <c r="IJ84" i="5"/>
  <c r="IY84" i="5"/>
  <c r="HZ85" i="5"/>
  <c r="IE85" i="5"/>
  <c r="IJ85" i="5"/>
  <c r="IY85" i="5"/>
  <c r="IV3" i="5"/>
  <c r="IY3" i="5"/>
  <c r="JD3" i="5"/>
  <c r="JI3" i="5"/>
  <c r="JN3" i="5"/>
  <c r="JS3" i="5"/>
  <c r="JX3" i="5"/>
  <c r="JB4" i="5"/>
  <c r="JD6" i="5"/>
  <c r="JI6" i="5"/>
  <c r="JN6" i="5"/>
  <c r="R55" i="6"/>
  <c r="JF4" i="5"/>
  <c r="R56" i="6"/>
  <c r="JK4" i="5"/>
  <c r="R57" i="6"/>
  <c r="JP4" i="5"/>
  <c r="JS6" i="5"/>
  <c r="R58" i="6"/>
  <c r="JU4" i="5"/>
  <c r="JX6" i="5"/>
  <c r="R59" i="6"/>
  <c r="JZ4" i="5"/>
  <c r="KC6" i="5"/>
  <c r="JD7" i="5"/>
  <c r="JI7" i="5"/>
  <c r="JN7" i="5"/>
  <c r="JS7" i="5"/>
  <c r="JX7" i="5"/>
  <c r="KC7" i="5"/>
  <c r="JD8" i="5"/>
  <c r="JI8" i="5"/>
  <c r="JN8" i="5"/>
  <c r="JS8" i="5"/>
  <c r="JX8" i="5"/>
  <c r="KC8" i="5"/>
  <c r="JD9" i="5"/>
  <c r="JI9" i="5"/>
  <c r="JN9" i="5"/>
  <c r="JS9" i="5"/>
  <c r="JX9" i="5"/>
  <c r="KC9" i="5"/>
  <c r="JD10" i="5"/>
  <c r="JI10" i="5"/>
  <c r="JN10" i="5"/>
  <c r="KC10" i="5"/>
  <c r="JD11" i="5"/>
  <c r="JI11" i="5"/>
  <c r="JN11" i="5"/>
  <c r="KC11" i="5"/>
  <c r="JD12" i="5"/>
  <c r="JI12" i="5"/>
  <c r="JN12" i="5"/>
  <c r="KC12" i="5"/>
  <c r="JD13" i="5"/>
  <c r="JI13" i="5"/>
  <c r="JN13" i="5"/>
  <c r="JS13" i="5"/>
  <c r="JX13" i="5"/>
  <c r="KC13" i="5"/>
  <c r="JD14" i="5"/>
  <c r="JI14" i="5"/>
  <c r="JN14" i="5"/>
  <c r="KC14" i="5"/>
  <c r="JD15" i="5"/>
  <c r="JI15" i="5"/>
  <c r="JN15" i="5"/>
  <c r="KC15" i="5"/>
  <c r="JD16" i="5"/>
  <c r="JI16" i="5"/>
  <c r="JN16" i="5"/>
  <c r="JS16" i="5"/>
  <c r="JX16" i="5"/>
  <c r="KC16" i="5"/>
  <c r="JD17" i="5"/>
  <c r="JI17" i="5"/>
  <c r="JN17" i="5"/>
  <c r="JS17" i="5"/>
  <c r="JX17" i="5"/>
  <c r="KC17" i="5"/>
  <c r="JD18" i="5"/>
  <c r="JI18" i="5"/>
  <c r="JN18" i="5"/>
  <c r="JS18" i="5"/>
  <c r="JX18" i="5"/>
  <c r="KC18" i="5"/>
  <c r="JD19" i="5"/>
  <c r="JI19" i="5"/>
  <c r="JN19" i="5"/>
  <c r="JS19" i="5"/>
  <c r="JX19" i="5"/>
  <c r="KC19" i="5"/>
  <c r="JD20" i="5"/>
  <c r="JI20" i="5"/>
  <c r="JN20" i="5"/>
  <c r="JS20" i="5"/>
  <c r="JX20" i="5"/>
  <c r="KC20" i="5"/>
  <c r="JD21" i="5"/>
  <c r="JI21" i="5"/>
  <c r="JN21" i="5"/>
  <c r="KC21" i="5"/>
  <c r="JD22" i="5"/>
  <c r="JI22" i="5"/>
  <c r="JN22" i="5"/>
  <c r="JS22" i="5"/>
  <c r="JX22" i="5"/>
  <c r="KC22" i="5"/>
  <c r="JD23" i="5"/>
  <c r="JI23" i="5"/>
  <c r="JN23" i="5"/>
  <c r="KC23" i="5"/>
  <c r="JD24" i="5"/>
  <c r="JI24" i="5"/>
  <c r="JN24" i="5"/>
  <c r="KC24" i="5"/>
  <c r="JD25" i="5"/>
  <c r="JI25" i="5"/>
  <c r="JN25" i="5"/>
  <c r="JS25" i="5"/>
  <c r="JX25" i="5"/>
  <c r="KC25" i="5"/>
  <c r="JD26" i="5"/>
  <c r="JI26" i="5"/>
  <c r="JN26" i="5"/>
  <c r="KC26" i="5"/>
  <c r="JD27" i="5"/>
  <c r="JI27" i="5"/>
  <c r="JN27" i="5"/>
  <c r="KC27" i="5"/>
  <c r="JD28" i="5"/>
  <c r="JI28" i="5"/>
  <c r="JN28" i="5"/>
  <c r="KC28" i="5"/>
  <c r="JD29" i="5"/>
  <c r="JI29" i="5"/>
  <c r="JN29" i="5"/>
  <c r="KC29" i="5"/>
  <c r="JD30" i="5"/>
  <c r="JI30" i="5"/>
  <c r="JN30" i="5"/>
  <c r="KC30" i="5"/>
  <c r="JD31" i="5"/>
  <c r="JI31" i="5"/>
  <c r="JN31" i="5"/>
  <c r="KC31" i="5"/>
  <c r="JD32" i="5"/>
  <c r="JI32" i="5"/>
  <c r="JN32" i="5"/>
  <c r="KC32" i="5"/>
  <c r="JD33" i="5"/>
  <c r="JI33" i="5"/>
  <c r="JN33" i="5"/>
  <c r="KC33" i="5"/>
  <c r="JD34" i="5"/>
  <c r="JI34" i="5"/>
  <c r="JN34" i="5"/>
  <c r="KC34" i="5"/>
  <c r="JD35" i="5"/>
  <c r="JI35" i="5"/>
  <c r="JN35" i="5"/>
  <c r="KC35" i="5"/>
  <c r="JD36" i="5"/>
  <c r="JI36" i="5"/>
  <c r="JN36" i="5"/>
  <c r="KC36" i="5"/>
  <c r="JD37" i="5"/>
  <c r="JI37" i="5"/>
  <c r="JN37" i="5"/>
  <c r="KC37" i="5"/>
  <c r="JD38" i="5"/>
  <c r="JI38" i="5"/>
  <c r="JN38" i="5"/>
  <c r="KC38" i="5"/>
  <c r="JD39" i="5"/>
  <c r="JI39" i="5"/>
  <c r="JN39" i="5"/>
  <c r="KC39" i="5"/>
  <c r="JD40" i="5"/>
  <c r="JI40" i="5"/>
  <c r="JN40" i="5"/>
  <c r="KC40" i="5"/>
  <c r="JD41" i="5"/>
  <c r="JI41" i="5"/>
  <c r="JN41" i="5"/>
  <c r="KC41" i="5"/>
  <c r="JD42" i="5"/>
  <c r="JI42" i="5"/>
  <c r="JN42" i="5"/>
  <c r="KC42" i="5"/>
  <c r="JD43" i="5"/>
  <c r="JI43" i="5"/>
  <c r="JN43" i="5"/>
  <c r="KC43" i="5"/>
  <c r="JD44" i="5"/>
  <c r="JI44" i="5"/>
  <c r="JN44" i="5"/>
  <c r="KC44" i="5"/>
  <c r="JD45" i="5"/>
  <c r="JI45" i="5"/>
  <c r="JN45" i="5"/>
  <c r="KC45" i="5"/>
  <c r="JD46" i="5"/>
  <c r="JI46" i="5"/>
  <c r="JN46" i="5"/>
  <c r="KC46" i="5"/>
  <c r="JD47" i="5"/>
  <c r="JI47" i="5"/>
  <c r="JN47" i="5"/>
  <c r="KC47" i="5"/>
  <c r="JD48" i="5"/>
  <c r="JI48" i="5"/>
  <c r="JN48" i="5"/>
  <c r="KC48" i="5"/>
  <c r="JD49" i="5"/>
  <c r="JI49" i="5"/>
  <c r="JN49" i="5"/>
  <c r="KC49" i="5"/>
  <c r="JD50" i="5"/>
  <c r="JI50" i="5"/>
  <c r="JN50" i="5"/>
  <c r="KC50" i="5"/>
  <c r="JD51" i="5"/>
  <c r="JI51" i="5"/>
  <c r="JN51" i="5"/>
  <c r="KC51" i="5"/>
  <c r="JD52" i="5"/>
  <c r="JI52" i="5"/>
  <c r="JN52" i="5"/>
  <c r="KC52" i="5"/>
  <c r="JD53" i="5"/>
  <c r="JI53" i="5"/>
  <c r="JN53" i="5"/>
  <c r="KC53" i="5"/>
  <c r="JD54" i="5"/>
  <c r="JI54" i="5"/>
  <c r="JN54" i="5"/>
  <c r="KC54" i="5"/>
  <c r="JD55" i="5"/>
  <c r="JI55" i="5"/>
  <c r="JN55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KC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KC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KC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JD70" i="5"/>
  <c r="JI70" i="5"/>
  <c r="JN70" i="5"/>
  <c r="KC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JD74" i="5"/>
  <c r="JI74" i="5"/>
  <c r="JN74" i="5"/>
  <c r="KC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JD78" i="5"/>
  <c r="JI78" i="5"/>
  <c r="JN78" i="5"/>
  <c r="KC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KC82" i="5"/>
  <c r="JD83" i="5"/>
  <c r="JI83" i="5"/>
  <c r="JN83" i="5"/>
  <c r="KC83" i="5"/>
  <c r="JD84" i="5"/>
  <c r="JI84" i="5"/>
  <c r="JN84" i="5"/>
  <c r="KC84" i="5"/>
  <c r="JD85" i="5"/>
  <c r="JI85" i="5"/>
  <c r="JN85" i="5"/>
  <c r="KC85" i="5"/>
  <c r="KA3" i="5"/>
  <c r="JF6" i="5"/>
  <c r="JK6" i="5"/>
  <c r="JP6" i="5"/>
  <c r="JU6" i="5"/>
  <c r="JZ6" i="5"/>
  <c r="KE6" i="5"/>
  <c r="JF7" i="5"/>
  <c r="JK7" i="5"/>
  <c r="JP7" i="5"/>
  <c r="JU7" i="5"/>
  <c r="JZ7" i="5"/>
  <c r="KE7" i="5"/>
  <c r="JF8" i="5"/>
  <c r="JK8" i="5"/>
  <c r="JP8" i="5"/>
  <c r="JU8" i="5"/>
  <c r="JZ8" i="5"/>
  <c r="KE8" i="5"/>
  <c r="JF9" i="5"/>
  <c r="JK9" i="5"/>
  <c r="JP9" i="5"/>
  <c r="JU9" i="5"/>
  <c r="JZ9" i="5"/>
  <c r="KE9" i="5"/>
  <c r="JF10" i="5"/>
  <c r="JK10" i="5"/>
  <c r="JP10" i="5"/>
  <c r="KE10" i="5"/>
  <c r="JF11" i="5"/>
  <c r="JK11" i="5"/>
  <c r="JP11" i="5"/>
  <c r="KE11" i="5"/>
  <c r="JF12" i="5"/>
  <c r="JK12" i="5"/>
  <c r="JP12" i="5"/>
  <c r="KE12" i="5"/>
  <c r="JF13" i="5"/>
  <c r="JK13" i="5"/>
  <c r="JP13" i="5"/>
  <c r="JU13" i="5"/>
  <c r="JZ13" i="5"/>
  <c r="KE13" i="5"/>
  <c r="JF14" i="5"/>
  <c r="JK14" i="5"/>
  <c r="JP14" i="5"/>
  <c r="KE14" i="5"/>
  <c r="JF15" i="5"/>
  <c r="JK15" i="5"/>
  <c r="JP15" i="5"/>
  <c r="KE15" i="5"/>
  <c r="JF16" i="5"/>
  <c r="JK16" i="5"/>
  <c r="JP16" i="5"/>
  <c r="JU16" i="5"/>
  <c r="JZ16" i="5"/>
  <c r="KE16" i="5"/>
  <c r="JF17" i="5"/>
  <c r="JK17" i="5"/>
  <c r="JP17" i="5"/>
  <c r="JU17" i="5"/>
  <c r="JZ17" i="5"/>
  <c r="KE17" i="5"/>
  <c r="JF18" i="5"/>
  <c r="JK18" i="5"/>
  <c r="JP18" i="5"/>
  <c r="JU18" i="5"/>
  <c r="JZ18" i="5"/>
  <c r="KE18" i="5"/>
  <c r="JF19" i="5"/>
  <c r="JK19" i="5"/>
  <c r="JP19" i="5"/>
  <c r="JU19" i="5"/>
  <c r="JZ19" i="5"/>
  <c r="KE19" i="5"/>
  <c r="JF20" i="5"/>
  <c r="JK20" i="5"/>
  <c r="JP20" i="5"/>
  <c r="JU20" i="5"/>
  <c r="JZ20" i="5"/>
  <c r="KE20" i="5"/>
  <c r="JF21" i="5"/>
  <c r="JK21" i="5"/>
  <c r="JP21" i="5"/>
  <c r="KE21" i="5"/>
  <c r="JF22" i="5"/>
  <c r="JK22" i="5"/>
  <c r="JP22" i="5"/>
  <c r="JU22" i="5"/>
  <c r="JZ22" i="5"/>
  <c r="KE22" i="5"/>
  <c r="JF23" i="5"/>
  <c r="JK23" i="5"/>
  <c r="JP23" i="5"/>
  <c r="KE23" i="5"/>
  <c r="JF24" i="5"/>
  <c r="JK24" i="5"/>
  <c r="JP24" i="5"/>
  <c r="KE24" i="5"/>
  <c r="JF25" i="5"/>
  <c r="JK25" i="5"/>
  <c r="JP25" i="5"/>
  <c r="JU25" i="5"/>
  <c r="JZ25" i="5"/>
  <c r="KE25" i="5"/>
  <c r="JF26" i="5"/>
  <c r="JK26" i="5"/>
  <c r="JP26" i="5"/>
  <c r="KE26" i="5"/>
  <c r="JF27" i="5"/>
  <c r="JK27" i="5"/>
  <c r="JP27" i="5"/>
  <c r="KE27" i="5"/>
  <c r="JF28" i="5"/>
  <c r="JK28" i="5"/>
  <c r="JP28" i="5"/>
  <c r="KE28" i="5"/>
  <c r="JF29" i="5"/>
  <c r="JK29" i="5"/>
  <c r="JP29" i="5"/>
  <c r="KE29" i="5"/>
  <c r="JF30" i="5"/>
  <c r="JK30" i="5"/>
  <c r="JP30" i="5"/>
  <c r="KE30" i="5"/>
  <c r="JF31" i="5"/>
  <c r="JK31" i="5"/>
  <c r="JP31" i="5"/>
  <c r="KE31" i="5"/>
  <c r="JF32" i="5"/>
  <c r="JK32" i="5"/>
  <c r="JP32" i="5"/>
  <c r="KE32" i="5"/>
  <c r="JF33" i="5"/>
  <c r="JK33" i="5"/>
  <c r="JP33" i="5"/>
  <c r="KE33" i="5"/>
  <c r="JF34" i="5"/>
  <c r="JK34" i="5"/>
  <c r="JP34" i="5"/>
  <c r="KE34" i="5"/>
  <c r="JF35" i="5"/>
  <c r="JK35" i="5"/>
  <c r="JP35" i="5"/>
  <c r="KE35" i="5"/>
  <c r="JF36" i="5"/>
  <c r="JK36" i="5"/>
  <c r="JP36" i="5"/>
  <c r="KE36" i="5"/>
  <c r="JF37" i="5"/>
  <c r="JK37" i="5"/>
  <c r="JP37" i="5"/>
  <c r="KE37" i="5"/>
  <c r="JF38" i="5"/>
  <c r="JK38" i="5"/>
  <c r="JP38" i="5"/>
  <c r="KE38" i="5"/>
  <c r="JF39" i="5"/>
  <c r="JK39" i="5"/>
  <c r="JP39" i="5"/>
  <c r="KE39" i="5"/>
  <c r="JF40" i="5"/>
  <c r="JK40" i="5"/>
  <c r="JP40" i="5"/>
  <c r="KE40" i="5"/>
  <c r="JF41" i="5"/>
  <c r="JK41" i="5"/>
  <c r="JP41" i="5"/>
  <c r="KE41" i="5"/>
  <c r="JF42" i="5"/>
  <c r="JK42" i="5"/>
  <c r="JP42" i="5"/>
  <c r="KE42" i="5"/>
  <c r="JF43" i="5"/>
  <c r="JK43" i="5"/>
  <c r="JP43" i="5"/>
  <c r="KE43" i="5"/>
  <c r="JF44" i="5"/>
  <c r="JK44" i="5"/>
  <c r="JP44" i="5"/>
  <c r="KE44" i="5"/>
  <c r="JF45" i="5"/>
  <c r="JK45" i="5"/>
  <c r="JP45" i="5"/>
  <c r="KE45" i="5"/>
  <c r="JF46" i="5"/>
  <c r="JK46" i="5"/>
  <c r="JP46" i="5"/>
  <c r="KE46" i="5"/>
  <c r="JF47" i="5"/>
  <c r="JK47" i="5"/>
  <c r="JP47" i="5"/>
  <c r="KE47" i="5"/>
  <c r="JF48" i="5"/>
  <c r="JK48" i="5"/>
  <c r="JP48" i="5"/>
  <c r="KE48" i="5"/>
  <c r="JF49" i="5"/>
  <c r="JK49" i="5"/>
  <c r="JP49" i="5"/>
  <c r="KE49" i="5"/>
  <c r="JF50" i="5"/>
  <c r="JK50" i="5"/>
  <c r="JP50" i="5"/>
  <c r="KE50" i="5"/>
  <c r="JF51" i="5"/>
  <c r="JK51" i="5"/>
  <c r="JP51" i="5"/>
  <c r="KE51" i="5"/>
  <c r="JF52" i="5"/>
  <c r="JK52" i="5"/>
  <c r="JP52" i="5"/>
  <c r="KE52" i="5"/>
  <c r="JF53" i="5"/>
  <c r="JK53" i="5"/>
  <c r="JP53" i="5"/>
  <c r="KE53" i="5"/>
  <c r="JF54" i="5"/>
  <c r="JK54" i="5"/>
  <c r="JP54" i="5"/>
  <c r="KE54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JF84" i="5"/>
  <c r="JK84" i="5"/>
  <c r="JP84" i="5"/>
  <c r="KE84" i="5"/>
  <c r="JF85" i="5"/>
  <c r="JK85" i="5"/>
  <c r="JP85" i="5"/>
  <c r="KE85" i="5"/>
  <c r="KB3" i="5"/>
  <c r="KE3" i="5"/>
  <c r="KJ3" i="5"/>
  <c r="KO3" i="5"/>
  <c r="KT3" i="5"/>
  <c r="KY3" i="5"/>
  <c r="LD3" i="5"/>
  <c r="KJ6" i="5"/>
  <c r="KO6" i="5"/>
  <c r="KT6" i="5"/>
  <c r="LI6" i="5"/>
  <c r="KJ7" i="5"/>
  <c r="KO7" i="5"/>
  <c r="KT7" i="5"/>
  <c r="LI7" i="5"/>
  <c r="KJ8" i="5"/>
  <c r="KO8" i="5"/>
  <c r="KT8" i="5"/>
  <c r="LI8" i="5"/>
  <c r="KJ9" i="5"/>
  <c r="KO9" i="5"/>
  <c r="KT9" i="5"/>
  <c r="LI9" i="5"/>
  <c r="KJ10" i="5"/>
  <c r="KO10" i="5"/>
  <c r="KT10" i="5"/>
  <c r="LI10" i="5"/>
  <c r="KJ11" i="5"/>
  <c r="KO11" i="5"/>
  <c r="KT11" i="5"/>
  <c r="LI11" i="5"/>
  <c r="KJ12" i="5"/>
  <c r="KO12" i="5"/>
  <c r="KT12" i="5"/>
  <c r="LI12" i="5"/>
  <c r="KJ13" i="5"/>
  <c r="KO13" i="5"/>
  <c r="KT13" i="5"/>
  <c r="LI13" i="5"/>
  <c r="KJ14" i="5"/>
  <c r="KO14" i="5"/>
  <c r="KT14" i="5"/>
  <c r="LI14" i="5"/>
  <c r="KJ15" i="5"/>
  <c r="KO15" i="5"/>
  <c r="KT15" i="5"/>
  <c r="LI15" i="5"/>
  <c r="KJ16" i="5"/>
  <c r="KO16" i="5"/>
  <c r="KT16" i="5"/>
  <c r="LI16" i="5"/>
  <c r="KJ17" i="5"/>
  <c r="KO17" i="5"/>
  <c r="KT17" i="5"/>
  <c r="LI17" i="5"/>
  <c r="KJ18" i="5"/>
  <c r="KO18" i="5"/>
  <c r="KT18" i="5"/>
  <c r="LI18" i="5"/>
  <c r="KJ19" i="5"/>
  <c r="KO19" i="5"/>
  <c r="KT19" i="5"/>
  <c r="LI19" i="5"/>
  <c r="KJ20" i="5"/>
  <c r="KO20" i="5"/>
  <c r="KT20" i="5"/>
  <c r="LI20" i="5"/>
  <c r="KJ21" i="5"/>
  <c r="KO21" i="5"/>
  <c r="KT21" i="5"/>
  <c r="LI21" i="5"/>
  <c r="KJ22" i="5"/>
  <c r="KO22" i="5"/>
  <c r="KT22" i="5"/>
  <c r="LI22" i="5"/>
  <c r="KJ23" i="5"/>
  <c r="KO23" i="5"/>
  <c r="KT23" i="5"/>
  <c r="LI23" i="5"/>
  <c r="KJ24" i="5"/>
  <c r="KO24" i="5"/>
  <c r="KT24" i="5"/>
  <c r="LI24" i="5"/>
  <c r="KJ25" i="5"/>
  <c r="KO25" i="5"/>
  <c r="KT25" i="5"/>
  <c r="LI25" i="5"/>
  <c r="KJ26" i="5"/>
  <c r="KO26" i="5"/>
  <c r="KT26" i="5"/>
  <c r="LI26" i="5"/>
  <c r="KJ27" i="5"/>
  <c r="KO27" i="5"/>
  <c r="KT27" i="5"/>
  <c r="LI27" i="5"/>
  <c r="KJ28" i="5"/>
  <c r="KO28" i="5"/>
  <c r="KT28" i="5"/>
  <c r="LI28" i="5"/>
  <c r="KJ29" i="5"/>
  <c r="KO29" i="5"/>
  <c r="KT29" i="5"/>
  <c r="LI29" i="5"/>
  <c r="KJ30" i="5"/>
  <c r="KO30" i="5"/>
  <c r="KT30" i="5"/>
  <c r="LI30" i="5"/>
  <c r="KJ31" i="5"/>
  <c r="KO31" i="5"/>
  <c r="KT31" i="5"/>
  <c r="LI31" i="5"/>
  <c r="KJ32" i="5"/>
  <c r="KO32" i="5"/>
  <c r="KT32" i="5"/>
  <c r="LI32" i="5"/>
  <c r="KJ33" i="5"/>
  <c r="KO33" i="5"/>
  <c r="KT33" i="5"/>
  <c r="LI33" i="5"/>
  <c r="KJ34" i="5"/>
  <c r="KO34" i="5"/>
  <c r="KT34" i="5"/>
  <c r="LI34" i="5"/>
  <c r="KJ35" i="5"/>
  <c r="KO35" i="5"/>
  <c r="KT35" i="5"/>
  <c r="LI35" i="5"/>
  <c r="KJ36" i="5"/>
  <c r="KO36" i="5"/>
  <c r="KT36" i="5"/>
  <c r="LI36" i="5"/>
  <c r="KJ37" i="5"/>
  <c r="KO37" i="5"/>
  <c r="KT37" i="5"/>
  <c r="LI37" i="5"/>
  <c r="KJ38" i="5"/>
  <c r="KO38" i="5"/>
  <c r="KT38" i="5"/>
  <c r="LI38" i="5"/>
  <c r="KJ39" i="5"/>
  <c r="KO39" i="5"/>
  <c r="KT39" i="5"/>
  <c r="LI39" i="5"/>
  <c r="KJ40" i="5"/>
  <c r="KO40" i="5"/>
  <c r="KT40" i="5"/>
  <c r="LI40" i="5"/>
  <c r="KJ41" i="5"/>
  <c r="KO41" i="5"/>
  <c r="KT41" i="5"/>
  <c r="LI41" i="5"/>
  <c r="KJ42" i="5"/>
  <c r="KO42" i="5"/>
  <c r="KT42" i="5"/>
  <c r="LI42" i="5"/>
  <c r="KJ43" i="5"/>
  <c r="KO43" i="5"/>
  <c r="KT43" i="5"/>
  <c r="LI43" i="5"/>
  <c r="KJ44" i="5"/>
  <c r="KO44" i="5"/>
  <c r="KT44" i="5"/>
  <c r="LI44" i="5"/>
  <c r="KJ45" i="5"/>
  <c r="KO45" i="5"/>
  <c r="KT45" i="5"/>
  <c r="LI45" i="5"/>
  <c r="KJ46" i="5"/>
  <c r="KO46" i="5"/>
  <c r="KT46" i="5"/>
  <c r="LI46" i="5"/>
  <c r="KJ47" i="5"/>
  <c r="KO47" i="5"/>
  <c r="KT47" i="5"/>
  <c r="LI47" i="5"/>
  <c r="KJ48" i="5"/>
  <c r="KO48" i="5"/>
  <c r="KT48" i="5"/>
  <c r="LI48" i="5"/>
  <c r="KJ49" i="5"/>
  <c r="KO49" i="5"/>
  <c r="KT49" i="5"/>
  <c r="LI49" i="5"/>
  <c r="KJ50" i="5"/>
  <c r="KO50" i="5"/>
  <c r="KT50" i="5"/>
  <c r="LI50" i="5"/>
  <c r="KJ51" i="5"/>
  <c r="KO51" i="5"/>
  <c r="KT51" i="5"/>
  <c r="LI51" i="5"/>
  <c r="KJ52" i="5"/>
  <c r="KO52" i="5"/>
  <c r="KT52" i="5"/>
  <c r="LI52" i="5"/>
  <c r="KJ53" i="5"/>
  <c r="KO53" i="5"/>
  <c r="KT53" i="5"/>
  <c r="LI53" i="5"/>
  <c r="KJ54" i="5"/>
  <c r="KO54" i="5"/>
  <c r="KT54" i="5"/>
  <c r="LI54" i="5"/>
  <c r="KJ55" i="5"/>
  <c r="KO55" i="5"/>
  <c r="KT55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KJ84" i="5"/>
  <c r="KO84" i="5"/>
  <c r="KT84" i="5"/>
  <c r="LI84" i="5"/>
  <c r="KJ85" i="5"/>
  <c r="KO85" i="5"/>
  <c r="KT85" i="5"/>
  <c r="LI85" i="5"/>
  <c r="LG3" i="5"/>
  <c r="KL6" i="5"/>
  <c r="KQ6" i="5"/>
  <c r="KV6" i="5"/>
  <c r="LK6" i="5"/>
  <c r="KL7" i="5"/>
  <c r="KQ7" i="5"/>
  <c r="KV7" i="5"/>
  <c r="LK7" i="5"/>
  <c r="KL8" i="5"/>
  <c r="KQ8" i="5"/>
  <c r="KV8" i="5"/>
  <c r="LK8" i="5"/>
  <c r="KL9" i="5"/>
  <c r="KQ9" i="5"/>
  <c r="KV9" i="5"/>
  <c r="LK9" i="5"/>
  <c r="KL10" i="5"/>
  <c r="KQ10" i="5"/>
  <c r="KV10" i="5"/>
  <c r="LK10" i="5"/>
  <c r="KL11" i="5"/>
  <c r="KQ11" i="5"/>
  <c r="KV11" i="5"/>
  <c r="LK11" i="5"/>
  <c r="KL12" i="5"/>
  <c r="KQ12" i="5"/>
  <c r="KV12" i="5"/>
  <c r="LK12" i="5"/>
  <c r="KL13" i="5"/>
  <c r="KQ13" i="5"/>
  <c r="KV13" i="5"/>
  <c r="LK13" i="5"/>
  <c r="KL14" i="5"/>
  <c r="KQ14" i="5"/>
  <c r="KV14" i="5"/>
  <c r="LK14" i="5"/>
  <c r="KL15" i="5"/>
  <c r="KQ15" i="5"/>
  <c r="KV15" i="5"/>
  <c r="LK15" i="5"/>
  <c r="KL16" i="5"/>
  <c r="KQ16" i="5"/>
  <c r="KV16" i="5"/>
  <c r="LK16" i="5"/>
  <c r="KL17" i="5"/>
  <c r="KQ17" i="5"/>
  <c r="KV17" i="5"/>
  <c r="LK17" i="5"/>
  <c r="KL18" i="5"/>
  <c r="KQ18" i="5"/>
  <c r="KV18" i="5"/>
  <c r="LK18" i="5"/>
  <c r="KL19" i="5"/>
  <c r="KQ19" i="5"/>
  <c r="KV19" i="5"/>
  <c r="LK19" i="5"/>
  <c r="KL20" i="5"/>
  <c r="KQ20" i="5"/>
  <c r="KV20" i="5"/>
  <c r="LK20" i="5"/>
  <c r="KL21" i="5"/>
  <c r="KQ21" i="5"/>
  <c r="KV21" i="5"/>
  <c r="LK21" i="5"/>
  <c r="KL22" i="5"/>
  <c r="KQ22" i="5"/>
  <c r="KV22" i="5"/>
  <c r="LK22" i="5"/>
  <c r="KL23" i="5"/>
  <c r="KQ23" i="5"/>
  <c r="KV23" i="5"/>
  <c r="LK23" i="5"/>
  <c r="KL24" i="5"/>
  <c r="KQ24" i="5"/>
  <c r="KV24" i="5"/>
  <c r="LK24" i="5"/>
  <c r="KL25" i="5"/>
  <c r="KQ25" i="5"/>
  <c r="KV25" i="5"/>
  <c r="LK25" i="5"/>
  <c r="KL26" i="5"/>
  <c r="KQ26" i="5"/>
  <c r="KV26" i="5"/>
  <c r="LK26" i="5"/>
  <c r="KL27" i="5"/>
  <c r="KQ27" i="5"/>
  <c r="KV27" i="5"/>
  <c r="LK27" i="5"/>
  <c r="KL28" i="5"/>
  <c r="KQ28" i="5"/>
  <c r="KV28" i="5"/>
  <c r="LK28" i="5"/>
  <c r="KL29" i="5"/>
  <c r="KQ29" i="5"/>
  <c r="KV29" i="5"/>
  <c r="LK29" i="5"/>
  <c r="KL30" i="5"/>
  <c r="KQ30" i="5"/>
  <c r="KV30" i="5"/>
  <c r="LK30" i="5"/>
  <c r="KL31" i="5"/>
  <c r="KQ31" i="5"/>
  <c r="KV31" i="5"/>
  <c r="LK31" i="5"/>
  <c r="KL32" i="5"/>
  <c r="KQ32" i="5"/>
  <c r="KV32" i="5"/>
  <c r="LK32" i="5"/>
  <c r="KL33" i="5"/>
  <c r="KQ33" i="5"/>
  <c r="KV33" i="5"/>
  <c r="LK33" i="5"/>
  <c r="KL34" i="5"/>
  <c r="KQ34" i="5"/>
  <c r="KV34" i="5"/>
  <c r="LK34" i="5"/>
  <c r="KL35" i="5"/>
  <c r="KQ35" i="5"/>
  <c r="KV35" i="5"/>
  <c r="LK35" i="5"/>
  <c r="KL36" i="5"/>
  <c r="KQ36" i="5"/>
  <c r="KV36" i="5"/>
  <c r="LK36" i="5"/>
  <c r="KL37" i="5"/>
  <c r="KQ37" i="5"/>
  <c r="KV37" i="5"/>
  <c r="LK37" i="5"/>
  <c r="KL38" i="5"/>
  <c r="KQ38" i="5"/>
  <c r="KV38" i="5"/>
  <c r="LK38" i="5"/>
  <c r="KL39" i="5"/>
  <c r="KQ39" i="5"/>
  <c r="KV39" i="5"/>
  <c r="LK39" i="5"/>
  <c r="KL40" i="5"/>
  <c r="KQ40" i="5"/>
  <c r="KV40" i="5"/>
  <c r="LK40" i="5"/>
  <c r="KL41" i="5"/>
  <c r="KQ41" i="5"/>
  <c r="KV41" i="5"/>
  <c r="LK41" i="5"/>
  <c r="KL42" i="5"/>
  <c r="KQ42" i="5"/>
  <c r="KV42" i="5"/>
  <c r="LK42" i="5"/>
  <c r="KL43" i="5"/>
  <c r="KQ43" i="5"/>
  <c r="KV43" i="5"/>
  <c r="LK43" i="5"/>
  <c r="KL44" i="5"/>
  <c r="KQ44" i="5"/>
  <c r="KV44" i="5"/>
  <c r="LK44" i="5"/>
  <c r="KL45" i="5"/>
  <c r="KQ45" i="5"/>
  <c r="KV45" i="5"/>
  <c r="LK45" i="5"/>
  <c r="KL46" i="5"/>
  <c r="KQ46" i="5"/>
  <c r="KV46" i="5"/>
  <c r="LK46" i="5"/>
  <c r="KL47" i="5"/>
  <c r="KQ47" i="5"/>
  <c r="KV47" i="5"/>
  <c r="LK47" i="5"/>
  <c r="KL48" i="5"/>
  <c r="KQ48" i="5"/>
  <c r="KV48" i="5"/>
  <c r="LK48" i="5"/>
  <c r="KL49" i="5"/>
  <c r="KQ49" i="5"/>
  <c r="KV49" i="5"/>
  <c r="LK49" i="5"/>
  <c r="KL50" i="5"/>
  <c r="KQ50" i="5"/>
  <c r="KV50" i="5"/>
  <c r="LK50" i="5"/>
  <c r="KL51" i="5"/>
  <c r="KQ51" i="5"/>
  <c r="KV51" i="5"/>
  <c r="LK51" i="5"/>
  <c r="KL52" i="5"/>
  <c r="KQ52" i="5"/>
  <c r="KV52" i="5"/>
  <c r="LK52" i="5"/>
  <c r="KL53" i="5"/>
  <c r="KQ53" i="5"/>
  <c r="KV53" i="5"/>
  <c r="LK53" i="5"/>
  <c r="KL54" i="5"/>
  <c r="KQ54" i="5"/>
  <c r="KV54" i="5"/>
  <c r="LK54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H3" i="5"/>
  <c r="LK3" i="5"/>
  <c r="LP3" i="5"/>
  <c r="LU3" i="5"/>
  <c r="LZ3" i="5"/>
  <c r="ME3" i="5"/>
  <c r="MJ3" i="5"/>
  <c r="LP6" i="5"/>
  <c r="LU6" i="5"/>
  <c r="LZ6" i="5"/>
  <c r="MO6" i="5"/>
  <c r="LP7" i="5"/>
  <c r="LU7" i="5"/>
  <c r="LZ7" i="5"/>
  <c r="MO7" i="5"/>
  <c r="LP8" i="5"/>
  <c r="LU8" i="5"/>
  <c r="LZ8" i="5"/>
  <c r="MO8" i="5"/>
  <c r="LP9" i="5"/>
  <c r="LU9" i="5"/>
  <c r="LZ9" i="5"/>
  <c r="MO9" i="5"/>
  <c r="LP10" i="5"/>
  <c r="LU10" i="5"/>
  <c r="LZ10" i="5"/>
  <c r="MO10" i="5"/>
  <c r="LP11" i="5"/>
  <c r="LU11" i="5"/>
  <c r="LZ11" i="5"/>
  <c r="MO11" i="5"/>
  <c r="LP12" i="5"/>
  <c r="LU12" i="5"/>
  <c r="LZ12" i="5"/>
  <c r="MO12" i="5"/>
  <c r="LP13" i="5"/>
  <c r="LU13" i="5"/>
  <c r="LZ13" i="5"/>
  <c r="MO13" i="5"/>
  <c r="LP14" i="5"/>
  <c r="LU14" i="5"/>
  <c r="LZ14" i="5"/>
  <c r="MO14" i="5"/>
  <c r="LP15" i="5"/>
  <c r="LU15" i="5"/>
  <c r="LZ15" i="5"/>
  <c r="MO15" i="5"/>
  <c r="LP16" i="5"/>
  <c r="LU16" i="5"/>
  <c r="LZ16" i="5"/>
  <c r="MO16" i="5"/>
  <c r="LP17" i="5"/>
  <c r="LU17" i="5"/>
  <c r="LZ17" i="5"/>
  <c r="MO17" i="5"/>
  <c r="LP18" i="5"/>
  <c r="LU18" i="5"/>
  <c r="LZ18" i="5"/>
  <c r="MO18" i="5"/>
  <c r="LP19" i="5"/>
  <c r="LU19" i="5"/>
  <c r="LZ19" i="5"/>
  <c r="MO19" i="5"/>
  <c r="LP20" i="5"/>
  <c r="LU20" i="5"/>
  <c r="LZ20" i="5"/>
  <c r="MO20" i="5"/>
  <c r="LP21" i="5"/>
  <c r="LU21" i="5"/>
  <c r="LZ21" i="5"/>
  <c r="MO21" i="5"/>
  <c r="LP22" i="5"/>
  <c r="LU22" i="5"/>
  <c r="LZ22" i="5"/>
  <c r="MO22" i="5"/>
  <c r="LP23" i="5"/>
  <c r="LU23" i="5"/>
  <c r="LZ23" i="5"/>
  <c r="MO23" i="5"/>
  <c r="LP24" i="5"/>
  <c r="LU24" i="5"/>
  <c r="LZ24" i="5"/>
  <c r="MO24" i="5"/>
  <c r="LP25" i="5"/>
  <c r="LU25" i="5"/>
  <c r="LZ25" i="5"/>
  <c r="MO25" i="5"/>
  <c r="LP26" i="5"/>
  <c r="LU26" i="5"/>
  <c r="LZ26" i="5"/>
  <c r="MO26" i="5"/>
  <c r="LP27" i="5"/>
  <c r="LU27" i="5"/>
  <c r="LZ27" i="5"/>
  <c r="MO27" i="5"/>
  <c r="LP28" i="5"/>
  <c r="LU28" i="5"/>
  <c r="LZ28" i="5"/>
  <c r="MO28" i="5"/>
  <c r="LP29" i="5"/>
  <c r="LU29" i="5"/>
  <c r="LZ29" i="5"/>
  <c r="MO29" i="5"/>
  <c r="LP30" i="5"/>
  <c r="LU30" i="5"/>
  <c r="LZ30" i="5"/>
  <c r="MO30" i="5"/>
  <c r="LP31" i="5"/>
  <c r="LU31" i="5"/>
  <c r="LZ31" i="5"/>
  <c r="MO31" i="5"/>
  <c r="LP32" i="5"/>
  <c r="LU32" i="5"/>
  <c r="LZ32" i="5"/>
  <c r="MO32" i="5"/>
  <c r="LP33" i="5"/>
  <c r="LU33" i="5"/>
  <c r="LZ33" i="5"/>
  <c r="MO33" i="5"/>
  <c r="LP34" i="5"/>
  <c r="LU34" i="5"/>
  <c r="LZ34" i="5"/>
  <c r="MO34" i="5"/>
  <c r="LP35" i="5"/>
  <c r="LU35" i="5"/>
  <c r="LZ35" i="5"/>
  <c r="MO35" i="5"/>
  <c r="LP36" i="5"/>
  <c r="LU36" i="5"/>
  <c r="LZ36" i="5"/>
  <c r="MO36" i="5"/>
  <c r="LP37" i="5"/>
  <c r="LU37" i="5"/>
  <c r="LZ37" i="5"/>
  <c r="MO37" i="5"/>
  <c r="LP38" i="5"/>
  <c r="LU38" i="5"/>
  <c r="LZ38" i="5"/>
  <c r="MO38" i="5"/>
  <c r="LP39" i="5"/>
  <c r="LU39" i="5"/>
  <c r="LZ39" i="5"/>
  <c r="MO39" i="5"/>
  <c r="LP40" i="5"/>
  <c r="LU40" i="5"/>
  <c r="LZ40" i="5"/>
  <c r="MO40" i="5"/>
  <c r="LP41" i="5"/>
  <c r="LU41" i="5"/>
  <c r="LZ41" i="5"/>
  <c r="MO41" i="5"/>
  <c r="LP42" i="5"/>
  <c r="LU42" i="5"/>
  <c r="LZ42" i="5"/>
  <c r="MO42" i="5"/>
  <c r="LP43" i="5"/>
  <c r="LU43" i="5"/>
  <c r="LZ43" i="5"/>
  <c r="MO43" i="5"/>
  <c r="LP44" i="5"/>
  <c r="LU44" i="5"/>
  <c r="LZ44" i="5"/>
  <c r="MO44" i="5"/>
  <c r="LP45" i="5"/>
  <c r="LU45" i="5"/>
  <c r="LZ45" i="5"/>
  <c r="MO45" i="5"/>
  <c r="LP46" i="5"/>
  <c r="LU46" i="5"/>
  <c r="LZ46" i="5"/>
  <c r="MO46" i="5"/>
  <c r="LP47" i="5"/>
  <c r="LU47" i="5"/>
  <c r="LZ47" i="5"/>
  <c r="MO47" i="5"/>
  <c r="LP48" i="5"/>
  <c r="LU48" i="5"/>
  <c r="LZ48" i="5"/>
  <c r="MO48" i="5"/>
  <c r="LP49" i="5"/>
  <c r="LU49" i="5"/>
  <c r="LZ49" i="5"/>
  <c r="MO49" i="5"/>
  <c r="LP50" i="5"/>
  <c r="LU50" i="5"/>
  <c r="LZ50" i="5"/>
  <c r="MO50" i="5"/>
  <c r="LP51" i="5"/>
  <c r="LU51" i="5"/>
  <c r="LZ51" i="5"/>
  <c r="MO51" i="5"/>
  <c r="LP52" i="5"/>
  <c r="LU52" i="5"/>
  <c r="LZ52" i="5"/>
  <c r="MO52" i="5"/>
  <c r="LP53" i="5"/>
  <c r="LU53" i="5"/>
  <c r="LZ53" i="5"/>
  <c r="MO53" i="5"/>
  <c r="LP54" i="5"/>
  <c r="LU54" i="5"/>
  <c r="LZ54" i="5"/>
  <c r="MO54" i="5"/>
  <c r="LP55" i="5"/>
  <c r="LU55" i="5"/>
  <c r="LZ55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LP84" i="5"/>
  <c r="LU84" i="5"/>
  <c r="LZ84" i="5"/>
  <c r="MO84" i="5"/>
  <c r="LP85" i="5"/>
  <c r="LU85" i="5"/>
  <c r="LZ85" i="5"/>
  <c r="MO85" i="5"/>
  <c r="MM3" i="5"/>
  <c r="LR6" i="5"/>
  <c r="LW6" i="5"/>
  <c r="MB6" i="5"/>
  <c r="MQ6" i="5"/>
  <c r="LR7" i="5"/>
  <c r="LW7" i="5"/>
  <c r="MB7" i="5"/>
  <c r="MQ7" i="5"/>
  <c r="LR8" i="5"/>
  <c r="LW8" i="5"/>
  <c r="MB8" i="5"/>
  <c r="MQ8" i="5"/>
  <c r="LR9" i="5"/>
  <c r="LW9" i="5"/>
  <c r="MB9" i="5"/>
  <c r="MQ9" i="5"/>
  <c r="LR10" i="5"/>
  <c r="LW10" i="5"/>
  <c r="MB10" i="5"/>
  <c r="MQ10" i="5"/>
  <c r="LR11" i="5"/>
  <c r="LW11" i="5"/>
  <c r="MB11" i="5"/>
  <c r="MQ11" i="5"/>
  <c r="LR12" i="5"/>
  <c r="LW12" i="5"/>
  <c r="MB12" i="5"/>
  <c r="MQ12" i="5"/>
  <c r="LR13" i="5"/>
  <c r="LW13" i="5"/>
  <c r="MB13" i="5"/>
  <c r="MQ13" i="5"/>
  <c r="LR14" i="5"/>
  <c r="LW14" i="5"/>
  <c r="MB14" i="5"/>
  <c r="MQ14" i="5"/>
  <c r="LR15" i="5"/>
  <c r="LW15" i="5"/>
  <c r="MB15" i="5"/>
  <c r="MQ15" i="5"/>
  <c r="LR16" i="5"/>
  <c r="LW16" i="5"/>
  <c r="MB16" i="5"/>
  <c r="MQ16" i="5"/>
  <c r="LR17" i="5"/>
  <c r="LW17" i="5"/>
  <c r="MB17" i="5"/>
  <c r="MQ17" i="5"/>
  <c r="LR18" i="5"/>
  <c r="LW18" i="5"/>
  <c r="MB18" i="5"/>
  <c r="MQ18" i="5"/>
  <c r="LR19" i="5"/>
  <c r="LW19" i="5"/>
  <c r="MB19" i="5"/>
  <c r="MQ19" i="5"/>
  <c r="LR20" i="5"/>
  <c r="LW20" i="5"/>
  <c r="MB20" i="5"/>
  <c r="MQ20" i="5"/>
  <c r="LR21" i="5"/>
  <c r="LW21" i="5"/>
  <c r="MB21" i="5"/>
  <c r="MQ21" i="5"/>
  <c r="LR22" i="5"/>
  <c r="LW22" i="5"/>
  <c r="MB22" i="5"/>
  <c r="MQ22" i="5"/>
  <c r="LR23" i="5"/>
  <c r="LW23" i="5"/>
  <c r="MB23" i="5"/>
  <c r="MQ23" i="5"/>
  <c r="LR24" i="5"/>
  <c r="LW24" i="5"/>
  <c r="MB24" i="5"/>
  <c r="MQ24" i="5"/>
  <c r="LR25" i="5"/>
  <c r="LW25" i="5"/>
  <c r="MB25" i="5"/>
  <c r="MQ25" i="5"/>
  <c r="LR26" i="5"/>
  <c r="LW26" i="5"/>
  <c r="MB26" i="5"/>
  <c r="MQ26" i="5"/>
  <c r="LR27" i="5"/>
  <c r="LW27" i="5"/>
  <c r="MB27" i="5"/>
  <c r="MQ27" i="5"/>
  <c r="LR28" i="5"/>
  <c r="LW28" i="5"/>
  <c r="MB28" i="5"/>
  <c r="MQ28" i="5"/>
  <c r="LR29" i="5"/>
  <c r="LW29" i="5"/>
  <c r="MB29" i="5"/>
  <c r="MQ29" i="5"/>
  <c r="LR30" i="5"/>
  <c r="LW30" i="5"/>
  <c r="MB30" i="5"/>
  <c r="MQ30" i="5"/>
  <c r="LR31" i="5"/>
  <c r="LW31" i="5"/>
  <c r="MB31" i="5"/>
  <c r="MQ31" i="5"/>
  <c r="LR32" i="5"/>
  <c r="LW32" i="5"/>
  <c r="MB32" i="5"/>
  <c r="MQ32" i="5"/>
  <c r="LR33" i="5"/>
  <c r="LW33" i="5"/>
  <c r="MB33" i="5"/>
  <c r="MQ33" i="5"/>
  <c r="LR34" i="5"/>
  <c r="LW34" i="5"/>
  <c r="MB34" i="5"/>
  <c r="MQ34" i="5"/>
  <c r="LR35" i="5"/>
  <c r="LW35" i="5"/>
  <c r="MB35" i="5"/>
  <c r="MQ35" i="5"/>
  <c r="LR36" i="5"/>
  <c r="LW36" i="5"/>
  <c r="MB36" i="5"/>
  <c r="MQ36" i="5"/>
  <c r="LR37" i="5"/>
  <c r="LW37" i="5"/>
  <c r="MB37" i="5"/>
  <c r="MQ37" i="5"/>
  <c r="LR38" i="5"/>
  <c r="LW38" i="5"/>
  <c r="MB38" i="5"/>
  <c r="MQ38" i="5"/>
  <c r="LR39" i="5"/>
  <c r="LW39" i="5"/>
  <c r="MB39" i="5"/>
  <c r="MQ39" i="5"/>
  <c r="LR40" i="5"/>
  <c r="LW40" i="5"/>
  <c r="MB40" i="5"/>
  <c r="MQ40" i="5"/>
  <c r="LR41" i="5"/>
  <c r="LW41" i="5"/>
  <c r="MB41" i="5"/>
  <c r="MQ41" i="5"/>
  <c r="LR42" i="5"/>
  <c r="LW42" i="5"/>
  <c r="MB42" i="5"/>
  <c r="MQ42" i="5"/>
  <c r="LR43" i="5"/>
  <c r="LW43" i="5"/>
  <c r="MB43" i="5"/>
  <c r="MQ43" i="5"/>
  <c r="LR44" i="5"/>
  <c r="LW44" i="5"/>
  <c r="MB44" i="5"/>
  <c r="MQ44" i="5"/>
  <c r="LR45" i="5"/>
  <c r="LW45" i="5"/>
  <c r="MB45" i="5"/>
  <c r="MQ45" i="5"/>
  <c r="LR46" i="5"/>
  <c r="LW46" i="5"/>
  <c r="MB46" i="5"/>
  <c r="MQ46" i="5"/>
  <c r="LR47" i="5"/>
  <c r="LW47" i="5"/>
  <c r="MB47" i="5"/>
  <c r="MQ47" i="5"/>
  <c r="LR48" i="5"/>
  <c r="LW48" i="5"/>
  <c r="MB48" i="5"/>
  <c r="MQ48" i="5"/>
  <c r="LR49" i="5"/>
  <c r="LW49" i="5"/>
  <c r="MB49" i="5"/>
  <c r="MQ49" i="5"/>
  <c r="LR50" i="5"/>
  <c r="LW50" i="5"/>
  <c r="MB50" i="5"/>
  <c r="MQ50" i="5"/>
  <c r="LR51" i="5"/>
  <c r="LW51" i="5"/>
  <c r="MB51" i="5"/>
  <c r="MQ51" i="5"/>
  <c r="LR52" i="5"/>
  <c r="LW52" i="5"/>
  <c r="MB52" i="5"/>
  <c r="MQ52" i="5"/>
  <c r="LR53" i="5"/>
  <c r="LW53" i="5"/>
  <c r="MB53" i="5"/>
  <c r="MQ53" i="5"/>
  <c r="LR54" i="5"/>
  <c r="LW54" i="5"/>
  <c r="MB54" i="5"/>
  <c r="MQ54" i="5"/>
  <c r="LR55" i="5"/>
  <c r="LW55" i="5"/>
  <c r="MB55" i="5"/>
  <c r="MQ55" i="5"/>
  <c r="LR56" i="5"/>
  <c r="LW56" i="5"/>
  <c r="MB56" i="5"/>
  <c r="MQ56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LR84" i="5"/>
  <c r="LW84" i="5"/>
  <c r="MB84" i="5"/>
  <c r="MQ84" i="5"/>
  <c r="LR85" i="5"/>
  <c r="LW85" i="5"/>
  <c r="MB85" i="5"/>
  <c r="MQ85" i="5"/>
  <c r="MN3" i="5"/>
  <c r="MQ3" i="5"/>
  <c r="MV3" i="5"/>
  <c r="NA3" i="5"/>
  <c r="NF3" i="5"/>
  <c r="NK3" i="5"/>
  <c r="NP3" i="5"/>
  <c r="MV6" i="5"/>
  <c r="NA6" i="5"/>
  <c r="NF6" i="5"/>
  <c r="NU6" i="5"/>
  <c r="MV7" i="5"/>
  <c r="NA7" i="5"/>
  <c r="NF7" i="5"/>
  <c r="NU7" i="5"/>
  <c r="MV8" i="5"/>
  <c r="NA8" i="5"/>
  <c r="NF8" i="5"/>
  <c r="NU8" i="5"/>
  <c r="MV9" i="5"/>
  <c r="NA9" i="5"/>
  <c r="NF9" i="5"/>
  <c r="NU9" i="5"/>
  <c r="MV10" i="5"/>
  <c r="NA10" i="5"/>
  <c r="NF10" i="5"/>
  <c r="NU10" i="5"/>
  <c r="MV11" i="5"/>
  <c r="NA11" i="5"/>
  <c r="NF11" i="5"/>
  <c r="NU11" i="5"/>
  <c r="MV12" i="5"/>
  <c r="NA12" i="5"/>
  <c r="NF12" i="5"/>
  <c r="NU12" i="5"/>
  <c r="MV13" i="5"/>
  <c r="NA13" i="5"/>
  <c r="NF13" i="5"/>
  <c r="NU13" i="5"/>
  <c r="MV14" i="5"/>
  <c r="NA14" i="5"/>
  <c r="NF14" i="5"/>
  <c r="NU14" i="5"/>
  <c r="MV15" i="5"/>
  <c r="NA15" i="5"/>
  <c r="NF15" i="5"/>
  <c r="NU15" i="5"/>
  <c r="MV16" i="5"/>
  <c r="NA16" i="5"/>
  <c r="NF16" i="5"/>
  <c r="NU16" i="5"/>
  <c r="MV17" i="5"/>
  <c r="NA17" i="5"/>
  <c r="NF17" i="5"/>
  <c r="NU17" i="5"/>
  <c r="MV18" i="5"/>
  <c r="NA18" i="5"/>
  <c r="NF18" i="5"/>
  <c r="NU18" i="5"/>
  <c r="MV19" i="5"/>
  <c r="NA19" i="5"/>
  <c r="NF19" i="5"/>
  <c r="NU19" i="5"/>
  <c r="MV20" i="5"/>
  <c r="NA20" i="5"/>
  <c r="NF20" i="5"/>
  <c r="NU20" i="5"/>
  <c r="MV21" i="5"/>
  <c r="NA21" i="5"/>
  <c r="NF21" i="5"/>
  <c r="NU21" i="5"/>
  <c r="MV22" i="5"/>
  <c r="NA22" i="5"/>
  <c r="NF22" i="5"/>
  <c r="NU22" i="5"/>
  <c r="MV23" i="5"/>
  <c r="NA23" i="5"/>
  <c r="NF23" i="5"/>
  <c r="NU23" i="5"/>
  <c r="MV24" i="5"/>
  <c r="NA24" i="5"/>
  <c r="NF24" i="5"/>
  <c r="NU24" i="5"/>
  <c r="MV25" i="5"/>
  <c r="NA25" i="5"/>
  <c r="NF25" i="5"/>
  <c r="NU25" i="5"/>
  <c r="MV26" i="5"/>
  <c r="NA26" i="5"/>
  <c r="NF26" i="5"/>
  <c r="NU26" i="5"/>
  <c r="MV27" i="5"/>
  <c r="NA27" i="5"/>
  <c r="NF27" i="5"/>
  <c r="NU27" i="5"/>
  <c r="MV28" i="5"/>
  <c r="NA28" i="5"/>
  <c r="NF28" i="5"/>
  <c r="NU28" i="5"/>
  <c r="MV29" i="5"/>
  <c r="NA29" i="5"/>
  <c r="NF29" i="5"/>
  <c r="NU29" i="5"/>
  <c r="MV30" i="5"/>
  <c r="NA30" i="5"/>
  <c r="NF30" i="5"/>
  <c r="NU30" i="5"/>
  <c r="MV31" i="5"/>
  <c r="NA31" i="5"/>
  <c r="NF31" i="5"/>
  <c r="NU31" i="5"/>
  <c r="MV32" i="5"/>
  <c r="NA32" i="5"/>
  <c r="NF32" i="5"/>
  <c r="NU32" i="5"/>
  <c r="MV33" i="5"/>
  <c r="NA33" i="5"/>
  <c r="NF33" i="5"/>
  <c r="NU33" i="5"/>
  <c r="MV34" i="5"/>
  <c r="NA34" i="5"/>
  <c r="NF34" i="5"/>
  <c r="NU34" i="5"/>
  <c r="MV35" i="5"/>
  <c r="NA35" i="5"/>
  <c r="NF35" i="5"/>
  <c r="NU35" i="5"/>
  <c r="MV36" i="5"/>
  <c r="NA36" i="5"/>
  <c r="NF36" i="5"/>
  <c r="NU36" i="5"/>
  <c r="MV37" i="5"/>
  <c r="NA37" i="5"/>
  <c r="NF37" i="5"/>
  <c r="NU37" i="5"/>
  <c r="MV38" i="5"/>
  <c r="NA38" i="5"/>
  <c r="NF38" i="5"/>
  <c r="NU38" i="5"/>
  <c r="MV39" i="5"/>
  <c r="NA39" i="5"/>
  <c r="NF39" i="5"/>
  <c r="NU39" i="5"/>
  <c r="MV40" i="5"/>
  <c r="NA40" i="5"/>
  <c r="NF40" i="5"/>
  <c r="NU40" i="5"/>
  <c r="MV41" i="5"/>
  <c r="NA41" i="5"/>
  <c r="NF41" i="5"/>
  <c r="NU41" i="5"/>
  <c r="MV42" i="5"/>
  <c r="NA42" i="5"/>
  <c r="NF42" i="5"/>
  <c r="NU42" i="5"/>
  <c r="MV43" i="5"/>
  <c r="NA43" i="5"/>
  <c r="NF43" i="5"/>
  <c r="NU43" i="5"/>
  <c r="MV44" i="5"/>
  <c r="NA44" i="5"/>
  <c r="NF44" i="5"/>
  <c r="NU44" i="5"/>
  <c r="MV45" i="5"/>
  <c r="NA45" i="5"/>
  <c r="NF45" i="5"/>
  <c r="NU45" i="5"/>
  <c r="MV46" i="5"/>
  <c r="NA46" i="5"/>
  <c r="NF46" i="5"/>
  <c r="NU46" i="5"/>
  <c r="MV47" i="5"/>
  <c r="NA47" i="5"/>
  <c r="NF47" i="5"/>
  <c r="NU47" i="5"/>
  <c r="MV48" i="5"/>
  <c r="NA48" i="5"/>
  <c r="NF48" i="5"/>
  <c r="NU48" i="5"/>
  <c r="MV49" i="5"/>
  <c r="NA49" i="5"/>
  <c r="NF49" i="5"/>
  <c r="NU49" i="5"/>
  <c r="MV50" i="5"/>
  <c r="NA50" i="5"/>
  <c r="NF50" i="5"/>
  <c r="NU50" i="5"/>
  <c r="MV51" i="5"/>
  <c r="NA51" i="5"/>
  <c r="NF51" i="5"/>
  <c r="NU51" i="5"/>
  <c r="MV52" i="5"/>
  <c r="NA52" i="5"/>
  <c r="NF52" i="5"/>
  <c r="NU52" i="5"/>
  <c r="MV53" i="5"/>
  <c r="NA53" i="5"/>
  <c r="NF53" i="5"/>
  <c r="NU53" i="5"/>
  <c r="MV54" i="5"/>
  <c r="NA54" i="5"/>
  <c r="NF54" i="5"/>
  <c r="NU54" i="5"/>
  <c r="MV55" i="5"/>
  <c r="NA55" i="5"/>
  <c r="NF55" i="5"/>
  <c r="NU55" i="5"/>
  <c r="MV56" i="5"/>
  <c r="NA56" i="5"/>
  <c r="NF56" i="5"/>
  <c r="NU56" i="5"/>
  <c r="MV57" i="5"/>
  <c r="NA57" i="5"/>
  <c r="NF57" i="5"/>
  <c r="NU57" i="5"/>
  <c r="MV58" i="5"/>
  <c r="NA58" i="5"/>
  <c r="NF58" i="5"/>
  <c r="NU58" i="5"/>
  <c r="MV59" i="5"/>
  <c r="NA59" i="5"/>
  <c r="NF59" i="5"/>
  <c r="NU59" i="5"/>
  <c r="MV60" i="5"/>
  <c r="NA60" i="5"/>
  <c r="NF60" i="5"/>
  <c r="NU60" i="5"/>
  <c r="MV61" i="5"/>
  <c r="NA61" i="5"/>
  <c r="NF61" i="5"/>
  <c r="NU61" i="5"/>
  <c r="MV62" i="5"/>
  <c r="NA62" i="5"/>
  <c r="NF62" i="5"/>
  <c r="NU62" i="5"/>
  <c r="MV63" i="5"/>
  <c r="NA63" i="5"/>
  <c r="NF63" i="5"/>
  <c r="NU63" i="5"/>
  <c r="MV64" i="5"/>
  <c r="NA64" i="5"/>
  <c r="NF64" i="5"/>
  <c r="NU64" i="5"/>
  <c r="MV65" i="5"/>
  <c r="NA65" i="5"/>
  <c r="NF65" i="5"/>
  <c r="NU65" i="5"/>
  <c r="MV66" i="5"/>
  <c r="NA66" i="5"/>
  <c r="NF66" i="5"/>
  <c r="NU66" i="5"/>
  <c r="MV67" i="5"/>
  <c r="NA67" i="5"/>
  <c r="NF67" i="5"/>
  <c r="NU67" i="5"/>
  <c r="MV68" i="5"/>
  <c r="NA68" i="5"/>
  <c r="NF68" i="5"/>
  <c r="NU68" i="5"/>
  <c r="MV69" i="5"/>
  <c r="NA69" i="5"/>
  <c r="NF69" i="5"/>
  <c r="NU69" i="5"/>
  <c r="MV70" i="5"/>
  <c r="NA70" i="5"/>
  <c r="NF70" i="5"/>
  <c r="NU70" i="5"/>
  <c r="MV71" i="5"/>
  <c r="NA71" i="5"/>
  <c r="NF71" i="5"/>
  <c r="NU71" i="5"/>
  <c r="MV72" i="5"/>
  <c r="NA72" i="5"/>
  <c r="NF72" i="5"/>
  <c r="NU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MV76" i="5"/>
  <c r="NA76" i="5"/>
  <c r="NF76" i="5"/>
  <c r="NU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MV80" i="5"/>
  <c r="NA80" i="5"/>
  <c r="NF80" i="5"/>
  <c r="NU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MV84" i="5"/>
  <c r="NA84" i="5"/>
  <c r="NF84" i="5"/>
  <c r="NU84" i="5"/>
  <c r="MV85" i="5"/>
  <c r="NA85" i="5"/>
  <c r="NF85" i="5"/>
  <c r="NU85" i="5"/>
  <c r="NS3" i="5"/>
  <c r="MX6" i="5"/>
  <c r="NC6" i="5"/>
  <c r="NH6" i="5"/>
  <c r="NW6" i="5"/>
  <c r="MX7" i="5"/>
  <c r="NC7" i="5"/>
  <c r="NH7" i="5"/>
  <c r="NW7" i="5"/>
  <c r="MX8" i="5"/>
  <c r="NC8" i="5"/>
  <c r="NH8" i="5"/>
  <c r="NW8" i="5"/>
  <c r="MX9" i="5"/>
  <c r="NC9" i="5"/>
  <c r="NH9" i="5"/>
  <c r="NW9" i="5"/>
  <c r="MX10" i="5"/>
  <c r="NC10" i="5"/>
  <c r="NH10" i="5"/>
  <c r="NW10" i="5"/>
  <c r="MX11" i="5"/>
  <c r="NC11" i="5"/>
  <c r="NH11" i="5"/>
  <c r="NW11" i="5"/>
  <c r="MX12" i="5"/>
  <c r="NC12" i="5"/>
  <c r="NH12" i="5"/>
  <c r="NW12" i="5"/>
  <c r="MX13" i="5"/>
  <c r="NC13" i="5"/>
  <c r="NH13" i="5"/>
  <c r="NW13" i="5"/>
  <c r="MX14" i="5"/>
  <c r="NC14" i="5"/>
  <c r="NH14" i="5"/>
  <c r="NW14" i="5"/>
  <c r="MX15" i="5"/>
  <c r="NC15" i="5"/>
  <c r="NH15" i="5"/>
  <c r="NW15" i="5"/>
  <c r="MX16" i="5"/>
  <c r="NC16" i="5"/>
  <c r="NH16" i="5"/>
  <c r="NW16" i="5"/>
  <c r="MX17" i="5"/>
  <c r="NC17" i="5"/>
  <c r="NH17" i="5"/>
  <c r="NW17" i="5"/>
  <c r="MX18" i="5"/>
  <c r="NC18" i="5"/>
  <c r="NH18" i="5"/>
  <c r="NW18" i="5"/>
  <c r="MX19" i="5"/>
  <c r="NC19" i="5"/>
  <c r="NH19" i="5"/>
  <c r="NW19" i="5"/>
  <c r="MX20" i="5"/>
  <c r="NC20" i="5"/>
  <c r="NH20" i="5"/>
  <c r="NW20" i="5"/>
  <c r="MX21" i="5"/>
  <c r="NC21" i="5"/>
  <c r="NH21" i="5"/>
  <c r="NW21" i="5"/>
  <c r="MX22" i="5"/>
  <c r="NC22" i="5"/>
  <c r="NH22" i="5"/>
  <c r="NW22" i="5"/>
  <c r="MX23" i="5"/>
  <c r="NC23" i="5"/>
  <c r="NH23" i="5"/>
  <c r="NW23" i="5"/>
  <c r="MX24" i="5"/>
  <c r="NC24" i="5"/>
  <c r="NH24" i="5"/>
  <c r="NW24" i="5"/>
  <c r="MX25" i="5"/>
  <c r="NC25" i="5"/>
  <c r="NH25" i="5"/>
  <c r="NW25" i="5"/>
  <c r="MX26" i="5"/>
  <c r="NC26" i="5"/>
  <c r="NH26" i="5"/>
  <c r="NW26" i="5"/>
  <c r="MX27" i="5"/>
  <c r="NC27" i="5"/>
  <c r="NH27" i="5"/>
  <c r="NW27" i="5"/>
  <c r="MX28" i="5"/>
  <c r="NC28" i="5"/>
  <c r="NH28" i="5"/>
  <c r="NW28" i="5"/>
  <c r="MX29" i="5"/>
  <c r="NC29" i="5"/>
  <c r="NH29" i="5"/>
  <c r="NW29" i="5"/>
  <c r="MX30" i="5"/>
  <c r="NC30" i="5"/>
  <c r="NH30" i="5"/>
  <c r="NW30" i="5"/>
  <c r="MX31" i="5"/>
  <c r="NC31" i="5"/>
  <c r="NH31" i="5"/>
  <c r="NW31" i="5"/>
  <c r="MX32" i="5"/>
  <c r="NC32" i="5"/>
  <c r="NH32" i="5"/>
  <c r="NW32" i="5"/>
  <c r="MX33" i="5"/>
  <c r="NC33" i="5"/>
  <c r="NH33" i="5"/>
  <c r="NW33" i="5"/>
  <c r="MX34" i="5"/>
  <c r="NC34" i="5"/>
  <c r="NH34" i="5"/>
  <c r="NW34" i="5"/>
  <c r="MX35" i="5"/>
  <c r="NC35" i="5"/>
  <c r="NH35" i="5"/>
  <c r="NW35" i="5"/>
  <c r="MX36" i="5"/>
  <c r="NC36" i="5"/>
  <c r="NH36" i="5"/>
  <c r="NW36" i="5"/>
  <c r="MX37" i="5"/>
  <c r="NC37" i="5"/>
  <c r="NH37" i="5"/>
  <c r="NW37" i="5"/>
  <c r="MX38" i="5"/>
  <c r="NC38" i="5"/>
  <c r="NH38" i="5"/>
  <c r="NW38" i="5"/>
  <c r="MX39" i="5"/>
  <c r="NC39" i="5"/>
  <c r="NH39" i="5"/>
  <c r="NW39" i="5"/>
  <c r="MX40" i="5"/>
  <c r="NC40" i="5"/>
  <c r="NH40" i="5"/>
  <c r="NW40" i="5"/>
  <c r="MX41" i="5"/>
  <c r="NC41" i="5"/>
  <c r="NH41" i="5"/>
  <c r="NW41" i="5"/>
  <c r="MX42" i="5"/>
  <c r="NC42" i="5"/>
  <c r="NH42" i="5"/>
  <c r="NW42" i="5"/>
  <c r="MX43" i="5"/>
  <c r="NC43" i="5"/>
  <c r="NH43" i="5"/>
  <c r="NW43" i="5"/>
  <c r="MX44" i="5"/>
  <c r="NC44" i="5"/>
  <c r="NH44" i="5"/>
  <c r="NW44" i="5"/>
  <c r="MX45" i="5"/>
  <c r="NC45" i="5"/>
  <c r="NH45" i="5"/>
  <c r="NW45" i="5"/>
  <c r="MX46" i="5"/>
  <c r="NC46" i="5"/>
  <c r="NH46" i="5"/>
  <c r="NW46" i="5"/>
  <c r="MX47" i="5"/>
  <c r="NC47" i="5"/>
  <c r="NH47" i="5"/>
  <c r="NW47" i="5"/>
  <c r="MX48" i="5"/>
  <c r="NC48" i="5"/>
  <c r="NH48" i="5"/>
  <c r="NW48" i="5"/>
  <c r="MX49" i="5"/>
  <c r="NC49" i="5"/>
  <c r="NH49" i="5"/>
  <c r="NW49" i="5"/>
  <c r="MX50" i="5"/>
  <c r="NC50" i="5"/>
  <c r="NH50" i="5"/>
  <c r="NW50" i="5"/>
  <c r="MX51" i="5"/>
  <c r="NC51" i="5"/>
  <c r="NH51" i="5"/>
  <c r="NW51" i="5"/>
  <c r="MX52" i="5"/>
  <c r="NC52" i="5"/>
  <c r="NH52" i="5"/>
  <c r="NW52" i="5"/>
  <c r="MX53" i="5"/>
  <c r="NC53" i="5"/>
  <c r="NH53" i="5"/>
  <c r="NW53" i="5"/>
  <c r="MX54" i="5"/>
  <c r="NC54" i="5"/>
  <c r="NH54" i="5"/>
  <c r="NW54" i="5"/>
  <c r="MX55" i="5"/>
  <c r="NC55" i="5"/>
  <c r="NH55" i="5"/>
  <c r="NW55" i="5"/>
  <c r="MX56" i="5"/>
  <c r="NC56" i="5"/>
  <c r="NH56" i="5"/>
  <c r="NW56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MX84" i="5"/>
  <c r="NC84" i="5"/>
  <c r="NH84" i="5"/>
  <c r="NW84" i="5"/>
  <c r="MX85" i="5"/>
  <c r="NC85" i="5"/>
  <c r="NH85" i="5"/>
  <c r="NW85" i="5"/>
  <c r="NT3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P4" i="5"/>
  <c r="U4" i="5"/>
  <c r="Z4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4" i="5"/>
  <c r="AF4" i="5"/>
  <c r="AG4" i="5"/>
  <c r="AI4" i="5"/>
  <c r="AJ4" i="5"/>
  <c r="AV4" i="5"/>
  <c r="BA4" i="5"/>
  <c r="BF4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4" i="5"/>
  <c r="BL4" i="5"/>
  <c r="BM4" i="5"/>
  <c r="BO4" i="5"/>
  <c r="BP4" i="5"/>
  <c r="CG4" i="5"/>
  <c r="CL4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4" i="5"/>
  <c r="CR4" i="5"/>
  <c r="CS4" i="5"/>
  <c r="CU4" i="5"/>
  <c r="CV4" i="5"/>
  <c r="DH4" i="5"/>
  <c r="DM4" i="5"/>
  <c r="DR4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4" i="5"/>
  <c r="DX4" i="5"/>
  <c r="DY4" i="5"/>
  <c r="EA4" i="5"/>
  <c r="EB4" i="5"/>
  <c r="EN4" i="5"/>
  <c r="ES4" i="5"/>
  <c r="EX4" i="5"/>
  <c r="FC6" i="5"/>
  <c r="FC7" i="5"/>
  <c r="FC8" i="5"/>
  <c r="FC9" i="5"/>
  <c r="FC10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C4" i="5"/>
  <c r="FD4" i="5"/>
  <c r="FE4" i="5"/>
  <c r="FG4" i="5"/>
  <c r="FH4" i="5"/>
  <c r="FT4" i="5"/>
  <c r="FY4" i="5"/>
  <c r="GD4" i="5"/>
  <c r="GI6" i="5"/>
  <c r="GI7" i="5"/>
  <c r="GI8" i="5"/>
  <c r="GI9" i="5"/>
  <c r="GI10" i="5"/>
  <c r="GI11" i="5"/>
  <c r="GI12" i="5"/>
  <c r="GI13" i="5"/>
  <c r="GI14" i="5"/>
  <c r="GI15" i="5"/>
  <c r="GI16" i="5"/>
  <c r="GI17" i="5"/>
  <c r="GI18" i="5"/>
  <c r="GI19" i="5"/>
  <c r="GI20" i="5"/>
  <c r="GI21" i="5"/>
  <c r="GI22" i="5"/>
  <c r="GI23" i="5"/>
  <c r="GI24" i="5"/>
  <c r="GI25" i="5"/>
  <c r="GI26" i="5"/>
  <c r="GI27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I4" i="5"/>
  <c r="GJ4" i="5"/>
  <c r="GK4" i="5"/>
  <c r="GM4" i="5"/>
  <c r="GN4" i="5"/>
  <c r="GZ4" i="5"/>
  <c r="HE4" i="5"/>
  <c r="HJ4" i="5"/>
  <c r="HO6" i="5"/>
  <c r="HO7" i="5"/>
  <c r="HO8" i="5"/>
  <c r="HO9" i="5"/>
  <c r="HO10" i="5"/>
  <c r="HO11" i="5"/>
  <c r="HO12" i="5"/>
  <c r="HO13" i="5"/>
  <c r="HO14" i="5"/>
  <c r="HO15" i="5"/>
  <c r="HO16" i="5"/>
  <c r="HO17" i="5"/>
  <c r="HO18" i="5"/>
  <c r="HO19" i="5"/>
  <c r="HO20" i="5"/>
  <c r="HO21" i="5"/>
  <c r="HO22" i="5"/>
  <c r="HO23" i="5"/>
  <c r="HO24" i="5"/>
  <c r="HO25" i="5"/>
  <c r="HO26" i="5"/>
  <c r="HO27" i="5"/>
  <c r="HO28" i="5"/>
  <c r="HO29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O4" i="5"/>
  <c r="HP4" i="5"/>
  <c r="HQ4" i="5"/>
  <c r="HS4" i="5"/>
  <c r="HT4" i="5"/>
  <c r="IA4" i="5"/>
  <c r="IF4" i="5"/>
  <c r="IK4" i="5"/>
  <c r="IP4" i="5"/>
  <c r="IU6" i="5"/>
  <c r="IU7" i="5"/>
  <c r="IU8" i="5"/>
  <c r="IU9" i="5"/>
  <c r="IU10" i="5"/>
  <c r="IU11" i="5"/>
  <c r="IU12" i="5"/>
  <c r="IU13" i="5"/>
  <c r="IU14" i="5"/>
  <c r="IU15" i="5"/>
  <c r="IU16" i="5"/>
  <c r="IU17" i="5"/>
  <c r="IU18" i="5"/>
  <c r="IU19" i="5"/>
  <c r="IU20" i="5"/>
  <c r="IU21" i="5"/>
  <c r="IU22" i="5"/>
  <c r="IU23" i="5"/>
  <c r="IU24" i="5"/>
  <c r="IU25" i="5"/>
  <c r="IU26" i="5"/>
  <c r="IU27" i="5"/>
  <c r="IU28" i="5"/>
  <c r="IU29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U4" i="5"/>
  <c r="IV4" i="5"/>
  <c r="IW4" i="5"/>
  <c r="IY4" i="5"/>
  <c r="IZ4" i="5"/>
  <c r="JG4" i="5"/>
  <c r="JL4" i="5"/>
  <c r="JQ4" i="5"/>
  <c r="JV4" i="5"/>
  <c r="KA6" i="5"/>
  <c r="KA7" i="5"/>
  <c r="KA8" i="5"/>
  <c r="KA9" i="5"/>
  <c r="KA10" i="5"/>
  <c r="KA11" i="5"/>
  <c r="KA12" i="5"/>
  <c r="KA13" i="5"/>
  <c r="KA14" i="5"/>
  <c r="KA15" i="5"/>
  <c r="KA16" i="5"/>
  <c r="KA17" i="5"/>
  <c r="KA18" i="5"/>
  <c r="KA19" i="5"/>
  <c r="KA20" i="5"/>
  <c r="KA21" i="5"/>
  <c r="KA22" i="5"/>
  <c r="KA23" i="5"/>
  <c r="KA24" i="5"/>
  <c r="KA25" i="5"/>
  <c r="KA26" i="5"/>
  <c r="KA27" i="5"/>
  <c r="KA28" i="5"/>
  <c r="KA29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A4" i="5"/>
  <c r="KB4" i="5"/>
  <c r="KC4" i="5"/>
  <c r="KE4" i="5"/>
  <c r="KF4" i="5"/>
  <c r="KH4" i="5"/>
  <c r="R61" i="6"/>
  <c r="KL4" i="5"/>
  <c r="KM4" i="5"/>
  <c r="R62" i="6"/>
  <c r="KQ4" i="5"/>
  <c r="KR4" i="5"/>
  <c r="R63" i="6"/>
  <c r="KV4" i="5"/>
  <c r="KW4" i="5"/>
  <c r="R64" i="6"/>
  <c r="LA4" i="5"/>
  <c r="LB4" i="5"/>
  <c r="R65" i="6"/>
  <c r="LF4" i="5"/>
  <c r="LG6" i="5"/>
  <c r="LG7" i="5"/>
  <c r="LG8" i="5"/>
  <c r="LG9" i="5"/>
  <c r="LG10" i="5"/>
  <c r="LG11" i="5"/>
  <c r="LG12" i="5"/>
  <c r="LG13" i="5"/>
  <c r="LG14" i="5"/>
  <c r="LG15" i="5"/>
  <c r="LG16" i="5"/>
  <c r="LG17" i="5"/>
  <c r="LG18" i="5"/>
  <c r="LG19" i="5"/>
  <c r="LG20" i="5"/>
  <c r="LG21" i="5"/>
  <c r="LG22" i="5"/>
  <c r="LG23" i="5"/>
  <c r="LG24" i="5"/>
  <c r="LG25" i="5"/>
  <c r="LG26" i="5"/>
  <c r="LG27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G4" i="5"/>
  <c r="LH4" i="5"/>
  <c r="LI4" i="5"/>
  <c r="LK4" i="5"/>
  <c r="LL4" i="5"/>
  <c r="LN4" i="5"/>
  <c r="R67" i="6"/>
  <c r="LR4" i="5"/>
  <c r="LS4" i="5"/>
  <c r="R68" i="6"/>
  <c r="LW4" i="5"/>
  <c r="LX4" i="5"/>
  <c r="R69" i="6"/>
  <c r="MB4" i="5"/>
  <c r="MC4" i="5"/>
  <c r="R70" i="6"/>
  <c r="MG4" i="5"/>
  <c r="MH4" i="5"/>
  <c r="R71" i="6"/>
  <c r="ML4" i="5"/>
  <c r="MM6" i="5"/>
  <c r="MM7" i="5"/>
  <c r="MM8" i="5"/>
  <c r="MM9" i="5"/>
  <c r="MM10" i="5"/>
  <c r="MM11" i="5"/>
  <c r="MM12" i="5"/>
  <c r="MM13" i="5"/>
  <c r="MM14" i="5"/>
  <c r="MM15" i="5"/>
  <c r="MM16" i="5"/>
  <c r="MM17" i="5"/>
  <c r="MM18" i="5"/>
  <c r="MM19" i="5"/>
  <c r="MM20" i="5"/>
  <c r="MM21" i="5"/>
  <c r="MM22" i="5"/>
  <c r="MM23" i="5"/>
  <c r="MM24" i="5"/>
  <c r="MM25" i="5"/>
  <c r="MM26" i="5"/>
  <c r="MM27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M4" i="5"/>
  <c r="MN4" i="5"/>
  <c r="MO4" i="5"/>
  <c r="MQ4" i="5"/>
  <c r="MR4" i="5"/>
  <c r="MT4" i="5"/>
  <c r="R73" i="6"/>
  <c r="MX4" i="5"/>
  <c r="MY4" i="5"/>
  <c r="R74" i="6"/>
  <c r="NC4" i="5"/>
  <c r="ND4" i="5"/>
  <c r="R75" i="6"/>
  <c r="NH4" i="5"/>
  <c r="NI4" i="5"/>
  <c r="R76" i="6"/>
  <c r="NM4" i="5"/>
  <c r="NN4" i="5"/>
  <c r="NQ4" i="5"/>
  <c r="R77" i="6"/>
  <c r="NR4" i="5"/>
  <c r="NS6" i="5"/>
  <c r="NS7" i="5"/>
  <c r="NS8" i="5"/>
  <c r="NS9" i="5"/>
  <c r="NS10" i="5"/>
  <c r="NS11" i="5"/>
  <c r="NS12" i="5"/>
  <c r="NS13" i="5"/>
  <c r="NS14" i="5"/>
  <c r="NS15" i="5"/>
  <c r="NS16" i="5"/>
  <c r="NS17" i="5"/>
  <c r="NS18" i="5"/>
  <c r="NS19" i="5"/>
  <c r="NS20" i="5"/>
  <c r="NS21" i="5"/>
  <c r="NS22" i="5"/>
  <c r="NS23" i="5"/>
  <c r="NS24" i="5"/>
  <c r="NS25" i="5"/>
  <c r="NS26" i="5"/>
  <c r="NS27" i="5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S4" i="5"/>
  <c r="NT4" i="5"/>
  <c r="NU4" i="5"/>
  <c r="NW4" i="5"/>
  <c r="NX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W72" i="6"/>
  <c r="OR4" i="5"/>
  <c r="U72" i="6"/>
  <c r="X72" i="6"/>
  <c r="OS4" i="5"/>
  <c r="AF6" i="5"/>
  <c r="AH6" i="5"/>
  <c r="AJ6" i="5"/>
  <c r="AK6" i="5"/>
  <c r="BL6" i="5"/>
  <c r="BN6" i="5"/>
  <c r="BP6" i="5"/>
  <c r="BQ6" i="5"/>
  <c r="CR6" i="5"/>
  <c r="CT6" i="5"/>
  <c r="CV6" i="5"/>
  <c r="CW6" i="5"/>
  <c r="DX6" i="5"/>
  <c r="DZ6" i="5"/>
  <c r="EB6" i="5"/>
  <c r="EC6" i="5"/>
  <c r="FD6" i="5"/>
  <c r="FF6" i="5"/>
  <c r="FH6" i="5"/>
  <c r="FI6" i="5"/>
  <c r="GA6" i="5"/>
  <c r="GC6" i="5"/>
  <c r="GF6" i="5"/>
  <c r="GH6" i="5"/>
  <c r="GJ6" i="5"/>
  <c r="GL6" i="5"/>
  <c r="GN6" i="5"/>
  <c r="GO6" i="5"/>
  <c r="HP6" i="5"/>
  <c r="HR6" i="5"/>
  <c r="HT6" i="5"/>
  <c r="HU6" i="5"/>
  <c r="IV6" i="5"/>
  <c r="IX6" i="5"/>
  <c r="IZ6" i="5"/>
  <c r="JA6" i="5"/>
  <c r="KB6" i="5"/>
  <c r="KD6" i="5"/>
  <c r="KF6" i="5"/>
  <c r="KG6" i="5"/>
  <c r="KY6" i="5"/>
  <c r="LA6" i="5"/>
  <c r="LD6" i="5"/>
  <c r="LF6" i="5"/>
  <c r="LH6" i="5"/>
  <c r="LJ6" i="5"/>
  <c r="LL6" i="5"/>
  <c r="LM6" i="5"/>
  <c r="ME6" i="5"/>
  <c r="MG6" i="5"/>
  <c r="MJ6" i="5"/>
  <c r="ML6" i="5"/>
  <c r="MN6" i="5"/>
  <c r="MP6" i="5"/>
  <c r="MR6" i="5"/>
  <c r="MS6" i="5"/>
  <c r="NK6" i="5"/>
  <c r="NM6" i="5"/>
  <c r="NP6" i="5"/>
  <c r="NR6" i="5"/>
  <c r="NT6" i="5"/>
  <c r="NV6" i="5"/>
  <c r="NX6" i="5"/>
  <c r="NY6" i="5"/>
  <c r="OA6" i="5"/>
  <c r="OB6" i="5"/>
  <c r="OC6" i="5"/>
  <c r="OD6" i="5"/>
  <c r="OE6" i="5"/>
  <c r="OF6" i="5"/>
  <c r="OG6" i="5"/>
  <c r="OH6" i="5"/>
  <c r="OI6" i="5"/>
  <c r="OJ6" i="5"/>
  <c r="OK6" i="5"/>
  <c r="OL6" i="5"/>
  <c r="ON6" i="5"/>
  <c r="AF66" i="5"/>
  <c r="OO6" i="5"/>
  <c r="OP6" i="5"/>
  <c r="OQ6" i="5"/>
  <c r="OR6" i="5"/>
  <c r="OS6" i="5"/>
  <c r="OQ7" i="5"/>
  <c r="OQ8" i="5"/>
  <c r="OQ9" i="5"/>
  <c r="OQ10" i="5"/>
  <c r="OQ11" i="5"/>
  <c r="OQ12" i="5"/>
  <c r="OQ13" i="5"/>
  <c r="OQ14" i="5"/>
  <c r="OQ15" i="5"/>
  <c r="OQ16" i="5"/>
  <c r="OQ17" i="5"/>
  <c r="OQ18" i="5"/>
  <c r="OQ19" i="5"/>
  <c r="OQ20" i="5"/>
  <c r="OQ21" i="5"/>
  <c r="OQ22" i="5"/>
  <c r="OQ23" i="5"/>
  <c r="OQ24" i="5"/>
  <c r="OQ25" i="5"/>
  <c r="OQ26" i="5"/>
  <c r="OQ27" i="5"/>
  <c r="OQ28" i="5"/>
  <c r="OQ29" i="5"/>
  <c r="OQ30" i="5"/>
  <c r="OQ31" i="5"/>
  <c r="OQ32" i="5"/>
  <c r="OQ33" i="5"/>
  <c r="OQ34" i="5"/>
  <c r="OQ35" i="5"/>
  <c r="OQ36" i="5"/>
  <c r="OQ37" i="5"/>
  <c r="OQ38" i="5"/>
  <c r="OQ39" i="5"/>
  <c r="OQ40" i="5"/>
  <c r="OQ41" i="5"/>
  <c r="OQ42" i="5"/>
  <c r="OQ43" i="5"/>
  <c r="OQ44" i="5"/>
  <c r="OQ45" i="5"/>
  <c r="OQ46" i="5"/>
  <c r="OQ47" i="5"/>
  <c r="OQ48" i="5"/>
  <c r="OQ49" i="5"/>
  <c r="OQ50" i="5"/>
  <c r="OQ51" i="5"/>
  <c r="OQ52" i="5"/>
  <c r="OQ53" i="5"/>
  <c r="OQ54" i="5"/>
  <c r="OQ55" i="5"/>
  <c r="OQ56" i="5"/>
  <c r="OQ57" i="5"/>
  <c r="OQ58" i="5"/>
  <c r="OQ59" i="5"/>
  <c r="OQ60" i="5"/>
  <c r="OQ61" i="5"/>
  <c r="OQ62" i="5"/>
  <c r="OQ63" i="5"/>
  <c r="OQ64" i="5"/>
  <c r="OQ65" i="5"/>
  <c r="OQ66" i="5"/>
  <c r="OQ67" i="5"/>
  <c r="OQ68" i="5"/>
  <c r="OQ69" i="5"/>
  <c r="OQ70" i="5"/>
  <c r="OQ71" i="5"/>
  <c r="OQ72" i="5"/>
  <c r="OQ73" i="5"/>
  <c r="OQ74" i="5"/>
  <c r="OQ75" i="5"/>
  <c r="OQ76" i="5"/>
  <c r="OQ77" i="5"/>
  <c r="OQ78" i="5"/>
  <c r="OQ79" i="5"/>
  <c r="OQ80" i="5"/>
  <c r="OQ81" i="5"/>
  <c r="OQ82" i="5"/>
  <c r="OQ83" i="5"/>
  <c r="OQ84" i="5"/>
  <c r="OQ85" i="5"/>
  <c r="OU6" i="5"/>
  <c r="AF7" i="5"/>
  <c r="AH7" i="5"/>
  <c r="AJ7" i="5"/>
  <c r="AK7" i="5"/>
  <c r="BL7" i="5"/>
  <c r="BN7" i="5"/>
  <c r="BP7" i="5"/>
  <c r="BQ7" i="5"/>
  <c r="CR7" i="5"/>
  <c r="CT7" i="5"/>
  <c r="CV7" i="5"/>
  <c r="CW7" i="5"/>
  <c r="DX7" i="5"/>
  <c r="DZ7" i="5"/>
  <c r="EB7" i="5"/>
  <c r="EC7" i="5"/>
  <c r="FD7" i="5"/>
  <c r="FF7" i="5"/>
  <c r="FH7" i="5"/>
  <c r="FI7" i="5"/>
  <c r="GA7" i="5"/>
  <c r="GC7" i="5"/>
  <c r="GF7" i="5"/>
  <c r="GH7" i="5"/>
  <c r="GJ7" i="5"/>
  <c r="GL7" i="5"/>
  <c r="GN7" i="5"/>
  <c r="GO7" i="5"/>
  <c r="HP7" i="5"/>
  <c r="HR7" i="5"/>
  <c r="HT7" i="5"/>
  <c r="HU7" i="5"/>
  <c r="IV7" i="5"/>
  <c r="IX7" i="5"/>
  <c r="IZ7" i="5"/>
  <c r="JA7" i="5"/>
  <c r="KB7" i="5"/>
  <c r="KD7" i="5"/>
  <c r="KF7" i="5"/>
  <c r="KG7" i="5"/>
  <c r="KY7" i="5"/>
  <c r="LA7" i="5"/>
  <c r="LD7" i="5"/>
  <c r="LF7" i="5"/>
  <c r="LH7" i="5"/>
  <c r="LJ7" i="5"/>
  <c r="LL7" i="5"/>
  <c r="LM7" i="5"/>
  <c r="ME7" i="5"/>
  <c r="MG7" i="5"/>
  <c r="MJ7" i="5"/>
  <c r="ML7" i="5"/>
  <c r="MN7" i="5"/>
  <c r="MP7" i="5"/>
  <c r="MR7" i="5"/>
  <c r="MS7" i="5"/>
  <c r="NK7" i="5"/>
  <c r="NM7" i="5"/>
  <c r="NP7" i="5"/>
  <c r="NR7" i="5"/>
  <c r="NT7" i="5"/>
  <c r="NV7" i="5"/>
  <c r="NX7" i="5"/>
  <c r="NY7" i="5"/>
  <c r="OA7" i="5"/>
  <c r="OB7" i="5"/>
  <c r="OC7" i="5"/>
  <c r="OD7" i="5"/>
  <c r="OE7" i="5"/>
  <c r="OF7" i="5"/>
  <c r="OG7" i="5"/>
  <c r="OH7" i="5"/>
  <c r="OI7" i="5"/>
  <c r="OJ7" i="5"/>
  <c r="OK7" i="5"/>
  <c r="OL7" i="5"/>
  <c r="ON7" i="5"/>
  <c r="AF67" i="5"/>
  <c r="OO7" i="5"/>
  <c r="OP7" i="5"/>
  <c r="OR7" i="5"/>
  <c r="OS7" i="5"/>
  <c r="OU7" i="5"/>
  <c r="AF8" i="5"/>
  <c r="AH8" i="5"/>
  <c r="AJ8" i="5"/>
  <c r="AK8" i="5"/>
  <c r="BL8" i="5"/>
  <c r="BN8" i="5"/>
  <c r="BP8" i="5"/>
  <c r="BQ8" i="5"/>
  <c r="CR8" i="5"/>
  <c r="CT8" i="5"/>
  <c r="CV8" i="5"/>
  <c r="CW8" i="5"/>
  <c r="DX8" i="5"/>
  <c r="DZ8" i="5"/>
  <c r="EB8" i="5"/>
  <c r="EC8" i="5"/>
  <c r="FD8" i="5"/>
  <c r="FF8" i="5"/>
  <c r="FH8" i="5"/>
  <c r="FI8" i="5"/>
  <c r="GA8" i="5"/>
  <c r="GC8" i="5"/>
  <c r="GF8" i="5"/>
  <c r="GH8" i="5"/>
  <c r="GJ8" i="5"/>
  <c r="GL8" i="5"/>
  <c r="GN8" i="5"/>
  <c r="GO8" i="5"/>
  <c r="HP8" i="5"/>
  <c r="HR8" i="5"/>
  <c r="HT8" i="5"/>
  <c r="HU8" i="5"/>
  <c r="IV8" i="5"/>
  <c r="IX8" i="5"/>
  <c r="IZ8" i="5"/>
  <c r="JA8" i="5"/>
  <c r="KB8" i="5"/>
  <c r="KD8" i="5"/>
  <c r="KF8" i="5"/>
  <c r="KG8" i="5"/>
  <c r="KY8" i="5"/>
  <c r="LA8" i="5"/>
  <c r="LD8" i="5"/>
  <c r="LF8" i="5"/>
  <c r="LH8" i="5"/>
  <c r="LJ8" i="5"/>
  <c r="LL8" i="5"/>
  <c r="LM8" i="5"/>
  <c r="ME8" i="5"/>
  <c r="MG8" i="5"/>
  <c r="MJ8" i="5"/>
  <c r="ML8" i="5"/>
  <c r="MN8" i="5"/>
  <c r="MP8" i="5"/>
  <c r="MR8" i="5"/>
  <c r="MS8" i="5"/>
  <c r="NK8" i="5"/>
  <c r="NM8" i="5"/>
  <c r="NP8" i="5"/>
  <c r="NR8" i="5"/>
  <c r="NT8" i="5"/>
  <c r="NV8" i="5"/>
  <c r="NX8" i="5"/>
  <c r="NY8" i="5"/>
  <c r="OA8" i="5"/>
  <c r="OB8" i="5"/>
  <c r="OC8" i="5"/>
  <c r="OD8" i="5"/>
  <c r="OE8" i="5"/>
  <c r="OF8" i="5"/>
  <c r="OG8" i="5"/>
  <c r="OH8" i="5"/>
  <c r="OI8" i="5"/>
  <c r="OJ8" i="5"/>
  <c r="OK8" i="5"/>
  <c r="OL8" i="5"/>
  <c r="ON8" i="5"/>
  <c r="AF68" i="5"/>
  <c r="OO8" i="5"/>
  <c r="OP8" i="5"/>
  <c r="OR8" i="5"/>
  <c r="OS8" i="5"/>
  <c r="OU8" i="5"/>
  <c r="AF9" i="5"/>
  <c r="AH9" i="5"/>
  <c r="AJ9" i="5"/>
  <c r="AK9" i="5"/>
  <c r="BL9" i="5"/>
  <c r="BN9" i="5"/>
  <c r="BP9" i="5"/>
  <c r="BQ9" i="5"/>
  <c r="CR9" i="5"/>
  <c r="CT9" i="5"/>
  <c r="CV9" i="5"/>
  <c r="CW9" i="5"/>
  <c r="DX9" i="5"/>
  <c r="DZ9" i="5"/>
  <c r="EB9" i="5"/>
  <c r="EC9" i="5"/>
  <c r="FD9" i="5"/>
  <c r="FF9" i="5"/>
  <c r="FH9" i="5"/>
  <c r="FI9" i="5"/>
  <c r="GA9" i="5"/>
  <c r="GC9" i="5"/>
  <c r="GF9" i="5"/>
  <c r="GH9" i="5"/>
  <c r="GJ9" i="5"/>
  <c r="GL9" i="5"/>
  <c r="GN9" i="5"/>
  <c r="GO9" i="5"/>
  <c r="HP9" i="5"/>
  <c r="HR9" i="5"/>
  <c r="HT9" i="5"/>
  <c r="HU9" i="5"/>
  <c r="IV9" i="5"/>
  <c r="IX9" i="5"/>
  <c r="IZ9" i="5"/>
  <c r="JA9" i="5"/>
  <c r="KB9" i="5"/>
  <c r="KD9" i="5"/>
  <c r="KF9" i="5"/>
  <c r="KG9" i="5"/>
  <c r="KY9" i="5"/>
  <c r="LA9" i="5"/>
  <c r="LD9" i="5"/>
  <c r="LF9" i="5"/>
  <c r="LH9" i="5"/>
  <c r="LJ9" i="5"/>
  <c r="LL9" i="5"/>
  <c r="LM9" i="5"/>
  <c r="ME9" i="5"/>
  <c r="MG9" i="5"/>
  <c r="MJ9" i="5"/>
  <c r="ML9" i="5"/>
  <c r="MN9" i="5"/>
  <c r="MP9" i="5"/>
  <c r="MR9" i="5"/>
  <c r="MS9" i="5"/>
  <c r="NK9" i="5"/>
  <c r="NM9" i="5"/>
  <c r="NP9" i="5"/>
  <c r="NR9" i="5"/>
  <c r="NT9" i="5"/>
  <c r="NV9" i="5"/>
  <c r="NX9" i="5"/>
  <c r="NY9" i="5"/>
  <c r="OA9" i="5"/>
  <c r="OB9" i="5"/>
  <c r="OC9" i="5"/>
  <c r="OD9" i="5"/>
  <c r="OE9" i="5"/>
  <c r="OF9" i="5"/>
  <c r="OG9" i="5"/>
  <c r="OH9" i="5"/>
  <c r="OI9" i="5"/>
  <c r="OJ9" i="5"/>
  <c r="OK9" i="5"/>
  <c r="OL9" i="5"/>
  <c r="ON9" i="5"/>
  <c r="AF69" i="5"/>
  <c r="OO9" i="5"/>
  <c r="OP9" i="5"/>
  <c r="OR9" i="5"/>
  <c r="OS9" i="5"/>
  <c r="OU9" i="5"/>
  <c r="AF10" i="5"/>
  <c r="AH10" i="5"/>
  <c r="AJ10" i="5"/>
  <c r="AK10" i="5"/>
  <c r="BL10" i="5"/>
  <c r="BN10" i="5"/>
  <c r="BP10" i="5"/>
  <c r="BQ10" i="5"/>
  <c r="CR10" i="5"/>
  <c r="CT10" i="5"/>
  <c r="CV10" i="5"/>
  <c r="CW10" i="5"/>
  <c r="DX10" i="5"/>
  <c r="DZ10" i="5"/>
  <c r="EB10" i="5"/>
  <c r="EC10" i="5"/>
  <c r="FD10" i="5"/>
  <c r="FF10" i="5"/>
  <c r="FH10" i="5"/>
  <c r="FI10" i="5"/>
  <c r="GJ10" i="5"/>
  <c r="GL10" i="5"/>
  <c r="GN10" i="5"/>
  <c r="GO10" i="5"/>
  <c r="HP10" i="5"/>
  <c r="HR10" i="5"/>
  <c r="HT10" i="5"/>
  <c r="HU10" i="5"/>
  <c r="IV10" i="5"/>
  <c r="IX10" i="5"/>
  <c r="IZ10" i="5"/>
  <c r="JA10" i="5"/>
  <c r="JS10" i="5"/>
  <c r="JU10" i="5"/>
  <c r="JX10" i="5"/>
  <c r="JZ10" i="5"/>
  <c r="KB10" i="5"/>
  <c r="KD10" i="5"/>
  <c r="KF10" i="5"/>
  <c r="KG10" i="5"/>
  <c r="KY10" i="5"/>
  <c r="LA10" i="5"/>
  <c r="LD10" i="5"/>
  <c r="LF10" i="5"/>
  <c r="LH10" i="5"/>
  <c r="LJ10" i="5"/>
  <c r="LL10" i="5"/>
  <c r="LM10" i="5"/>
  <c r="ME10" i="5"/>
  <c r="MG10" i="5"/>
  <c r="MJ10" i="5"/>
  <c r="ML10" i="5"/>
  <c r="MN10" i="5"/>
  <c r="MP10" i="5"/>
  <c r="MR10" i="5"/>
  <c r="MS10" i="5"/>
  <c r="NK10" i="5"/>
  <c r="NM10" i="5"/>
  <c r="NP10" i="5"/>
  <c r="NR10" i="5"/>
  <c r="NT10" i="5"/>
  <c r="NV10" i="5"/>
  <c r="NX10" i="5"/>
  <c r="NY10" i="5"/>
  <c r="OA10" i="5"/>
  <c r="OB10" i="5"/>
  <c r="OC10" i="5"/>
  <c r="OD10" i="5"/>
  <c r="OE10" i="5"/>
  <c r="OF10" i="5"/>
  <c r="OG10" i="5"/>
  <c r="OH10" i="5"/>
  <c r="OI10" i="5"/>
  <c r="OJ10" i="5"/>
  <c r="OK10" i="5"/>
  <c r="OL10" i="5"/>
  <c r="ON10" i="5"/>
  <c r="AF70" i="5"/>
  <c r="OO10" i="5"/>
  <c r="OP10" i="5"/>
  <c r="OR10" i="5"/>
  <c r="OS10" i="5"/>
  <c r="OU10" i="5"/>
  <c r="AF11" i="5"/>
  <c r="AH11" i="5"/>
  <c r="AJ11" i="5"/>
  <c r="AK11" i="5"/>
  <c r="BL11" i="5"/>
  <c r="BN11" i="5"/>
  <c r="BP11" i="5"/>
  <c r="BQ11" i="5"/>
  <c r="CR11" i="5"/>
  <c r="CT11" i="5"/>
  <c r="CV11" i="5"/>
  <c r="CW11" i="5"/>
  <c r="DX11" i="5"/>
  <c r="DZ11" i="5"/>
  <c r="EB11" i="5"/>
  <c r="EC11" i="5"/>
  <c r="FD11" i="5"/>
  <c r="FF11" i="5"/>
  <c r="FH11" i="5"/>
  <c r="FI11" i="5"/>
  <c r="GJ11" i="5"/>
  <c r="GL11" i="5"/>
  <c r="GN11" i="5"/>
  <c r="GO11" i="5"/>
  <c r="HP11" i="5"/>
  <c r="HR11" i="5"/>
  <c r="HT11" i="5"/>
  <c r="HU11" i="5"/>
  <c r="IV11" i="5"/>
  <c r="IX11" i="5"/>
  <c r="IZ11" i="5"/>
  <c r="JA11" i="5"/>
  <c r="JS11" i="5"/>
  <c r="JU11" i="5"/>
  <c r="JX11" i="5"/>
  <c r="JZ11" i="5"/>
  <c r="KB11" i="5"/>
  <c r="KD11" i="5"/>
  <c r="KF11" i="5"/>
  <c r="KG11" i="5"/>
  <c r="KY11" i="5"/>
  <c r="LA11" i="5"/>
  <c r="LD11" i="5"/>
  <c r="LF11" i="5"/>
  <c r="LH11" i="5"/>
  <c r="LJ11" i="5"/>
  <c r="LL11" i="5"/>
  <c r="LM11" i="5"/>
  <c r="ME11" i="5"/>
  <c r="MG11" i="5"/>
  <c r="MJ11" i="5"/>
  <c r="ML11" i="5"/>
  <c r="MN11" i="5"/>
  <c r="MP11" i="5"/>
  <c r="MR11" i="5"/>
  <c r="MS11" i="5"/>
  <c r="NK11" i="5"/>
  <c r="NM11" i="5"/>
  <c r="NP11" i="5"/>
  <c r="NR11" i="5"/>
  <c r="NT11" i="5"/>
  <c r="NV11" i="5"/>
  <c r="NX11" i="5"/>
  <c r="NY11" i="5"/>
  <c r="OA11" i="5"/>
  <c r="OB11" i="5"/>
  <c r="OC11" i="5"/>
  <c r="OD11" i="5"/>
  <c r="OE11" i="5"/>
  <c r="OF11" i="5"/>
  <c r="OG11" i="5"/>
  <c r="OH11" i="5"/>
  <c r="OI11" i="5"/>
  <c r="OJ11" i="5"/>
  <c r="OK11" i="5"/>
  <c r="OL11" i="5"/>
  <c r="ON11" i="5"/>
  <c r="AF71" i="5"/>
  <c r="OO11" i="5"/>
  <c r="OP11" i="5"/>
  <c r="OR11" i="5"/>
  <c r="OS11" i="5"/>
  <c r="OU11" i="5"/>
  <c r="AF12" i="5"/>
  <c r="AH12" i="5"/>
  <c r="AJ12" i="5"/>
  <c r="AK12" i="5"/>
  <c r="BL12" i="5"/>
  <c r="BN12" i="5"/>
  <c r="BP12" i="5"/>
  <c r="BQ12" i="5"/>
  <c r="CR12" i="5"/>
  <c r="CT12" i="5"/>
  <c r="CV12" i="5"/>
  <c r="CW12" i="5"/>
  <c r="DX12" i="5"/>
  <c r="DZ12" i="5"/>
  <c r="EB12" i="5"/>
  <c r="EC12" i="5"/>
  <c r="FD12" i="5"/>
  <c r="FF12" i="5"/>
  <c r="FH12" i="5"/>
  <c r="FI12" i="5"/>
  <c r="GJ12" i="5"/>
  <c r="GL12" i="5"/>
  <c r="GN12" i="5"/>
  <c r="GO12" i="5"/>
  <c r="HP12" i="5"/>
  <c r="HR12" i="5"/>
  <c r="HT12" i="5"/>
  <c r="HU12" i="5"/>
  <c r="IV12" i="5"/>
  <c r="IX12" i="5"/>
  <c r="IZ12" i="5"/>
  <c r="JA12" i="5"/>
  <c r="JS12" i="5"/>
  <c r="JU12" i="5"/>
  <c r="JX12" i="5"/>
  <c r="JZ12" i="5"/>
  <c r="KB12" i="5"/>
  <c r="KD12" i="5"/>
  <c r="KF12" i="5"/>
  <c r="KG12" i="5"/>
  <c r="KY12" i="5"/>
  <c r="LA12" i="5"/>
  <c r="LD12" i="5"/>
  <c r="LF12" i="5"/>
  <c r="LH12" i="5"/>
  <c r="LJ12" i="5"/>
  <c r="LL12" i="5"/>
  <c r="LM12" i="5"/>
  <c r="ME12" i="5"/>
  <c r="MG12" i="5"/>
  <c r="MJ12" i="5"/>
  <c r="ML12" i="5"/>
  <c r="MN12" i="5"/>
  <c r="MP12" i="5"/>
  <c r="MR12" i="5"/>
  <c r="MS12" i="5"/>
  <c r="NK12" i="5"/>
  <c r="NM12" i="5"/>
  <c r="NP12" i="5"/>
  <c r="NR12" i="5"/>
  <c r="NT12" i="5"/>
  <c r="NV12" i="5"/>
  <c r="NX12" i="5"/>
  <c r="NY12" i="5"/>
  <c r="OA12" i="5"/>
  <c r="OB12" i="5"/>
  <c r="OC12" i="5"/>
  <c r="OD12" i="5"/>
  <c r="OE12" i="5"/>
  <c r="OF12" i="5"/>
  <c r="OG12" i="5"/>
  <c r="OH12" i="5"/>
  <c r="OI12" i="5"/>
  <c r="OJ12" i="5"/>
  <c r="OK12" i="5"/>
  <c r="OL12" i="5"/>
  <c r="ON12" i="5"/>
  <c r="AF72" i="5"/>
  <c r="OO12" i="5"/>
  <c r="OP12" i="5"/>
  <c r="OR12" i="5"/>
  <c r="OS12" i="5"/>
  <c r="OU12" i="5"/>
  <c r="AF13" i="5"/>
  <c r="AH13" i="5"/>
  <c r="AJ13" i="5"/>
  <c r="AK13" i="5"/>
  <c r="BL13" i="5"/>
  <c r="BN13" i="5"/>
  <c r="BP13" i="5"/>
  <c r="BQ13" i="5"/>
  <c r="CR13" i="5"/>
  <c r="CT13" i="5"/>
  <c r="CV13" i="5"/>
  <c r="CW13" i="5"/>
  <c r="DX13" i="5"/>
  <c r="DZ13" i="5"/>
  <c r="EB13" i="5"/>
  <c r="EC13" i="5"/>
  <c r="FD13" i="5"/>
  <c r="FF13" i="5"/>
  <c r="FH13" i="5"/>
  <c r="FI13" i="5"/>
  <c r="GA13" i="5"/>
  <c r="GC13" i="5"/>
  <c r="GF13" i="5"/>
  <c r="GH13" i="5"/>
  <c r="GJ13" i="5"/>
  <c r="GL13" i="5"/>
  <c r="GN13" i="5"/>
  <c r="GO13" i="5"/>
  <c r="HP13" i="5"/>
  <c r="HR13" i="5"/>
  <c r="HT13" i="5"/>
  <c r="HU13" i="5"/>
  <c r="IV13" i="5"/>
  <c r="IX13" i="5"/>
  <c r="IZ13" i="5"/>
  <c r="JA13" i="5"/>
  <c r="KB13" i="5"/>
  <c r="KD13" i="5"/>
  <c r="KF13" i="5"/>
  <c r="KG13" i="5"/>
  <c r="KY13" i="5"/>
  <c r="LA13" i="5"/>
  <c r="LD13" i="5"/>
  <c r="LF13" i="5"/>
  <c r="LH13" i="5"/>
  <c r="LJ13" i="5"/>
  <c r="LL13" i="5"/>
  <c r="LM13" i="5"/>
  <c r="ME13" i="5"/>
  <c r="MG13" i="5"/>
  <c r="MJ13" i="5"/>
  <c r="ML13" i="5"/>
  <c r="MN13" i="5"/>
  <c r="MP13" i="5"/>
  <c r="MR13" i="5"/>
  <c r="MS13" i="5"/>
  <c r="NK13" i="5"/>
  <c r="NM13" i="5"/>
  <c r="NP13" i="5"/>
  <c r="NR13" i="5"/>
  <c r="NT13" i="5"/>
  <c r="NV13" i="5"/>
  <c r="NX13" i="5"/>
  <c r="NY13" i="5"/>
  <c r="OA13" i="5"/>
  <c r="OB13" i="5"/>
  <c r="OC13" i="5"/>
  <c r="OD13" i="5"/>
  <c r="OE13" i="5"/>
  <c r="OF13" i="5"/>
  <c r="OG13" i="5"/>
  <c r="OH13" i="5"/>
  <c r="OI13" i="5"/>
  <c r="OJ13" i="5"/>
  <c r="OK13" i="5"/>
  <c r="OL13" i="5"/>
  <c r="ON13" i="5"/>
  <c r="AF73" i="5"/>
  <c r="OO13" i="5"/>
  <c r="OP13" i="5"/>
  <c r="OR13" i="5"/>
  <c r="OS13" i="5"/>
  <c r="OU13" i="5"/>
  <c r="AF14" i="5"/>
  <c r="AH14" i="5"/>
  <c r="AJ14" i="5"/>
  <c r="AK14" i="5"/>
  <c r="BL14" i="5"/>
  <c r="BN14" i="5"/>
  <c r="BP14" i="5"/>
  <c r="BQ14" i="5"/>
  <c r="CR14" i="5"/>
  <c r="CT14" i="5"/>
  <c r="CV14" i="5"/>
  <c r="CW14" i="5"/>
  <c r="DX14" i="5"/>
  <c r="DZ14" i="5"/>
  <c r="EB14" i="5"/>
  <c r="EC14" i="5"/>
  <c r="FD14" i="5"/>
  <c r="FF14" i="5"/>
  <c r="FH14" i="5"/>
  <c r="FI14" i="5"/>
  <c r="GJ14" i="5"/>
  <c r="GL14" i="5"/>
  <c r="GN14" i="5"/>
  <c r="GO14" i="5"/>
  <c r="HP14" i="5"/>
  <c r="HR14" i="5"/>
  <c r="HT14" i="5"/>
  <c r="HU14" i="5"/>
  <c r="IV14" i="5"/>
  <c r="IX14" i="5"/>
  <c r="IZ14" i="5"/>
  <c r="JA14" i="5"/>
  <c r="JS14" i="5"/>
  <c r="JU14" i="5"/>
  <c r="JX14" i="5"/>
  <c r="JZ14" i="5"/>
  <c r="KB14" i="5"/>
  <c r="KD14" i="5"/>
  <c r="KF14" i="5"/>
  <c r="KG14" i="5"/>
  <c r="KY14" i="5"/>
  <c r="LA14" i="5"/>
  <c r="LD14" i="5"/>
  <c r="LF14" i="5"/>
  <c r="LH14" i="5"/>
  <c r="LJ14" i="5"/>
  <c r="LL14" i="5"/>
  <c r="LM14" i="5"/>
  <c r="ME14" i="5"/>
  <c r="MG14" i="5"/>
  <c r="MJ14" i="5"/>
  <c r="ML14" i="5"/>
  <c r="MN14" i="5"/>
  <c r="MP14" i="5"/>
  <c r="MR14" i="5"/>
  <c r="MS14" i="5"/>
  <c r="NK14" i="5"/>
  <c r="NM14" i="5"/>
  <c r="NP14" i="5"/>
  <c r="NR14" i="5"/>
  <c r="NT14" i="5"/>
  <c r="NV14" i="5"/>
  <c r="NX14" i="5"/>
  <c r="NY14" i="5"/>
  <c r="OA14" i="5"/>
  <c r="OB14" i="5"/>
  <c r="OC14" i="5"/>
  <c r="OD14" i="5"/>
  <c r="OE14" i="5"/>
  <c r="OF14" i="5"/>
  <c r="OG14" i="5"/>
  <c r="OH14" i="5"/>
  <c r="OI14" i="5"/>
  <c r="OJ14" i="5"/>
  <c r="OK14" i="5"/>
  <c r="OL14" i="5"/>
  <c r="ON14" i="5"/>
  <c r="AF74" i="5"/>
  <c r="OO14" i="5"/>
  <c r="OP14" i="5"/>
  <c r="OR14" i="5"/>
  <c r="OS14" i="5"/>
  <c r="OU14" i="5"/>
  <c r="AF15" i="5"/>
  <c r="AH15" i="5"/>
  <c r="AJ15" i="5"/>
  <c r="AK15" i="5"/>
  <c r="BL15" i="5"/>
  <c r="BN15" i="5"/>
  <c r="BP15" i="5"/>
  <c r="BQ15" i="5"/>
  <c r="CR15" i="5"/>
  <c r="CT15" i="5"/>
  <c r="CV15" i="5"/>
  <c r="CW15" i="5"/>
  <c r="DX15" i="5"/>
  <c r="DZ15" i="5"/>
  <c r="EB15" i="5"/>
  <c r="EC15" i="5"/>
  <c r="FD15" i="5"/>
  <c r="FF15" i="5"/>
  <c r="FH15" i="5"/>
  <c r="FI15" i="5"/>
  <c r="GJ15" i="5"/>
  <c r="GL15" i="5"/>
  <c r="GN15" i="5"/>
  <c r="GO15" i="5"/>
  <c r="HP15" i="5"/>
  <c r="HR15" i="5"/>
  <c r="HT15" i="5"/>
  <c r="HU15" i="5"/>
  <c r="IV15" i="5"/>
  <c r="IX15" i="5"/>
  <c r="IZ15" i="5"/>
  <c r="JA15" i="5"/>
  <c r="JS15" i="5"/>
  <c r="JU15" i="5"/>
  <c r="JX15" i="5"/>
  <c r="JZ15" i="5"/>
  <c r="KB15" i="5"/>
  <c r="KD15" i="5"/>
  <c r="KF15" i="5"/>
  <c r="KG15" i="5"/>
  <c r="KY15" i="5"/>
  <c r="LA15" i="5"/>
  <c r="LD15" i="5"/>
  <c r="LF15" i="5"/>
  <c r="LH15" i="5"/>
  <c r="LJ15" i="5"/>
  <c r="LL15" i="5"/>
  <c r="LM15" i="5"/>
  <c r="ME15" i="5"/>
  <c r="MG15" i="5"/>
  <c r="MJ15" i="5"/>
  <c r="ML15" i="5"/>
  <c r="MN15" i="5"/>
  <c r="MP15" i="5"/>
  <c r="MR15" i="5"/>
  <c r="MS15" i="5"/>
  <c r="NK15" i="5"/>
  <c r="NM15" i="5"/>
  <c r="NP15" i="5"/>
  <c r="NR15" i="5"/>
  <c r="NT15" i="5"/>
  <c r="NV15" i="5"/>
  <c r="NX15" i="5"/>
  <c r="NY15" i="5"/>
  <c r="OA15" i="5"/>
  <c r="OB15" i="5"/>
  <c r="OC15" i="5"/>
  <c r="OD15" i="5"/>
  <c r="OE15" i="5"/>
  <c r="OF15" i="5"/>
  <c r="OG15" i="5"/>
  <c r="OH15" i="5"/>
  <c r="OI15" i="5"/>
  <c r="OJ15" i="5"/>
  <c r="OK15" i="5"/>
  <c r="OL15" i="5"/>
  <c r="ON15" i="5"/>
  <c r="AF75" i="5"/>
  <c r="OO15" i="5"/>
  <c r="OP15" i="5"/>
  <c r="OR15" i="5"/>
  <c r="OS15" i="5"/>
  <c r="OU15" i="5"/>
  <c r="AF16" i="5"/>
  <c r="AH16" i="5"/>
  <c r="AJ16" i="5"/>
  <c r="AK16" i="5"/>
  <c r="BL16" i="5"/>
  <c r="BN16" i="5"/>
  <c r="BP16" i="5"/>
  <c r="BQ16" i="5"/>
  <c r="CR16" i="5"/>
  <c r="CT16" i="5"/>
  <c r="CV16" i="5"/>
  <c r="CW16" i="5"/>
  <c r="DX16" i="5"/>
  <c r="DZ16" i="5"/>
  <c r="EB16" i="5"/>
  <c r="EC16" i="5"/>
  <c r="FD16" i="5"/>
  <c r="FF16" i="5"/>
  <c r="FH16" i="5"/>
  <c r="FI16" i="5"/>
  <c r="GJ16" i="5"/>
  <c r="GL16" i="5"/>
  <c r="GN16" i="5"/>
  <c r="GO16" i="5"/>
  <c r="HP16" i="5"/>
  <c r="HR16" i="5"/>
  <c r="HT16" i="5"/>
  <c r="HU16" i="5"/>
  <c r="IM16" i="5"/>
  <c r="IO16" i="5"/>
  <c r="IR16" i="5"/>
  <c r="IT16" i="5"/>
  <c r="IV16" i="5"/>
  <c r="IX16" i="5"/>
  <c r="IZ16" i="5"/>
  <c r="JA16" i="5"/>
  <c r="KB16" i="5"/>
  <c r="KD16" i="5"/>
  <c r="KF16" i="5"/>
  <c r="KG16" i="5"/>
  <c r="KY16" i="5"/>
  <c r="LA16" i="5"/>
  <c r="LD16" i="5"/>
  <c r="LF16" i="5"/>
  <c r="LH16" i="5"/>
  <c r="LJ16" i="5"/>
  <c r="LL16" i="5"/>
  <c r="LM16" i="5"/>
  <c r="ME16" i="5"/>
  <c r="MG16" i="5"/>
  <c r="MJ16" i="5"/>
  <c r="ML16" i="5"/>
  <c r="MN16" i="5"/>
  <c r="MP16" i="5"/>
  <c r="MR16" i="5"/>
  <c r="MS16" i="5"/>
  <c r="NK16" i="5"/>
  <c r="NM16" i="5"/>
  <c r="NP16" i="5"/>
  <c r="NR16" i="5"/>
  <c r="NT16" i="5"/>
  <c r="NV16" i="5"/>
  <c r="NX16" i="5"/>
  <c r="NY16" i="5"/>
  <c r="OA16" i="5"/>
  <c r="OB16" i="5"/>
  <c r="OC16" i="5"/>
  <c r="OD16" i="5"/>
  <c r="OE16" i="5"/>
  <c r="OF16" i="5"/>
  <c r="OG16" i="5"/>
  <c r="OH16" i="5"/>
  <c r="OI16" i="5"/>
  <c r="OJ16" i="5"/>
  <c r="OK16" i="5"/>
  <c r="OL16" i="5"/>
  <c r="ON16" i="5"/>
  <c r="AF76" i="5"/>
  <c r="OO16" i="5"/>
  <c r="OP16" i="5"/>
  <c r="OR16" i="5"/>
  <c r="OS16" i="5"/>
  <c r="OU16" i="5"/>
  <c r="AF17" i="5"/>
  <c r="AH17" i="5"/>
  <c r="AJ17" i="5"/>
  <c r="AK17" i="5"/>
  <c r="BL17" i="5"/>
  <c r="BN17" i="5"/>
  <c r="BP17" i="5"/>
  <c r="BQ17" i="5"/>
  <c r="CR17" i="5"/>
  <c r="CT17" i="5"/>
  <c r="CV17" i="5"/>
  <c r="CW17" i="5"/>
  <c r="DX17" i="5"/>
  <c r="DZ17" i="5"/>
  <c r="EB17" i="5"/>
  <c r="EC17" i="5"/>
  <c r="FD17" i="5"/>
  <c r="FF17" i="5"/>
  <c r="FH17" i="5"/>
  <c r="FI17" i="5"/>
  <c r="GA17" i="5"/>
  <c r="GC17" i="5"/>
  <c r="GF17" i="5"/>
  <c r="GH17" i="5"/>
  <c r="GJ17" i="5"/>
  <c r="GL17" i="5"/>
  <c r="GN17" i="5"/>
  <c r="GO17" i="5"/>
  <c r="HP17" i="5"/>
  <c r="HR17" i="5"/>
  <c r="HT17" i="5"/>
  <c r="HU17" i="5"/>
  <c r="IV17" i="5"/>
  <c r="IX17" i="5"/>
  <c r="IZ17" i="5"/>
  <c r="JA17" i="5"/>
  <c r="KB17" i="5"/>
  <c r="KD17" i="5"/>
  <c r="KF17" i="5"/>
  <c r="KG17" i="5"/>
  <c r="KY17" i="5"/>
  <c r="LA17" i="5"/>
  <c r="LD17" i="5"/>
  <c r="LF17" i="5"/>
  <c r="LH17" i="5"/>
  <c r="LJ17" i="5"/>
  <c r="LL17" i="5"/>
  <c r="LM17" i="5"/>
  <c r="ME17" i="5"/>
  <c r="MG17" i="5"/>
  <c r="MJ17" i="5"/>
  <c r="ML17" i="5"/>
  <c r="MN17" i="5"/>
  <c r="MP17" i="5"/>
  <c r="MR17" i="5"/>
  <c r="MS17" i="5"/>
  <c r="NK17" i="5"/>
  <c r="NM17" i="5"/>
  <c r="NP17" i="5"/>
  <c r="NR17" i="5"/>
  <c r="NT17" i="5"/>
  <c r="NV17" i="5"/>
  <c r="NX17" i="5"/>
  <c r="NY17" i="5"/>
  <c r="OA17" i="5"/>
  <c r="OB17" i="5"/>
  <c r="OC17" i="5"/>
  <c r="OD17" i="5"/>
  <c r="OE17" i="5"/>
  <c r="OF17" i="5"/>
  <c r="OG17" i="5"/>
  <c r="OH17" i="5"/>
  <c r="OI17" i="5"/>
  <c r="OJ17" i="5"/>
  <c r="OK17" i="5"/>
  <c r="OL17" i="5"/>
  <c r="ON17" i="5"/>
  <c r="AF77" i="5"/>
  <c r="OO17" i="5"/>
  <c r="OP17" i="5"/>
  <c r="OR17" i="5"/>
  <c r="OS17" i="5"/>
  <c r="OU17" i="5"/>
  <c r="AF18" i="5"/>
  <c r="AH18" i="5"/>
  <c r="AJ18" i="5"/>
  <c r="AK18" i="5"/>
  <c r="BL18" i="5"/>
  <c r="BN18" i="5"/>
  <c r="BP18" i="5"/>
  <c r="BQ18" i="5"/>
  <c r="CR18" i="5"/>
  <c r="CT18" i="5"/>
  <c r="CV18" i="5"/>
  <c r="CW18" i="5"/>
  <c r="DX18" i="5"/>
  <c r="DZ18" i="5"/>
  <c r="EB18" i="5"/>
  <c r="EC18" i="5"/>
  <c r="FD18" i="5"/>
  <c r="FF18" i="5"/>
  <c r="FH18" i="5"/>
  <c r="FI18" i="5"/>
  <c r="GA18" i="5"/>
  <c r="GC18" i="5"/>
  <c r="GF18" i="5"/>
  <c r="GH18" i="5"/>
  <c r="GJ18" i="5"/>
  <c r="GL18" i="5"/>
  <c r="GN18" i="5"/>
  <c r="GO18" i="5"/>
  <c r="HP18" i="5"/>
  <c r="HR18" i="5"/>
  <c r="HT18" i="5"/>
  <c r="HU18" i="5"/>
  <c r="IV18" i="5"/>
  <c r="IX18" i="5"/>
  <c r="IZ18" i="5"/>
  <c r="JA18" i="5"/>
  <c r="KB18" i="5"/>
  <c r="KD18" i="5"/>
  <c r="KF18" i="5"/>
  <c r="KG18" i="5"/>
  <c r="KY18" i="5"/>
  <c r="LA18" i="5"/>
  <c r="LD18" i="5"/>
  <c r="LF18" i="5"/>
  <c r="LH18" i="5"/>
  <c r="LJ18" i="5"/>
  <c r="LL18" i="5"/>
  <c r="LM18" i="5"/>
  <c r="ME18" i="5"/>
  <c r="MG18" i="5"/>
  <c r="MJ18" i="5"/>
  <c r="ML18" i="5"/>
  <c r="MN18" i="5"/>
  <c r="MP18" i="5"/>
  <c r="MR18" i="5"/>
  <c r="MS18" i="5"/>
  <c r="NK18" i="5"/>
  <c r="NM18" i="5"/>
  <c r="NP18" i="5"/>
  <c r="NR18" i="5"/>
  <c r="NT18" i="5"/>
  <c r="NV18" i="5"/>
  <c r="NX18" i="5"/>
  <c r="NY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N18" i="5"/>
  <c r="AF78" i="5"/>
  <c r="OO18" i="5"/>
  <c r="OP18" i="5"/>
  <c r="OR18" i="5"/>
  <c r="OS18" i="5"/>
  <c r="OU18" i="5"/>
  <c r="AF19" i="5"/>
  <c r="AH19" i="5"/>
  <c r="AJ19" i="5"/>
  <c r="AK19" i="5"/>
  <c r="BL19" i="5"/>
  <c r="BN19" i="5"/>
  <c r="BP19" i="5"/>
  <c r="BQ19" i="5"/>
  <c r="CR19" i="5"/>
  <c r="CT19" i="5"/>
  <c r="CV19" i="5"/>
  <c r="CW19" i="5"/>
  <c r="DX19" i="5"/>
  <c r="DZ19" i="5"/>
  <c r="EB19" i="5"/>
  <c r="EC19" i="5"/>
  <c r="FD19" i="5"/>
  <c r="FF19" i="5"/>
  <c r="FH19" i="5"/>
  <c r="FI19" i="5"/>
  <c r="GJ19" i="5"/>
  <c r="GL19" i="5"/>
  <c r="GN19" i="5"/>
  <c r="GO19" i="5"/>
  <c r="HP19" i="5"/>
  <c r="HR19" i="5"/>
  <c r="HT19" i="5"/>
  <c r="HU19" i="5"/>
  <c r="IM19" i="5"/>
  <c r="IO19" i="5"/>
  <c r="IR19" i="5"/>
  <c r="IT19" i="5"/>
  <c r="IV19" i="5"/>
  <c r="IX19" i="5"/>
  <c r="IZ19" i="5"/>
  <c r="JA19" i="5"/>
  <c r="KB19" i="5"/>
  <c r="KD19" i="5"/>
  <c r="KF19" i="5"/>
  <c r="KG19" i="5"/>
  <c r="KY19" i="5"/>
  <c r="LA19" i="5"/>
  <c r="LD19" i="5"/>
  <c r="LF19" i="5"/>
  <c r="LH19" i="5"/>
  <c r="LJ19" i="5"/>
  <c r="LL19" i="5"/>
  <c r="LM19" i="5"/>
  <c r="ME19" i="5"/>
  <c r="MG19" i="5"/>
  <c r="MJ19" i="5"/>
  <c r="ML19" i="5"/>
  <c r="MN19" i="5"/>
  <c r="MP19" i="5"/>
  <c r="MR19" i="5"/>
  <c r="MS19" i="5"/>
  <c r="NK19" i="5"/>
  <c r="NM19" i="5"/>
  <c r="NP19" i="5"/>
  <c r="NR19" i="5"/>
  <c r="NT19" i="5"/>
  <c r="NV19" i="5"/>
  <c r="NX19" i="5"/>
  <c r="NY19" i="5"/>
  <c r="OA19" i="5"/>
  <c r="OB19" i="5"/>
  <c r="OC19" i="5"/>
  <c r="OD19" i="5"/>
  <c r="OE19" i="5"/>
  <c r="OF19" i="5"/>
  <c r="OG19" i="5"/>
  <c r="OH19" i="5"/>
  <c r="OI19" i="5"/>
  <c r="OJ19" i="5"/>
  <c r="OK19" i="5"/>
  <c r="OL19" i="5"/>
  <c r="ON19" i="5"/>
  <c r="AF79" i="5"/>
  <c r="OO19" i="5"/>
  <c r="OP19" i="5"/>
  <c r="OR19" i="5"/>
  <c r="OS19" i="5"/>
  <c r="OU19" i="5"/>
  <c r="AF20" i="5"/>
  <c r="AH20" i="5"/>
  <c r="AJ20" i="5"/>
  <c r="AK20" i="5"/>
  <c r="BL20" i="5"/>
  <c r="BN20" i="5"/>
  <c r="BP20" i="5"/>
  <c r="BQ20" i="5"/>
  <c r="CR20" i="5"/>
  <c r="CT20" i="5"/>
  <c r="CV20" i="5"/>
  <c r="CW20" i="5"/>
  <c r="DX20" i="5"/>
  <c r="DZ20" i="5"/>
  <c r="EB20" i="5"/>
  <c r="EC20" i="5"/>
  <c r="FD20" i="5"/>
  <c r="FF20" i="5"/>
  <c r="FH20" i="5"/>
  <c r="FI20" i="5"/>
  <c r="GA20" i="5"/>
  <c r="GC20" i="5"/>
  <c r="GF20" i="5"/>
  <c r="GH20" i="5"/>
  <c r="GJ20" i="5"/>
  <c r="GL20" i="5"/>
  <c r="GN20" i="5"/>
  <c r="GO20" i="5"/>
  <c r="HP20" i="5"/>
  <c r="HR20" i="5"/>
  <c r="HT20" i="5"/>
  <c r="HU20" i="5"/>
  <c r="IV20" i="5"/>
  <c r="IX20" i="5"/>
  <c r="IZ20" i="5"/>
  <c r="JA20" i="5"/>
  <c r="KB20" i="5"/>
  <c r="KD20" i="5"/>
  <c r="KF20" i="5"/>
  <c r="KG20" i="5"/>
  <c r="KY20" i="5"/>
  <c r="LA20" i="5"/>
  <c r="LD20" i="5"/>
  <c r="LF20" i="5"/>
  <c r="LH20" i="5"/>
  <c r="LJ20" i="5"/>
  <c r="LL20" i="5"/>
  <c r="LM20" i="5"/>
  <c r="ME20" i="5"/>
  <c r="MG20" i="5"/>
  <c r="MJ20" i="5"/>
  <c r="ML20" i="5"/>
  <c r="MN20" i="5"/>
  <c r="MP20" i="5"/>
  <c r="MR20" i="5"/>
  <c r="MS20" i="5"/>
  <c r="NK20" i="5"/>
  <c r="NM20" i="5"/>
  <c r="NP20" i="5"/>
  <c r="NR20" i="5"/>
  <c r="NT20" i="5"/>
  <c r="NV20" i="5"/>
  <c r="NX20" i="5"/>
  <c r="NY20" i="5"/>
  <c r="OA20" i="5"/>
  <c r="OB20" i="5"/>
  <c r="OC20" i="5"/>
  <c r="OD20" i="5"/>
  <c r="OE20" i="5"/>
  <c r="OF20" i="5"/>
  <c r="OG20" i="5"/>
  <c r="OH20" i="5"/>
  <c r="OI20" i="5"/>
  <c r="OJ20" i="5"/>
  <c r="OK20" i="5"/>
  <c r="OL20" i="5"/>
  <c r="ON20" i="5"/>
  <c r="AF80" i="5"/>
  <c r="OO20" i="5"/>
  <c r="OP20" i="5"/>
  <c r="OR20" i="5"/>
  <c r="OS20" i="5"/>
  <c r="OU20" i="5"/>
  <c r="AF21" i="5"/>
  <c r="AH21" i="5"/>
  <c r="AJ21" i="5"/>
  <c r="AK21" i="5"/>
  <c r="BL21" i="5"/>
  <c r="BN21" i="5"/>
  <c r="BP21" i="5"/>
  <c r="BQ21" i="5"/>
  <c r="CR21" i="5"/>
  <c r="CT21" i="5"/>
  <c r="CV21" i="5"/>
  <c r="CW21" i="5"/>
  <c r="DX21" i="5"/>
  <c r="DZ21" i="5"/>
  <c r="EB21" i="5"/>
  <c r="EC21" i="5"/>
  <c r="FD21" i="5"/>
  <c r="FF21" i="5"/>
  <c r="FH21" i="5"/>
  <c r="FI21" i="5"/>
  <c r="GJ21" i="5"/>
  <c r="GL21" i="5"/>
  <c r="GN21" i="5"/>
  <c r="GO21" i="5"/>
  <c r="HP21" i="5"/>
  <c r="HR21" i="5"/>
  <c r="HT21" i="5"/>
  <c r="HU21" i="5"/>
  <c r="IV21" i="5"/>
  <c r="IX21" i="5"/>
  <c r="IZ21" i="5"/>
  <c r="JA21" i="5"/>
  <c r="JS21" i="5"/>
  <c r="JU21" i="5"/>
  <c r="JX21" i="5"/>
  <c r="JZ21" i="5"/>
  <c r="KB21" i="5"/>
  <c r="KD21" i="5"/>
  <c r="KF21" i="5"/>
  <c r="KG21" i="5"/>
  <c r="KY21" i="5"/>
  <c r="LA21" i="5"/>
  <c r="LD21" i="5"/>
  <c r="LF21" i="5"/>
  <c r="LH21" i="5"/>
  <c r="LJ21" i="5"/>
  <c r="LL21" i="5"/>
  <c r="LM21" i="5"/>
  <c r="ME21" i="5"/>
  <c r="MG21" i="5"/>
  <c r="MJ21" i="5"/>
  <c r="ML21" i="5"/>
  <c r="MN21" i="5"/>
  <c r="MP21" i="5"/>
  <c r="MR21" i="5"/>
  <c r="MS21" i="5"/>
  <c r="NK21" i="5"/>
  <c r="NM21" i="5"/>
  <c r="NP21" i="5"/>
  <c r="NR21" i="5"/>
  <c r="NT21" i="5"/>
  <c r="NV21" i="5"/>
  <c r="NX21" i="5"/>
  <c r="NY21" i="5"/>
  <c r="OA21" i="5"/>
  <c r="OB21" i="5"/>
  <c r="OC21" i="5"/>
  <c r="OD21" i="5"/>
  <c r="OE21" i="5"/>
  <c r="OF21" i="5"/>
  <c r="OG21" i="5"/>
  <c r="OH21" i="5"/>
  <c r="OI21" i="5"/>
  <c r="OJ21" i="5"/>
  <c r="OK21" i="5"/>
  <c r="OL21" i="5"/>
  <c r="ON21" i="5"/>
  <c r="AF81" i="5"/>
  <c r="OO21" i="5"/>
  <c r="OP21" i="5"/>
  <c r="OR21" i="5"/>
  <c r="OS21" i="5"/>
  <c r="OU21" i="5"/>
  <c r="AF22" i="5"/>
  <c r="AH22" i="5"/>
  <c r="AJ22" i="5"/>
  <c r="AK22" i="5"/>
  <c r="BL22" i="5"/>
  <c r="BN22" i="5"/>
  <c r="BP22" i="5"/>
  <c r="BQ22" i="5"/>
  <c r="CR22" i="5"/>
  <c r="CT22" i="5"/>
  <c r="CV22" i="5"/>
  <c r="CW22" i="5"/>
  <c r="DX22" i="5"/>
  <c r="DZ22" i="5"/>
  <c r="EB22" i="5"/>
  <c r="EC22" i="5"/>
  <c r="FD22" i="5"/>
  <c r="FF22" i="5"/>
  <c r="FH22" i="5"/>
  <c r="FI22" i="5"/>
  <c r="GA22" i="5"/>
  <c r="GC22" i="5"/>
  <c r="GF22" i="5"/>
  <c r="GH22" i="5"/>
  <c r="GJ22" i="5"/>
  <c r="GL22" i="5"/>
  <c r="GN22" i="5"/>
  <c r="GO22" i="5"/>
  <c r="HP22" i="5"/>
  <c r="HR22" i="5"/>
  <c r="HT22" i="5"/>
  <c r="HU22" i="5"/>
  <c r="IV22" i="5"/>
  <c r="IX22" i="5"/>
  <c r="IZ22" i="5"/>
  <c r="JA22" i="5"/>
  <c r="KB22" i="5"/>
  <c r="KD22" i="5"/>
  <c r="KF22" i="5"/>
  <c r="KG22" i="5"/>
  <c r="KY22" i="5"/>
  <c r="LA22" i="5"/>
  <c r="LD22" i="5"/>
  <c r="LF22" i="5"/>
  <c r="LH22" i="5"/>
  <c r="LJ22" i="5"/>
  <c r="LL22" i="5"/>
  <c r="LM22" i="5"/>
  <c r="ME22" i="5"/>
  <c r="MG22" i="5"/>
  <c r="MJ22" i="5"/>
  <c r="ML22" i="5"/>
  <c r="MN22" i="5"/>
  <c r="MP22" i="5"/>
  <c r="MR22" i="5"/>
  <c r="MS22" i="5"/>
  <c r="NK22" i="5"/>
  <c r="NM22" i="5"/>
  <c r="NP22" i="5"/>
  <c r="NR22" i="5"/>
  <c r="NT22" i="5"/>
  <c r="NV22" i="5"/>
  <c r="NX22" i="5"/>
  <c r="NY22" i="5"/>
  <c r="OA22" i="5"/>
  <c r="OB22" i="5"/>
  <c r="OC22" i="5"/>
  <c r="OD22" i="5"/>
  <c r="OE22" i="5"/>
  <c r="OF22" i="5"/>
  <c r="OG22" i="5"/>
  <c r="OH22" i="5"/>
  <c r="OI22" i="5"/>
  <c r="OJ22" i="5"/>
  <c r="OK22" i="5"/>
  <c r="OL22" i="5"/>
  <c r="ON22" i="5"/>
  <c r="AF82" i="5"/>
  <c r="OO22" i="5"/>
  <c r="OP22" i="5"/>
  <c r="OR22" i="5"/>
  <c r="OS22" i="5"/>
  <c r="OU22" i="5"/>
  <c r="AF23" i="5"/>
  <c r="AH23" i="5"/>
  <c r="AJ23" i="5"/>
  <c r="AK23" i="5"/>
  <c r="BL23" i="5"/>
  <c r="BN23" i="5"/>
  <c r="BP23" i="5"/>
  <c r="BQ23" i="5"/>
  <c r="CR23" i="5"/>
  <c r="CT23" i="5"/>
  <c r="CV23" i="5"/>
  <c r="CW23" i="5"/>
  <c r="DX23" i="5"/>
  <c r="DZ23" i="5"/>
  <c r="EB23" i="5"/>
  <c r="EC23" i="5"/>
  <c r="FD23" i="5"/>
  <c r="FF23" i="5"/>
  <c r="FH23" i="5"/>
  <c r="FI23" i="5"/>
  <c r="GJ23" i="5"/>
  <c r="GL23" i="5"/>
  <c r="GN23" i="5"/>
  <c r="GO23" i="5"/>
  <c r="HP23" i="5"/>
  <c r="HR23" i="5"/>
  <c r="HT23" i="5"/>
  <c r="HU23" i="5"/>
  <c r="IV23" i="5"/>
  <c r="IX23" i="5"/>
  <c r="IZ23" i="5"/>
  <c r="JA23" i="5"/>
  <c r="JS23" i="5"/>
  <c r="JU23" i="5"/>
  <c r="JX23" i="5"/>
  <c r="JZ23" i="5"/>
  <c r="KB23" i="5"/>
  <c r="KD23" i="5"/>
  <c r="KF23" i="5"/>
  <c r="KG23" i="5"/>
  <c r="KY23" i="5"/>
  <c r="LA23" i="5"/>
  <c r="LD23" i="5"/>
  <c r="LF23" i="5"/>
  <c r="LH23" i="5"/>
  <c r="LJ23" i="5"/>
  <c r="LL23" i="5"/>
  <c r="LM23" i="5"/>
  <c r="ME23" i="5"/>
  <c r="MG23" i="5"/>
  <c r="MJ23" i="5"/>
  <c r="ML23" i="5"/>
  <c r="MN23" i="5"/>
  <c r="MP23" i="5"/>
  <c r="MR23" i="5"/>
  <c r="MS23" i="5"/>
  <c r="NK23" i="5"/>
  <c r="NM23" i="5"/>
  <c r="NP23" i="5"/>
  <c r="NR23" i="5"/>
  <c r="NT23" i="5"/>
  <c r="NV23" i="5"/>
  <c r="NX23" i="5"/>
  <c r="NY23" i="5"/>
  <c r="OA23" i="5"/>
  <c r="OB23" i="5"/>
  <c r="OC23" i="5"/>
  <c r="OD23" i="5"/>
  <c r="OE23" i="5"/>
  <c r="OF23" i="5"/>
  <c r="OG23" i="5"/>
  <c r="OH23" i="5"/>
  <c r="OI23" i="5"/>
  <c r="OJ23" i="5"/>
  <c r="OK23" i="5"/>
  <c r="OL23" i="5"/>
  <c r="ON23" i="5"/>
  <c r="AF83" i="5"/>
  <c r="OO23" i="5"/>
  <c r="OP23" i="5"/>
  <c r="OR23" i="5"/>
  <c r="OS23" i="5"/>
  <c r="OU23" i="5"/>
  <c r="AF24" i="5"/>
  <c r="AH24" i="5"/>
  <c r="AJ24" i="5"/>
  <c r="AK24" i="5"/>
  <c r="BL24" i="5"/>
  <c r="BN24" i="5"/>
  <c r="BP24" i="5"/>
  <c r="BQ24" i="5"/>
  <c r="CR24" i="5"/>
  <c r="CT24" i="5"/>
  <c r="CV24" i="5"/>
  <c r="CW24" i="5"/>
  <c r="DX24" i="5"/>
  <c r="DZ24" i="5"/>
  <c r="EB24" i="5"/>
  <c r="EC24" i="5"/>
  <c r="FD24" i="5"/>
  <c r="FF24" i="5"/>
  <c r="FH24" i="5"/>
  <c r="FI24" i="5"/>
  <c r="GJ24" i="5"/>
  <c r="GL24" i="5"/>
  <c r="GN24" i="5"/>
  <c r="GO24" i="5"/>
  <c r="HP24" i="5"/>
  <c r="HR24" i="5"/>
  <c r="HT24" i="5"/>
  <c r="HU24" i="5"/>
  <c r="IV24" i="5"/>
  <c r="IX24" i="5"/>
  <c r="IZ24" i="5"/>
  <c r="JA24" i="5"/>
  <c r="JS24" i="5"/>
  <c r="JU24" i="5"/>
  <c r="JX24" i="5"/>
  <c r="JZ24" i="5"/>
  <c r="KB24" i="5"/>
  <c r="KD24" i="5"/>
  <c r="KF24" i="5"/>
  <c r="KG24" i="5"/>
  <c r="KY24" i="5"/>
  <c r="LA24" i="5"/>
  <c r="LD24" i="5"/>
  <c r="LF24" i="5"/>
  <c r="LH24" i="5"/>
  <c r="LJ24" i="5"/>
  <c r="LL24" i="5"/>
  <c r="LM24" i="5"/>
  <c r="ME24" i="5"/>
  <c r="MG24" i="5"/>
  <c r="MJ24" i="5"/>
  <c r="ML24" i="5"/>
  <c r="MN24" i="5"/>
  <c r="MP24" i="5"/>
  <c r="MR24" i="5"/>
  <c r="MS24" i="5"/>
  <c r="NK24" i="5"/>
  <c r="NM24" i="5"/>
  <c r="NP24" i="5"/>
  <c r="NR24" i="5"/>
  <c r="NT24" i="5"/>
  <c r="NV24" i="5"/>
  <c r="NX24" i="5"/>
  <c r="NY24" i="5"/>
  <c r="OA24" i="5"/>
  <c r="OB24" i="5"/>
  <c r="OC24" i="5"/>
  <c r="OD24" i="5"/>
  <c r="OE24" i="5"/>
  <c r="OF24" i="5"/>
  <c r="OG24" i="5"/>
  <c r="OH24" i="5"/>
  <c r="OI24" i="5"/>
  <c r="OJ24" i="5"/>
  <c r="OK24" i="5"/>
  <c r="OL24" i="5"/>
  <c r="ON24" i="5"/>
  <c r="AF84" i="5"/>
  <c r="OO24" i="5"/>
  <c r="OP24" i="5"/>
  <c r="OR24" i="5"/>
  <c r="OS24" i="5"/>
  <c r="OU24" i="5"/>
  <c r="AF25" i="5"/>
  <c r="AH25" i="5"/>
  <c r="AJ25" i="5"/>
  <c r="AK25" i="5"/>
  <c r="BL25" i="5"/>
  <c r="BN25" i="5"/>
  <c r="BP25" i="5"/>
  <c r="BQ25" i="5"/>
  <c r="CR25" i="5"/>
  <c r="CT25" i="5"/>
  <c r="CV25" i="5"/>
  <c r="CW25" i="5"/>
  <c r="DX25" i="5"/>
  <c r="DZ25" i="5"/>
  <c r="EB25" i="5"/>
  <c r="EC25" i="5"/>
  <c r="FD25" i="5"/>
  <c r="FF25" i="5"/>
  <c r="FH25" i="5"/>
  <c r="FI25" i="5"/>
  <c r="GJ25" i="5"/>
  <c r="GL25" i="5"/>
  <c r="GN25" i="5"/>
  <c r="GO25" i="5"/>
  <c r="HP25" i="5"/>
  <c r="HR25" i="5"/>
  <c r="HT25" i="5"/>
  <c r="HU25" i="5"/>
  <c r="IM25" i="5"/>
  <c r="IO25" i="5"/>
  <c r="IR25" i="5"/>
  <c r="IT25" i="5"/>
  <c r="IV25" i="5"/>
  <c r="IX25" i="5"/>
  <c r="IZ25" i="5"/>
  <c r="JA25" i="5"/>
  <c r="KB25" i="5"/>
  <c r="KD25" i="5"/>
  <c r="KF25" i="5"/>
  <c r="KG25" i="5"/>
  <c r="KY25" i="5"/>
  <c r="LA25" i="5"/>
  <c r="LD25" i="5"/>
  <c r="LF25" i="5"/>
  <c r="LH25" i="5"/>
  <c r="LJ25" i="5"/>
  <c r="LL25" i="5"/>
  <c r="LM25" i="5"/>
  <c r="ME25" i="5"/>
  <c r="MG25" i="5"/>
  <c r="MJ25" i="5"/>
  <c r="ML25" i="5"/>
  <c r="MN25" i="5"/>
  <c r="MP25" i="5"/>
  <c r="MR25" i="5"/>
  <c r="MS25" i="5"/>
  <c r="NK25" i="5"/>
  <c r="NM25" i="5"/>
  <c r="NP25" i="5"/>
  <c r="NR25" i="5"/>
  <c r="NT25" i="5"/>
  <c r="NV25" i="5"/>
  <c r="NX25" i="5"/>
  <c r="NY25" i="5"/>
  <c r="OA25" i="5"/>
  <c r="OB25" i="5"/>
  <c r="OC25" i="5"/>
  <c r="OD25" i="5"/>
  <c r="OE25" i="5"/>
  <c r="OF25" i="5"/>
  <c r="OG25" i="5"/>
  <c r="OH25" i="5"/>
  <c r="OI25" i="5"/>
  <c r="OJ25" i="5"/>
  <c r="OK25" i="5"/>
  <c r="OL25" i="5"/>
  <c r="ON25" i="5"/>
  <c r="AF85" i="5"/>
  <c r="OO25" i="5"/>
  <c r="OP25" i="5"/>
  <c r="OR25" i="5"/>
  <c r="OS25" i="5"/>
  <c r="OU25" i="5"/>
  <c r="AF26" i="5"/>
  <c r="AH26" i="5"/>
  <c r="AJ26" i="5"/>
  <c r="AK26" i="5"/>
  <c r="BL26" i="5"/>
  <c r="BN26" i="5"/>
  <c r="BP26" i="5"/>
  <c r="BQ26" i="5"/>
  <c r="CR26" i="5"/>
  <c r="CT26" i="5"/>
  <c r="CV26" i="5"/>
  <c r="CW26" i="5"/>
  <c r="DX26" i="5"/>
  <c r="DZ26" i="5"/>
  <c r="EB26" i="5"/>
  <c r="EC26" i="5"/>
  <c r="FD26" i="5"/>
  <c r="FF26" i="5"/>
  <c r="FH26" i="5"/>
  <c r="FI26" i="5"/>
  <c r="GJ26" i="5"/>
  <c r="GL26" i="5"/>
  <c r="GN26" i="5"/>
  <c r="GO26" i="5"/>
  <c r="HP26" i="5"/>
  <c r="HR26" i="5"/>
  <c r="HT26" i="5"/>
  <c r="HU26" i="5"/>
  <c r="IV26" i="5"/>
  <c r="IX26" i="5"/>
  <c r="IZ26" i="5"/>
  <c r="JA26" i="5"/>
  <c r="JS26" i="5"/>
  <c r="JU26" i="5"/>
  <c r="JX26" i="5"/>
  <c r="JZ26" i="5"/>
  <c r="KB26" i="5"/>
  <c r="KD26" i="5"/>
  <c r="KF26" i="5"/>
  <c r="KG26" i="5"/>
  <c r="KY26" i="5"/>
  <c r="LA26" i="5"/>
  <c r="LD26" i="5"/>
  <c r="LF26" i="5"/>
  <c r="LH26" i="5"/>
  <c r="LJ26" i="5"/>
  <c r="LL26" i="5"/>
  <c r="LM26" i="5"/>
  <c r="ME26" i="5"/>
  <c r="MG26" i="5"/>
  <c r="MJ26" i="5"/>
  <c r="ML26" i="5"/>
  <c r="MN26" i="5"/>
  <c r="MP26" i="5"/>
  <c r="MR26" i="5"/>
  <c r="MS26" i="5"/>
  <c r="NK26" i="5"/>
  <c r="NM26" i="5"/>
  <c r="NP26" i="5"/>
  <c r="NR26" i="5"/>
  <c r="NT26" i="5"/>
  <c r="NV26" i="5"/>
  <c r="NX26" i="5"/>
  <c r="NY26" i="5"/>
  <c r="OA26" i="5"/>
  <c r="OB26" i="5"/>
  <c r="OC26" i="5"/>
  <c r="OD26" i="5"/>
  <c r="OE26" i="5"/>
  <c r="OF26" i="5"/>
  <c r="OG26" i="5"/>
  <c r="OH26" i="5"/>
  <c r="OI26" i="5"/>
  <c r="OJ26" i="5"/>
  <c r="OK26" i="5"/>
  <c r="OL26" i="5"/>
  <c r="ON26" i="5"/>
  <c r="OO26" i="5"/>
  <c r="OP26" i="5"/>
  <c r="OR26" i="5"/>
  <c r="OS26" i="5"/>
  <c r="OU26" i="5"/>
  <c r="AF27" i="5"/>
  <c r="AH27" i="5"/>
  <c r="AJ27" i="5"/>
  <c r="AK27" i="5"/>
  <c r="BL27" i="5"/>
  <c r="BN27" i="5"/>
  <c r="BP27" i="5"/>
  <c r="BQ27" i="5"/>
  <c r="CR27" i="5"/>
  <c r="CT27" i="5"/>
  <c r="CV27" i="5"/>
  <c r="CW27" i="5"/>
  <c r="DX27" i="5"/>
  <c r="DZ27" i="5"/>
  <c r="EB27" i="5"/>
  <c r="EC27" i="5"/>
  <c r="FD27" i="5"/>
  <c r="FF27" i="5"/>
  <c r="FH27" i="5"/>
  <c r="FI27" i="5"/>
  <c r="GJ27" i="5"/>
  <c r="GL27" i="5"/>
  <c r="GN27" i="5"/>
  <c r="GO27" i="5"/>
  <c r="HP27" i="5"/>
  <c r="HR27" i="5"/>
  <c r="HT27" i="5"/>
  <c r="HU27" i="5"/>
  <c r="IV27" i="5"/>
  <c r="IX27" i="5"/>
  <c r="IZ27" i="5"/>
  <c r="JA27" i="5"/>
  <c r="JS27" i="5"/>
  <c r="JU27" i="5"/>
  <c r="JX27" i="5"/>
  <c r="JZ27" i="5"/>
  <c r="KB27" i="5"/>
  <c r="KD27" i="5"/>
  <c r="KF27" i="5"/>
  <c r="KG27" i="5"/>
  <c r="KY27" i="5"/>
  <c r="LA27" i="5"/>
  <c r="LD27" i="5"/>
  <c r="LF27" i="5"/>
  <c r="LH27" i="5"/>
  <c r="LJ27" i="5"/>
  <c r="LL27" i="5"/>
  <c r="LM27" i="5"/>
  <c r="ME27" i="5"/>
  <c r="MG27" i="5"/>
  <c r="MJ27" i="5"/>
  <c r="ML27" i="5"/>
  <c r="MN27" i="5"/>
  <c r="MP27" i="5"/>
  <c r="MR27" i="5"/>
  <c r="MS27" i="5"/>
  <c r="NK27" i="5"/>
  <c r="NM27" i="5"/>
  <c r="NP27" i="5"/>
  <c r="NR27" i="5"/>
  <c r="NT27" i="5"/>
  <c r="NV27" i="5"/>
  <c r="NX27" i="5"/>
  <c r="NY27" i="5"/>
  <c r="OA27" i="5"/>
  <c r="OB27" i="5"/>
  <c r="OC27" i="5"/>
  <c r="OD27" i="5"/>
  <c r="OE27" i="5"/>
  <c r="OF27" i="5"/>
  <c r="OG27" i="5"/>
  <c r="OH27" i="5"/>
  <c r="OI27" i="5"/>
  <c r="OJ27" i="5"/>
  <c r="OK27" i="5"/>
  <c r="OL27" i="5"/>
  <c r="ON27" i="5"/>
  <c r="OO27" i="5"/>
  <c r="OP27" i="5"/>
  <c r="OR27" i="5"/>
  <c r="OS27" i="5"/>
  <c r="OU27" i="5"/>
  <c r="AF28" i="5"/>
  <c r="AH28" i="5"/>
  <c r="AJ28" i="5"/>
  <c r="AK28" i="5"/>
  <c r="BL28" i="5"/>
  <c r="BN28" i="5"/>
  <c r="BP28" i="5"/>
  <c r="BQ28" i="5"/>
  <c r="CR28" i="5"/>
  <c r="CT28" i="5"/>
  <c r="CV28" i="5"/>
  <c r="CW28" i="5"/>
  <c r="DX28" i="5"/>
  <c r="DZ28" i="5"/>
  <c r="EB28" i="5"/>
  <c r="EC28" i="5"/>
  <c r="FD28" i="5"/>
  <c r="FF28" i="5"/>
  <c r="FH28" i="5"/>
  <c r="FI28" i="5"/>
  <c r="GJ28" i="5"/>
  <c r="GL28" i="5"/>
  <c r="GN28" i="5"/>
  <c r="GO28" i="5"/>
  <c r="HP28" i="5"/>
  <c r="HR28" i="5"/>
  <c r="HT28" i="5"/>
  <c r="HU28" i="5"/>
  <c r="IV28" i="5"/>
  <c r="IX28" i="5"/>
  <c r="IZ28" i="5"/>
  <c r="JA28" i="5"/>
  <c r="JS28" i="5"/>
  <c r="JU28" i="5"/>
  <c r="JX28" i="5"/>
  <c r="JZ28" i="5"/>
  <c r="KB28" i="5"/>
  <c r="KD28" i="5"/>
  <c r="KF28" i="5"/>
  <c r="KG28" i="5"/>
  <c r="KY28" i="5"/>
  <c r="LA28" i="5"/>
  <c r="LD28" i="5"/>
  <c r="LF28" i="5"/>
  <c r="LH28" i="5"/>
  <c r="LJ28" i="5"/>
  <c r="LL28" i="5"/>
  <c r="LM28" i="5"/>
  <c r="ME28" i="5"/>
  <c r="MG28" i="5"/>
  <c r="MJ28" i="5"/>
  <c r="ML28" i="5"/>
  <c r="MN28" i="5"/>
  <c r="MP28" i="5"/>
  <c r="MR28" i="5"/>
  <c r="MS28" i="5"/>
  <c r="NK28" i="5"/>
  <c r="NM28" i="5"/>
  <c r="NP28" i="5"/>
  <c r="NR28" i="5"/>
  <c r="NT28" i="5"/>
  <c r="NV28" i="5"/>
  <c r="NX28" i="5"/>
  <c r="NY28" i="5"/>
  <c r="OA28" i="5"/>
  <c r="OB28" i="5"/>
  <c r="OC28" i="5"/>
  <c r="OD28" i="5"/>
  <c r="OE28" i="5"/>
  <c r="OF28" i="5"/>
  <c r="OG28" i="5"/>
  <c r="OH28" i="5"/>
  <c r="OI28" i="5"/>
  <c r="OJ28" i="5"/>
  <c r="OK28" i="5"/>
  <c r="OL28" i="5"/>
  <c r="ON28" i="5"/>
  <c r="OO28" i="5"/>
  <c r="OP28" i="5"/>
  <c r="OR28" i="5"/>
  <c r="OS28" i="5"/>
  <c r="OU28" i="5"/>
  <c r="AF29" i="5"/>
  <c r="AJ29" i="5"/>
  <c r="AK29" i="5"/>
  <c r="BL29" i="5"/>
  <c r="BN29" i="5"/>
  <c r="BP29" i="5"/>
  <c r="BQ29" i="5"/>
  <c r="CR29" i="5"/>
  <c r="CT29" i="5"/>
  <c r="CV29" i="5"/>
  <c r="CW29" i="5"/>
  <c r="DX29" i="5"/>
  <c r="DZ29" i="5"/>
  <c r="EB29" i="5"/>
  <c r="EC29" i="5"/>
  <c r="FD29" i="5"/>
  <c r="FF29" i="5"/>
  <c r="FH29" i="5"/>
  <c r="FI29" i="5"/>
  <c r="GJ29" i="5"/>
  <c r="GL29" i="5"/>
  <c r="GN29" i="5"/>
  <c r="GO29" i="5"/>
  <c r="HP29" i="5"/>
  <c r="HR29" i="5"/>
  <c r="HT29" i="5"/>
  <c r="HU29" i="5"/>
  <c r="IV29" i="5"/>
  <c r="IX29" i="5"/>
  <c r="IZ29" i="5"/>
  <c r="JA29" i="5"/>
  <c r="JS29" i="5"/>
  <c r="JU29" i="5"/>
  <c r="JX29" i="5"/>
  <c r="JZ29" i="5"/>
  <c r="KB29" i="5"/>
  <c r="KD29" i="5"/>
  <c r="KF29" i="5"/>
  <c r="KG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R29" i="5"/>
  <c r="MS29" i="5"/>
  <c r="NK29" i="5"/>
  <c r="NM29" i="5"/>
  <c r="NP29" i="5"/>
  <c r="NR29" i="5"/>
  <c r="NT29" i="5"/>
  <c r="NV29" i="5"/>
  <c r="NX29" i="5"/>
  <c r="NY29" i="5"/>
  <c r="OA29" i="5"/>
  <c r="OB29" i="5"/>
  <c r="OC29" i="5"/>
  <c r="OD29" i="5"/>
  <c r="OE29" i="5"/>
  <c r="OF29" i="5"/>
  <c r="OG29" i="5"/>
  <c r="OH29" i="5"/>
  <c r="OI29" i="5"/>
  <c r="OJ29" i="5"/>
  <c r="OK29" i="5"/>
  <c r="OL29" i="5"/>
  <c r="ON29" i="5"/>
  <c r="OO29" i="5"/>
  <c r="OP29" i="5"/>
  <c r="OR29" i="5"/>
  <c r="OS29" i="5"/>
  <c r="OU29" i="5"/>
  <c r="W30" i="5"/>
  <c r="Y30" i="5"/>
  <c r="AB30" i="5"/>
  <c r="AD30" i="5"/>
  <c r="AF30" i="5"/>
  <c r="AH30" i="5"/>
  <c r="AJ30" i="5"/>
  <c r="AK30" i="5"/>
  <c r="BC30" i="5"/>
  <c r="BE30" i="5"/>
  <c r="BH30" i="5"/>
  <c r="BJ30" i="5"/>
  <c r="BL30" i="5"/>
  <c r="BN30" i="5"/>
  <c r="BP30" i="5"/>
  <c r="BQ30" i="5"/>
  <c r="CI30" i="5"/>
  <c r="CK30" i="5"/>
  <c r="CN30" i="5"/>
  <c r="CP30" i="5"/>
  <c r="CR30" i="5"/>
  <c r="CT30" i="5"/>
  <c r="CV30" i="5"/>
  <c r="CW30" i="5"/>
  <c r="DO30" i="5"/>
  <c r="DQ30" i="5"/>
  <c r="DT30" i="5"/>
  <c r="DV30" i="5"/>
  <c r="DX30" i="5"/>
  <c r="DZ30" i="5"/>
  <c r="EB30" i="5"/>
  <c r="EC30" i="5"/>
  <c r="EU30" i="5"/>
  <c r="EW30" i="5"/>
  <c r="EZ30" i="5"/>
  <c r="FB30" i="5"/>
  <c r="FD30" i="5"/>
  <c r="FF30" i="5"/>
  <c r="FH30" i="5"/>
  <c r="FI30" i="5"/>
  <c r="GA30" i="5"/>
  <c r="GC30" i="5"/>
  <c r="GF30" i="5"/>
  <c r="GH30" i="5"/>
  <c r="GJ30" i="5"/>
  <c r="GL30" i="5"/>
  <c r="GN30" i="5"/>
  <c r="GO30" i="5"/>
  <c r="HG30" i="5"/>
  <c r="HI30" i="5"/>
  <c r="HL30" i="5"/>
  <c r="HN30" i="5"/>
  <c r="HP30" i="5"/>
  <c r="HR30" i="5"/>
  <c r="HT30" i="5"/>
  <c r="HU30" i="5"/>
  <c r="IM30" i="5"/>
  <c r="IO30" i="5"/>
  <c r="IR30" i="5"/>
  <c r="IT30" i="5"/>
  <c r="IV30" i="5"/>
  <c r="IX30" i="5"/>
  <c r="IZ30" i="5"/>
  <c r="JA30" i="5"/>
  <c r="JS30" i="5"/>
  <c r="JU30" i="5"/>
  <c r="JX30" i="5"/>
  <c r="JZ30" i="5"/>
  <c r="KB30" i="5"/>
  <c r="KD30" i="5"/>
  <c r="KF30" i="5"/>
  <c r="KG30" i="5"/>
  <c r="KY30" i="5"/>
  <c r="LA30" i="5"/>
  <c r="LD30" i="5"/>
  <c r="LF30" i="5"/>
  <c r="LH30" i="5"/>
  <c r="LJ30" i="5"/>
  <c r="LL30" i="5"/>
  <c r="LM30" i="5"/>
  <c r="ME30" i="5"/>
  <c r="MG30" i="5"/>
  <c r="MJ30" i="5"/>
  <c r="ML30" i="5"/>
  <c r="MN30" i="5"/>
  <c r="MP30" i="5"/>
  <c r="MR30" i="5"/>
  <c r="MS30" i="5"/>
  <c r="NK30" i="5"/>
  <c r="NM30" i="5"/>
  <c r="NP30" i="5"/>
  <c r="NR30" i="5"/>
  <c r="NT30" i="5"/>
  <c r="NV30" i="5"/>
  <c r="NX30" i="5"/>
  <c r="NY30" i="5"/>
  <c r="OA30" i="5"/>
  <c r="OB30" i="5"/>
  <c r="OC30" i="5"/>
  <c r="OD30" i="5"/>
  <c r="OE30" i="5"/>
  <c r="OF30" i="5"/>
  <c r="OG30" i="5"/>
  <c r="OH30" i="5"/>
  <c r="OI30" i="5"/>
  <c r="OJ30" i="5"/>
  <c r="OK30" i="5"/>
  <c r="OL30" i="5"/>
  <c r="ON30" i="5"/>
  <c r="OO30" i="5"/>
  <c r="OP30" i="5"/>
  <c r="OR30" i="5"/>
  <c r="OS30" i="5"/>
  <c r="OU30" i="5"/>
  <c r="W31" i="5"/>
  <c r="Y31" i="5"/>
  <c r="AB31" i="5"/>
  <c r="AD31" i="5"/>
  <c r="AF31" i="5"/>
  <c r="AH31" i="5"/>
  <c r="AJ31" i="5"/>
  <c r="AK31" i="5"/>
  <c r="BC31" i="5"/>
  <c r="BE31" i="5"/>
  <c r="BH31" i="5"/>
  <c r="BJ31" i="5"/>
  <c r="BL31" i="5"/>
  <c r="BN31" i="5"/>
  <c r="BP31" i="5"/>
  <c r="BQ31" i="5"/>
  <c r="CI31" i="5"/>
  <c r="CK31" i="5"/>
  <c r="CN31" i="5"/>
  <c r="CP31" i="5"/>
  <c r="CR31" i="5"/>
  <c r="CT31" i="5"/>
  <c r="CV31" i="5"/>
  <c r="CW31" i="5"/>
  <c r="DO31" i="5"/>
  <c r="DQ31" i="5"/>
  <c r="DT31" i="5"/>
  <c r="DV31" i="5"/>
  <c r="DX31" i="5"/>
  <c r="DZ31" i="5"/>
  <c r="EB31" i="5"/>
  <c r="EC31" i="5"/>
  <c r="EU31" i="5"/>
  <c r="EW31" i="5"/>
  <c r="EZ31" i="5"/>
  <c r="FB31" i="5"/>
  <c r="FD31" i="5"/>
  <c r="FF31" i="5"/>
  <c r="FH31" i="5"/>
  <c r="FI31" i="5"/>
  <c r="GA31" i="5"/>
  <c r="GC31" i="5"/>
  <c r="GF31" i="5"/>
  <c r="GH31" i="5"/>
  <c r="GJ31" i="5"/>
  <c r="GL31" i="5"/>
  <c r="GN31" i="5"/>
  <c r="GO31" i="5"/>
  <c r="HG31" i="5"/>
  <c r="HI31" i="5"/>
  <c r="HL31" i="5"/>
  <c r="HN31" i="5"/>
  <c r="HP31" i="5"/>
  <c r="HR31" i="5"/>
  <c r="HT31" i="5"/>
  <c r="HU31" i="5"/>
  <c r="IM31" i="5"/>
  <c r="IO31" i="5"/>
  <c r="IR31" i="5"/>
  <c r="IT31" i="5"/>
  <c r="IV31" i="5"/>
  <c r="IX31" i="5"/>
  <c r="IZ31" i="5"/>
  <c r="JA31" i="5"/>
  <c r="JS31" i="5"/>
  <c r="JU31" i="5"/>
  <c r="JX31" i="5"/>
  <c r="JZ31" i="5"/>
  <c r="KB31" i="5"/>
  <c r="KD31" i="5"/>
  <c r="KF31" i="5"/>
  <c r="KG31" i="5"/>
  <c r="KY31" i="5"/>
  <c r="LA31" i="5"/>
  <c r="LD31" i="5"/>
  <c r="LF31" i="5"/>
  <c r="LH31" i="5"/>
  <c r="LJ31" i="5"/>
  <c r="LL31" i="5"/>
  <c r="LM31" i="5"/>
  <c r="ME31" i="5"/>
  <c r="MG31" i="5"/>
  <c r="MJ31" i="5"/>
  <c r="ML31" i="5"/>
  <c r="MN31" i="5"/>
  <c r="MP31" i="5"/>
  <c r="MR31" i="5"/>
  <c r="MS31" i="5"/>
  <c r="NK31" i="5"/>
  <c r="NM31" i="5"/>
  <c r="NP31" i="5"/>
  <c r="NR31" i="5"/>
  <c r="NT31" i="5"/>
  <c r="NV31" i="5"/>
  <c r="NX31" i="5"/>
  <c r="NY31" i="5"/>
  <c r="OA31" i="5"/>
  <c r="OB31" i="5"/>
  <c r="OC31" i="5"/>
  <c r="OD31" i="5"/>
  <c r="OE31" i="5"/>
  <c r="OF31" i="5"/>
  <c r="OG31" i="5"/>
  <c r="OH31" i="5"/>
  <c r="OI31" i="5"/>
  <c r="OJ31" i="5"/>
  <c r="OK31" i="5"/>
  <c r="OL31" i="5"/>
  <c r="ON31" i="5"/>
  <c r="OO31" i="5"/>
  <c r="OP31" i="5"/>
  <c r="OR31" i="5"/>
  <c r="OS31" i="5"/>
  <c r="OU31" i="5"/>
  <c r="W32" i="5"/>
  <c r="Y32" i="5"/>
  <c r="AB32" i="5"/>
  <c r="AD32" i="5"/>
  <c r="AF32" i="5"/>
  <c r="AH32" i="5"/>
  <c r="AJ32" i="5"/>
  <c r="AK32" i="5"/>
  <c r="BC32" i="5"/>
  <c r="BE32" i="5"/>
  <c r="BH32" i="5"/>
  <c r="BJ32" i="5"/>
  <c r="BL32" i="5"/>
  <c r="BN32" i="5"/>
  <c r="BP32" i="5"/>
  <c r="BQ32" i="5"/>
  <c r="CI32" i="5"/>
  <c r="CK32" i="5"/>
  <c r="CN32" i="5"/>
  <c r="CP32" i="5"/>
  <c r="CR32" i="5"/>
  <c r="CT32" i="5"/>
  <c r="CV32" i="5"/>
  <c r="CW32" i="5"/>
  <c r="DO32" i="5"/>
  <c r="DQ32" i="5"/>
  <c r="DT32" i="5"/>
  <c r="DV32" i="5"/>
  <c r="DX32" i="5"/>
  <c r="DZ32" i="5"/>
  <c r="EB32" i="5"/>
  <c r="EC32" i="5"/>
  <c r="EU32" i="5"/>
  <c r="EW32" i="5"/>
  <c r="EZ32" i="5"/>
  <c r="FB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G32" i="5"/>
  <c r="HI32" i="5"/>
  <c r="HL32" i="5"/>
  <c r="HN32" i="5"/>
  <c r="HP32" i="5"/>
  <c r="HR32" i="5"/>
  <c r="HT32" i="5"/>
  <c r="HU32" i="5"/>
  <c r="IM32" i="5"/>
  <c r="IO32" i="5"/>
  <c r="IR32" i="5"/>
  <c r="IT32" i="5"/>
  <c r="IV32" i="5"/>
  <c r="IX32" i="5"/>
  <c r="IZ32" i="5"/>
  <c r="JA32" i="5"/>
  <c r="JS32" i="5"/>
  <c r="JU32" i="5"/>
  <c r="JX32" i="5"/>
  <c r="JZ32" i="5"/>
  <c r="KB32" i="5"/>
  <c r="KD32" i="5"/>
  <c r="KF32" i="5"/>
  <c r="KG32" i="5"/>
  <c r="KY32" i="5"/>
  <c r="LA32" i="5"/>
  <c r="LD32" i="5"/>
  <c r="LF32" i="5"/>
  <c r="LH32" i="5"/>
  <c r="LJ32" i="5"/>
  <c r="LL32" i="5"/>
  <c r="LM32" i="5"/>
  <c r="ME32" i="5"/>
  <c r="MG32" i="5"/>
  <c r="MJ32" i="5"/>
  <c r="ML32" i="5"/>
  <c r="MN32" i="5"/>
  <c r="MP32" i="5"/>
  <c r="MR32" i="5"/>
  <c r="MS32" i="5"/>
  <c r="NK32" i="5"/>
  <c r="NM32" i="5"/>
  <c r="NP32" i="5"/>
  <c r="NR32" i="5"/>
  <c r="NT32" i="5"/>
  <c r="NV32" i="5"/>
  <c r="NX32" i="5"/>
  <c r="NY32" i="5"/>
  <c r="OA32" i="5"/>
  <c r="OB32" i="5"/>
  <c r="OC32" i="5"/>
  <c r="OD32" i="5"/>
  <c r="OE32" i="5"/>
  <c r="OF32" i="5"/>
  <c r="OG32" i="5"/>
  <c r="OH32" i="5"/>
  <c r="OI32" i="5"/>
  <c r="OJ32" i="5"/>
  <c r="OK32" i="5"/>
  <c r="OL32" i="5"/>
  <c r="ON32" i="5"/>
  <c r="OO32" i="5"/>
  <c r="OP32" i="5"/>
  <c r="OR32" i="5"/>
  <c r="OS32" i="5"/>
  <c r="OU32" i="5"/>
  <c r="W33" i="5"/>
  <c r="Y33" i="5"/>
  <c r="AB33" i="5"/>
  <c r="AD33" i="5"/>
  <c r="AF33" i="5"/>
  <c r="AH33" i="5"/>
  <c r="AJ33" i="5"/>
  <c r="AK33" i="5"/>
  <c r="BC33" i="5"/>
  <c r="BE33" i="5"/>
  <c r="BH33" i="5"/>
  <c r="BJ33" i="5"/>
  <c r="BL33" i="5"/>
  <c r="BN33" i="5"/>
  <c r="BP33" i="5"/>
  <c r="BQ33" i="5"/>
  <c r="CI33" i="5"/>
  <c r="CK33" i="5"/>
  <c r="CN33" i="5"/>
  <c r="CP33" i="5"/>
  <c r="CR33" i="5"/>
  <c r="CT33" i="5"/>
  <c r="CV33" i="5"/>
  <c r="CW33" i="5"/>
  <c r="DO33" i="5"/>
  <c r="DQ33" i="5"/>
  <c r="DT33" i="5"/>
  <c r="DV33" i="5"/>
  <c r="DX33" i="5"/>
  <c r="DZ33" i="5"/>
  <c r="EB33" i="5"/>
  <c r="EC33" i="5"/>
  <c r="EU33" i="5"/>
  <c r="EW33" i="5"/>
  <c r="EZ33" i="5"/>
  <c r="FB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I33" i="5"/>
  <c r="HL33" i="5"/>
  <c r="HN33" i="5"/>
  <c r="HP33" i="5"/>
  <c r="HR33" i="5"/>
  <c r="HT33" i="5"/>
  <c r="HU33" i="5"/>
  <c r="IM33" i="5"/>
  <c r="IO33" i="5"/>
  <c r="IR33" i="5"/>
  <c r="IT33" i="5"/>
  <c r="IV33" i="5"/>
  <c r="IX33" i="5"/>
  <c r="IZ33" i="5"/>
  <c r="JA33" i="5"/>
  <c r="JS33" i="5"/>
  <c r="JU33" i="5"/>
  <c r="JX33" i="5"/>
  <c r="JZ33" i="5"/>
  <c r="KB33" i="5"/>
  <c r="KD33" i="5"/>
  <c r="KF33" i="5"/>
  <c r="KG33" i="5"/>
  <c r="KY33" i="5"/>
  <c r="LA33" i="5"/>
  <c r="LD33" i="5"/>
  <c r="LF33" i="5"/>
  <c r="LH33" i="5"/>
  <c r="LJ33" i="5"/>
  <c r="LL33" i="5"/>
  <c r="LM33" i="5"/>
  <c r="ME33" i="5"/>
  <c r="MG33" i="5"/>
  <c r="MJ33" i="5"/>
  <c r="ML33" i="5"/>
  <c r="MN33" i="5"/>
  <c r="MP33" i="5"/>
  <c r="MR33" i="5"/>
  <c r="MS33" i="5"/>
  <c r="NK33" i="5"/>
  <c r="NM33" i="5"/>
  <c r="NP33" i="5"/>
  <c r="NR33" i="5"/>
  <c r="NT33" i="5"/>
  <c r="NV33" i="5"/>
  <c r="NX33" i="5"/>
  <c r="NY33" i="5"/>
  <c r="OA33" i="5"/>
  <c r="OB33" i="5"/>
  <c r="OC33" i="5"/>
  <c r="OD33" i="5"/>
  <c r="OE33" i="5"/>
  <c r="OF33" i="5"/>
  <c r="OG33" i="5"/>
  <c r="OH33" i="5"/>
  <c r="OI33" i="5"/>
  <c r="OJ33" i="5"/>
  <c r="OK33" i="5"/>
  <c r="OL33" i="5"/>
  <c r="ON33" i="5"/>
  <c r="OO33" i="5"/>
  <c r="OP33" i="5"/>
  <c r="OR33" i="5"/>
  <c r="OS33" i="5"/>
  <c r="OU33" i="5"/>
  <c r="W34" i="5"/>
  <c r="Y34" i="5"/>
  <c r="AB34" i="5"/>
  <c r="AD34" i="5"/>
  <c r="AF34" i="5"/>
  <c r="AH34" i="5"/>
  <c r="AJ34" i="5"/>
  <c r="AK34" i="5"/>
  <c r="BC34" i="5"/>
  <c r="BE34" i="5"/>
  <c r="BH34" i="5"/>
  <c r="BJ34" i="5"/>
  <c r="BL34" i="5"/>
  <c r="BN34" i="5"/>
  <c r="BP34" i="5"/>
  <c r="BQ34" i="5"/>
  <c r="CI34" i="5"/>
  <c r="CK34" i="5"/>
  <c r="CN34" i="5"/>
  <c r="CP34" i="5"/>
  <c r="CR34" i="5"/>
  <c r="CT34" i="5"/>
  <c r="CV34" i="5"/>
  <c r="CW34" i="5"/>
  <c r="DO34" i="5"/>
  <c r="DQ34" i="5"/>
  <c r="DT34" i="5"/>
  <c r="DV34" i="5"/>
  <c r="DX34" i="5"/>
  <c r="DZ34" i="5"/>
  <c r="EB34" i="5"/>
  <c r="EC34" i="5"/>
  <c r="EU34" i="5"/>
  <c r="EW34" i="5"/>
  <c r="EZ34" i="5"/>
  <c r="FB34" i="5"/>
  <c r="FD34" i="5"/>
  <c r="FF34" i="5"/>
  <c r="FH34" i="5"/>
  <c r="FI34" i="5"/>
  <c r="GA34" i="5"/>
  <c r="GC34" i="5"/>
  <c r="GF34" i="5"/>
  <c r="GH34" i="5"/>
  <c r="GJ34" i="5"/>
  <c r="GL34" i="5"/>
  <c r="GN34" i="5"/>
  <c r="GO34" i="5"/>
  <c r="HG34" i="5"/>
  <c r="HI34" i="5"/>
  <c r="HL34" i="5"/>
  <c r="HN34" i="5"/>
  <c r="HP34" i="5"/>
  <c r="HR34" i="5"/>
  <c r="HT34" i="5"/>
  <c r="HU34" i="5"/>
  <c r="IM34" i="5"/>
  <c r="IO34" i="5"/>
  <c r="IR34" i="5"/>
  <c r="IT34" i="5"/>
  <c r="IV34" i="5"/>
  <c r="IX34" i="5"/>
  <c r="IZ34" i="5"/>
  <c r="JA34" i="5"/>
  <c r="JS34" i="5"/>
  <c r="JU34" i="5"/>
  <c r="JX34" i="5"/>
  <c r="JZ34" i="5"/>
  <c r="KB34" i="5"/>
  <c r="KD34" i="5"/>
  <c r="KF34" i="5"/>
  <c r="KG34" i="5"/>
  <c r="KY34" i="5"/>
  <c r="LA34" i="5"/>
  <c r="LD34" i="5"/>
  <c r="LF34" i="5"/>
  <c r="LH34" i="5"/>
  <c r="LJ34" i="5"/>
  <c r="LL34" i="5"/>
  <c r="LM34" i="5"/>
  <c r="ME34" i="5"/>
  <c r="MG34" i="5"/>
  <c r="MJ34" i="5"/>
  <c r="ML34" i="5"/>
  <c r="MN34" i="5"/>
  <c r="MP34" i="5"/>
  <c r="MR34" i="5"/>
  <c r="MS34" i="5"/>
  <c r="NK34" i="5"/>
  <c r="NM34" i="5"/>
  <c r="NP34" i="5"/>
  <c r="NR34" i="5"/>
  <c r="NT34" i="5"/>
  <c r="NV34" i="5"/>
  <c r="NX34" i="5"/>
  <c r="NY34" i="5"/>
  <c r="OA34" i="5"/>
  <c r="OB34" i="5"/>
  <c r="OC34" i="5"/>
  <c r="OD34" i="5"/>
  <c r="OE34" i="5"/>
  <c r="OF34" i="5"/>
  <c r="OG34" i="5"/>
  <c r="OH34" i="5"/>
  <c r="OI34" i="5"/>
  <c r="OJ34" i="5"/>
  <c r="OK34" i="5"/>
  <c r="OL34" i="5"/>
  <c r="ON34" i="5"/>
  <c r="OO34" i="5"/>
  <c r="OP34" i="5"/>
  <c r="OR34" i="5"/>
  <c r="OS34" i="5"/>
  <c r="OU34" i="5"/>
  <c r="W35" i="5"/>
  <c r="Y35" i="5"/>
  <c r="AB35" i="5"/>
  <c r="AD35" i="5"/>
  <c r="AF35" i="5"/>
  <c r="AH35" i="5"/>
  <c r="AJ35" i="5"/>
  <c r="AK35" i="5"/>
  <c r="BC35" i="5"/>
  <c r="BE35" i="5"/>
  <c r="BH35" i="5"/>
  <c r="BJ35" i="5"/>
  <c r="BL35" i="5"/>
  <c r="BN35" i="5"/>
  <c r="BP35" i="5"/>
  <c r="BQ35" i="5"/>
  <c r="CI35" i="5"/>
  <c r="CK35" i="5"/>
  <c r="CN35" i="5"/>
  <c r="CP35" i="5"/>
  <c r="CR35" i="5"/>
  <c r="CT35" i="5"/>
  <c r="CV35" i="5"/>
  <c r="CW35" i="5"/>
  <c r="DO35" i="5"/>
  <c r="DQ35" i="5"/>
  <c r="DT35" i="5"/>
  <c r="DV35" i="5"/>
  <c r="DX35" i="5"/>
  <c r="DZ35" i="5"/>
  <c r="EB35" i="5"/>
  <c r="EC35" i="5"/>
  <c r="EU35" i="5"/>
  <c r="EW35" i="5"/>
  <c r="EZ35" i="5"/>
  <c r="FB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I35" i="5"/>
  <c r="HL35" i="5"/>
  <c r="HN35" i="5"/>
  <c r="HP35" i="5"/>
  <c r="HR35" i="5"/>
  <c r="HT35" i="5"/>
  <c r="HU35" i="5"/>
  <c r="IM35" i="5"/>
  <c r="IO35" i="5"/>
  <c r="IR35" i="5"/>
  <c r="IT35" i="5"/>
  <c r="IV35" i="5"/>
  <c r="IX35" i="5"/>
  <c r="IZ35" i="5"/>
  <c r="JA35" i="5"/>
  <c r="JS35" i="5"/>
  <c r="JU35" i="5"/>
  <c r="JX35" i="5"/>
  <c r="JZ35" i="5"/>
  <c r="KB35" i="5"/>
  <c r="KD35" i="5"/>
  <c r="KF35" i="5"/>
  <c r="KG35" i="5"/>
  <c r="KY35" i="5"/>
  <c r="LA35" i="5"/>
  <c r="LD35" i="5"/>
  <c r="LF35" i="5"/>
  <c r="LH35" i="5"/>
  <c r="LJ35" i="5"/>
  <c r="LL35" i="5"/>
  <c r="LM35" i="5"/>
  <c r="ME35" i="5"/>
  <c r="MG35" i="5"/>
  <c r="MJ35" i="5"/>
  <c r="ML35" i="5"/>
  <c r="MN35" i="5"/>
  <c r="MP35" i="5"/>
  <c r="MR35" i="5"/>
  <c r="MS35" i="5"/>
  <c r="NK35" i="5"/>
  <c r="NM35" i="5"/>
  <c r="NP35" i="5"/>
  <c r="NR35" i="5"/>
  <c r="NT35" i="5"/>
  <c r="NV35" i="5"/>
  <c r="NX35" i="5"/>
  <c r="NY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N35" i="5"/>
  <c r="OO35" i="5"/>
  <c r="OP35" i="5"/>
  <c r="OR35" i="5"/>
  <c r="OS35" i="5"/>
  <c r="OU35" i="5"/>
  <c r="W36" i="5"/>
  <c r="Y36" i="5"/>
  <c r="AB36" i="5"/>
  <c r="AD36" i="5"/>
  <c r="AF36" i="5"/>
  <c r="AH36" i="5"/>
  <c r="AJ36" i="5"/>
  <c r="AK36" i="5"/>
  <c r="BC36" i="5"/>
  <c r="BE36" i="5"/>
  <c r="BH36" i="5"/>
  <c r="BJ36" i="5"/>
  <c r="BL36" i="5"/>
  <c r="BN36" i="5"/>
  <c r="BP36" i="5"/>
  <c r="BQ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B36" i="5"/>
  <c r="EC36" i="5"/>
  <c r="EU36" i="5"/>
  <c r="EW36" i="5"/>
  <c r="EZ36" i="5"/>
  <c r="FB36" i="5"/>
  <c r="FD36" i="5"/>
  <c r="FF36" i="5"/>
  <c r="FH36" i="5"/>
  <c r="FI36" i="5"/>
  <c r="GA36" i="5"/>
  <c r="GC36" i="5"/>
  <c r="GF36" i="5"/>
  <c r="GH36" i="5"/>
  <c r="GJ36" i="5"/>
  <c r="GL36" i="5"/>
  <c r="GN36" i="5"/>
  <c r="GO36" i="5"/>
  <c r="HG36" i="5"/>
  <c r="HI36" i="5"/>
  <c r="HL36" i="5"/>
  <c r="HN36" i="5"/>
  <c r="HP36" i="5"/>
  <c r="HR36" i="5"/>
  <c r="HT36" i="5"/>
  <c r="HU36" i="5"/>
  <c r="IM36" i="5"/>
  <c r="IO36" i="5"/>
  <c r="IR36" i="5"/>
  <c r="IT36" i="5"/>
  <c r="IV36" i="5"/>
  <c r="IX36" i="5"/>
  <c r="IZ36" i="5"/>
  <c r="JA36" i="5"/>
  <c r="JS36" i="5"/>
  <c r="JU36" i="5"/>
  <c r="JX36" i="5"/>
  <c r="JZ36" i="5"/>
  <c r="KB36" i="5"/>
  <c r="KD36" i="5"/>
  <c r="KF36" i="5"/>
  <c r="KG36" i="5"/>
  <c r="KY36" i="5"/>
  <c r="LA36" i="5"/>
  <c r="LD36" i="5"/>
  <c r="LF36" i="5"/>
  <c r="LH36" i="5"/>
  <c r="LJ36" i="5"/>
  <c r="LL36" i="5"/>
  <c r="LM36" i="5"/>
  <c r="ME36" i="5"/>
  <c r="MG36" i="5"/>
  <c r="MJ36" i="5"/>
  <c r="ML36" i="5"/>
  <c r="MN36" i="5"/>
  <c r="MP36" i="5"/>
  <c r="MR36" i="5"/>
  <c r="MS36" i="5"/>
  <c r="NK36" i="5"/>
  <c r="NM36" i="5"/>
  <c r="NP36" i="5"/>
  <c r="NR36" i="5"/>
  <c r="NT36" i="5"/>
  <c r="NV36" i="5"/>
  <c r="NX36" i="5"/>
  <c r="NY36" i="5"/>
  <c r="OA36" i="5"/>
  <c r="OB36" i="5"/>
  <c r="OC36" i="5"/>
  <c r="OD36" i="5"/>
  <c r="OE36" i="5"/>
  <c r="OF36" i="5"/>
  <c r="OG36" i="5"/>
  <c r="OH36" i="5"/>
  <c r="OI36" i="5"/>
  <c r="OJ36" i="5"/>
  <c r="OK36" i="5"/>
  <c r="OL36" i="5"/>
  <c r="ON36" i="5"/>
  <c r="OO36" i="5"/>
  <c r="OP36" i="5"/>
  <c r="OR36" i="5"/>
  <c r="OS36" i="5"/>
  <c r="OU36" i="5"/>
  <c r="W37" i="5"/>
  <c r="Y37" i="5"/>
  <c r="AB37" i="5"/>
  <c r="AD37" i="5"/>
  <c r="AF37" i="5"/>
  <c r="AH37" i="5"/>
  <c r="AJ37" i="5"/>
  <c r="AK37" i="5"/>
  <c r="BC37" i="5"/>
  <c r="BE37" i="5"/>
  <c r="BH37" i="5"/>
  <c r="BJ37" i="5"/>
  <c r="BL37" i="5"/>
  <c r="BN37" i="5"/>
  <c r="BP37" i="5"/>
  <c r="BQ37" i="5"/>
  <c r="CI37" i="5"/>
  <c r="CK37" i="5"/>
  <c r="CN37" i="5"/>
  <c r="CP37" i="5"/>
  <c r="CR37" i="5"/>
  <c r="CT37" i="5"/>
  <c r="CV37" i="5"/>
  <c r="CW37" i="5"/>
  <c r="DO37" i="5"/>
  <c r="DQ37" i="5"/>
  <c r="DT37" i="5"/>
  <c r="DV37" i="5"/>
  <c r="DX37" i="5"/>
  <c r="DZ37" i="5"/>
  <c r="EB37" i="5"/>
  <c r="EC37" i="5"/>
  <c r="EU37" i="5"/>
  <c r="EW37" i="5"/>
  <c r="EZ37" i="5"/>
  <c r="FB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I37" i="5"/>
  <c r="HL37" i="5"/>
  <c r="HN37" i="5"/>
  <c r="HP37" i="5"/>
  <c r="HR37" i="5"/>
  <c r="HT37" i="5"/>
  <c r="HU37" i="5"/>
  <c r="IM37" i="5"/>
  <c r="IO37" i="5"/>
  <c r="IR37" i="5"/>
  <c r="IT37" i="5"/>
  <c r="IV37" i="5"/>
  <c r="IX37" i="5"/>
  <c r="IZ37" i="5"/>
  <c r="JA37" i="5"/>
  <c r="JS37" i="5"/>
  <c r="JU37" i="5"/>
  <c r="JX37" i="5"/>
  <c r="JZ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MR37" i="5"/>
  <c r="MS37" i="5"/>
  <c r="NK37" i="5"/>
  <c r="NM37" i="5"/>
  <c r="NP37" i="5"/>
  <c r="NR37" i="5"/>
  <c r="NT37" i="5"/>
  <c r="NV37" i="5"/>
  <c r="NX37" i="5"/>
  <c r="NY37" i="5"/>
  <c r="OA37" i="5"/>
  <c r="OB37" i="5"/>
  <c r="OC37" i="5"/>
  <c r="OD37" i="5"/>
  <c r="OE37" i="5"/>
  <c r="OF37" i="5"/>
  <c r="OG37" i="5"/>
  <c r="OH37" i="5"/>
  <c r="OI37" i="5"/>
  <c r="OJ37" i="5"/>
  <c r="OK37" i="5"/>
  <c r="OL37" i="5"/>
  <c r="ON37" i="5"/>
  <c r="OO37" i="5"/>
  <c r="OP37" i="5"/>
  <c r="OR37" i="5"/>
  <c r="OS37" i="5"/>
  <c r="OU37" i="5"/>
  <c r="W38" i="5"/>
  <c r="Y38" i="5"/>
  <c r="AB38" i="5"/>
  <c r="AD38" i="5"/>
  <c r="AF38" i="5"/>
  <c r="AH38" i="5"/>
  <c r="AJ38" i="5"/>
  <c r="AK38" i="5"/>
  <c r="BC38" i="5"/>
  <c r="BE38" i="5"/>
  <c r="BH38" i="5"/>
  <c r="BJ38" i="5"/>
  <c r="BL38" i="5"/>
  <c r="BN38" i="5"/>
  <c r="BP38" i="5"/>
  <c r="BQ38" i="5"/>
  <c r="CI38" i="5"/>
  <c r="CK38" i="5"/>
  <c r="CN38" i="5"/>
  <c r="CP38" i="5"/>
  <c r="CR38" i="5"/>
  <c r="CT38" i="5"/>
  <c r="CV38" i="5"/>
  <c r="CW38" i="5"/>
  <c r="DO38" i="5"/>
  <c r="DQ38" i="5"/>
  <c r="DT38" i="5"/>
  <c r="DV38" i="5"/>
  <c r="DX38" i="5"/>
  <c r="DZ38" i="5"/>
  <c r="EB38" i="5"/>
  <c r="EC38" i="5"/>
  <c r="EU38" i="5"/>
  <c r="EW38" i="5"/>
  <c r="EZ38" i="5"/>
  <c r="FB38" i="5"/>
  <c r="FD38" i="5"/>
  <c r="FF38" i="5"/>
  <c r="FH38" i="5"/>
  <c r="FI38" i="5"/>
  <c r="GA38" i="5"/>
  <c r="GC38" i="5"/>
  <c r="GF38" i="5"/>
  <c r="GH38" i="5"/>
  <c r="GJ38" i="5"/>
  <c r="GL38" i="5"/>
  <c r="GN38" i="5"/>
  <c r="GO38" i="5"/>
  <c r="HG38" i="5"/>
  <c r="HI38" i="5"/>
  <c r="HL38" i="5"/>
  <c r="HN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U38" i="5"/>
  <c r="JX38" i="5"/>
  <c r="JZ38" i="5"/>
  <c r="KB38" i="5"/>
  <c r="KD38" i="5"/>
  <c r="KF38" i="5"/>
  <c r="KG38" i="5"/>
  <c r="KY38" i="5"/>
  <c r="LA38" i="5"/>
  <c r="LD38" i="5"/>
  <c r="LF38" i="5"/>
  <c r="LH38" i="5"/>
  <c r="LJ38" i="5"/>
  <c r="LL38" i="5"/>
  <c r="LM38" i="5"/>
  <c r="ME38" i="5"/>
  <c r="MG38" i="5"/>
  <c r="MJ38" i="5"/>
  <c r="ML38" i="5"/>
  <c r="MN38" i="5"/>
  <c r="MP38" i="5"/>
  <c r="MR38" i="5"/>
  <c r="MS38" i="5"/>
  <c r="NK38" i="5"/>
  <c r="NM38" i="5"/>
  <c r="NP38" i="5"/>
  <c r="NR38" i="5"/>
  <c r="NT38" i="5"/>
  <c r="NV38" i="5"/>
  <c r="NX38" i="5"/>
  <c r="NY38" i="5"/>
  <c r="OA38" i="5"/>
  <c r="OB38" i="5"/>
  <c r="OC38" i="5"/>
  <c r="OD38" i="5"/>
  <c r="OE38" i="5"/>
  <c r="OF38" i="5"/>
  <c r="OG38" i="5"/>
  <c r="OH38" i="5"/>
  <c r="OI38" i="5"/>
  <c r="OJ38" i="5"/>
  <c r="OK38" i="5"/>
  <c r="OL38" i="5"/>
  <c r="ON38" i="5"/>
  <c r="OO38" i="5"/>
  <c r="OP38" i="5"/>
  <c r="OR38" i="5"/>
  <c r="OS38" i="5"/>
  <c r="OU38" i="5"/>
  <c r="W39" i="5"/>
  <c r="Y39" i="5"/>
  <c r="AB39" i="5"/>
  <c r="AD39" i="5"/>
  <c r="AF39" i="5"/>
  <c r="AH39" i="5"/>
  <c r="AJ39" i="5"/>
  <c r="AK39" i="5"/>
  <c r="BC39" i="5"/>
  <c r="BE39" i="5"/>
  <c r="BH39" i="5"/>
  <c r="BJ39" i="5"/>
  <c r="BL39" i="5"/>
  <c r="BN39" i="5"/>
  <c r="BP39" i="5"/>
  <c r="BQ39" i="5"/>
  <c r="CI39" i="5"/>
  <c r="CK39" i="5"/>
  <c r="CN39" i="5"/>
  <c r="CP39" i="5"/>
  <c r="CR39" i="5"/>
  <c r="CT39" i="5"/>
  <c r="CV39" i="5"/>
  <c r="CW39" i="5"/>
  <c r="DO39" i="5"/>
  <c r="DQ39" i="5"/>
  <c r="DT39" i="5"/>
  <c r="DV39" i="5"/>
  <c r="DX39" i="5"/>
  <c r="DZ39" i="5"/>
  <c r="EB39" i="5"/>
  <c r="EC39" i="5"/>
  <c r="EU39" i="5"/>
  <c r="EW39" i="5"/>
  <c r="EZ39" i="5"/>
  <c r="FB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I39" i="5"/>
  <c r="HL39" i="5"/>
  <c r="HN39" i="5"/>
  <c r="HP39" i="5"/>
  <c r="HR39" i="5"/>
  <c r="HT39" i="5"/>
  <c r="HU39" i="5"/>
  <c r="IM39" i="5"/>
  <c r="IO39" i="5"/>
  <c r="IR39" i="5"/>
  <c r="IT39" i="5"/>
  <c r="IV39" i="5"/>
  <c r="IX39" i="5"/>
  <c r="IZ39" i="5"/>
  <c r="JA39" i="5"/>
  <c r="JS39" i="5"/>
  <c r="JU39" i="5"/>
  <c r="JX39" i="5"/>
  <c r="JZ39" i="5"/>
  <c r="KB39" i="5"/>
  <c r="KD39" i="5"/>
  <c r="KF39" i="5"/>
  <c r="KG39" i="5"/>
  <c r="KY39" i="5"/>
  <c r="LA39" i="5"/>
  <c r="LD39" i="5"/>
  <c r="LF39" i="5"/>
  <c r="LH39" i="5"/>
  <c r="LJ39" i="5"/>
  <c r="LL39" i="5"/>
  <c r="LM39" i="5"/>
  <c r="ME39" i="5"/>
  <c r="MG39" i="5"/>
  <c r="MJ39" i="5"/>
  <c r="ML39" i="5"/>
  <c r="MN39" i="5"/>
  <c r="MP39" i="5"/>
  <c r="MR39" i="5"/>
  <c r="MS39" i="5"/>
  <c r="NK39" i="5"/>
  <c r="NM39" i="5"/>
  <c r="NP39" i="5"/>
  <c r="NR39" i="5"/>
  <c r="NT39" i="5"/>
  <c r="NV39" i="5"/>
  <c r="NX39" i="5"/>
  <c r="NY39" i="5"/>
  <c r="OA39" i="5"/>
  <c r="OB39" i="5"/>
  <c r="OC39" i="5"/>
  <c r="OD39" i="5"/>
  <c r="OE39" i="5"/>
  <c r="OF39" i="5"/>
  <c r="OG39" i="5"/>
  <c r="OH39" i="5"/>
  <c r="OI39" i="5"/>
  <c r="OJ39" i="5"/>
  <c r="OK39" i="5"/>
  <c r="OL39" i="5"/>
  <c r="ON39" i="5"/>
  <c r="OO39" i="5"/>
  <c r="OP39" i="5"/>
  <c r="OR39" i="5"/>
  <c r="OS39" i="5"/>
  <c r="OU39" i="5"/>
  <c r="W40" i="5"/>
  <c r="Y40" i="5"/>
  <c r="AB40" i="5"/>
  <c r="AD40" i="5"/>
  <c r="AF40" i="5"/>
  <c r="AH40" i="5"/>
  <c r="AJ40" i="5"/>
  <c r="AK40" i="5"/>
  <c r="BC40" i="5"/>
  <c r="BE40" i="5"/>
  <c r="BH40" i="5"/>
  <c r="BJ40" i="5"/>
  <c r="BL40" i="5"/>
  <c r="BN40" i="5"/>
  <c r="BP40" i="5"/>
  <c r="BQ40" i="5"/>
  <c r="CI40" i="5"/>
  <c r="CK40" i="5"/>
  <c r="CN40" i="5"/>
  <c r="CP40" i="5"/>
  <c r="CR40" i="5"/>
  <c r="CT40" i="5"/>
  <c r="CV40" i="5"/>
  <c r="CW40" i="5"/>
  <c r="DO40" i="5"/>
  <c r="DQ40" i="5"/>
  <c r="DT40" i="5"/>
  <c r="DV40" i="5"/>
  <c r="DX40" i="5"/>
  <c r="DZ40" i="5"/>
  <c r="EB40" i="5"/>
  <c r="EC40" i="5"/>
  <c r="EU40" i="5"/>
  <c r="EW40" i="5"/>
  <c r="EZ40" i="5"/>
  <c r="FB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G40" i="5"/>
  <c r="HI40" i="5"/>
  <c r="HL40" i="5"/>
  <c r="HN40" i="5"/>
  <c r="HP40" i="5"/>
  <c r="HR40" i="5"/>
  <c r="HT40" i="5"/>
  <c r="HU40" i="5"/>
  <c r="IM40" i="5"/>
  <c r="IO40" i="5"/>
  <c r="IR40" i="5"/>
  <c r="IT40" i="5"/>
  <c r="IV40" i="5"/>
  <c r="IX40" i="5"/>
  <c r="IZ40" i="5"/>
  <c r="JA40" i="5"/>
  <c r="JS40" i="5"/>
  <c r="JU40" i="5"/>
  <c r="JX40" i="5"/>
  <c r="JZ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MS40" i="5"/>
  <c r="NK40" i="5"/>
  <c r="NM40" i="5"/>
  <c r="NP40" i="5"/>
  <c r="NR40" i="5"/>
  <c r="NT40" i="5"/>
  <c r="NV40" i="5"/>
  <c r="NX40" i="5"/>
  <c r="NY40" i="5"/>
  <c r="OA40" i="5"/>
  <c r="OB40" i="5"/>
  <c r="OC40" i="5"/>
  <c r="OD40" i="5"/>
  <c r="OE40" i="5"/>
  <c r="OF40" i="5"/>
  <c r="OG40" i="5"/>
  <c r="OH40" i="5"/>
  <c r="OI40" i="5"/>
  <c r="OJ40" i="5"/>
  <c r="OK40" i="5"/>
  <c r="OL40" i="5"/>
  <c r="ON40" i="5"/>
  <c r="OO40" i="5"/>
  <c r="OP40" i="5"/>
  <c r="OR40" i="5"/>
  <c r="OS40" i="5"/>
  <c r="OU40" i="5"/>
  <c r="W41" i="5"/>
  <c r="Y41" i="5"/>
  <c r="AB41" i="5"/>
  <c r="AD41" i="5"/>
  <c r="AF41" i="5"/>
  <c r="AH41" i="5"/>
  <c r="AJ41" i="5"/>
  <c r="AK41" i="5"/>
  <c r="BC41" i="5"/>
  <c r="BE41" i="5"/>
  <c r="BH41" i="5"/>
  <c r="BJ41" i="5"/>
  <c r="BL41" i="5"/>
  <c r="BN41" i="5"/>
  <c r="BP41" i="5"/>
  <c r="BQ41" i="5"/>
  <c r="CI41" i="5"/>
  <c r="CK41" i="5"/>
  <c r="CN41" i="5"/>
  <c r="CP41" i="5"/>
  <c r="CR41" i="5"/>
  <c r="CT41" i="5"/>
  <c r="CV41" i="5"/>
  <c r="CW41" i="5"/>
  <c r="DO41" i="5"/>
  <c r="DQ41" i="5"/>
  <c r="DT41" i="5"/>
  <c r="DV41" i="5"/>
  <c r="DX41" i="5"/>
  <c r="DZ41" i="5"/>
  <c r="EB41" i="5"/>
  <c r="EC41" i="5"/>
  <c r="EU41" i="5"/>
  <c r="EW41" i="5"/>
  <c r="EZ41" i="5"/>
  <c r="FB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G41" i="5"/>
  <c r="HI41" i="5"/>
  <c r="HL41" i="5"/>
  <c r="HN41" i="5"/>
  <c r="HP41" i="5"/>
  <c r="HR41" i="5"/>
  <c r="HT41" i="5"/>
  <c r="HU41" i="5"/>
  <c r="IM41" i="5"/>
  <c r="IO41" i="5"/>
  <c r="IR41" i="5"/>
  <c r="IT41" i="5"/>
  <c r="IV41" i="5"/>
  <c r="IX41" i="5"/>
  <c r="IZ41" i="5"/>
  <c r="JA41" i="5"/>
  <c r="JS41" i="5"/>
  <c r="JU41" i="5"/>
  <c r="JX41" i="5"/>
  <c r="JZ41" i="5"/>
  <c r="KB41" i="5"/>
  <c r="KD41" i="5"/>
  <c r="KF41" i="5"/>
  <c r="KG41" i="5"/>
  <c r="KY41" i="5"/>
  <c r="LA41" i="5"/>
  <c r="LD41" i="5"/>
  <c r="LF41" i="5"/>
  <c r="LH41" i="5"/>
  <c r="LJ41" i="5"/>
  <c r="LL41" i="5"/>
  <c r="LM41" i="5"/>
  <c r="ME41" i="5"/>
  <c r="MG41" i="5"/>
  <c r="MJ41" i="5"/>
  <c r="ML41" i="5"/>
  <c r="MN41" i="5"/>
  <c r="MP41" i="5"/>
  <c r="MR41" i="5"/>
  <c r="MS41" i="5"/>
  <c r="NK41" i="5"/>
  <c r="NM41" i="5"/>
  <c r="NP41" i="5"/>
  <c r="NR41" i="5"/>
  <c r="NT41" i="5"/>
  <c r="NV41" i="5"/>
  <c r="NX41" i="5"/>
  <c r="NY41" i="5"/>
  <c r="OA41" i="5"/>
  <c r="OB41" i="5"/>
  <c r="OC41" i="5"/>
  <c r="OD41" i="5"/>
  <c r="OE41" i="5"/>
  <c r="OF41" i="5"/>
  <c r="OG41" i="5"/>
  <c r="OH41" i="5"/>
  <c r="OI41" i="5"/>
  <c r="OJ41" i="5"/>
  <c r="OK41" i="5"/>
  <c r="OL41" i="5"/>
  <c r="ON41" i="5"/>
  <c r="OO41" i="5"/>
  <c r="OP41" i="5"/>
  <c r="OR41" i="5"/>
  <c r="OS41" i="5"/>
  <c r="OU41" i="5"/>
  <c r="W42" i="5"/>
  <c r="Y42" i="5"/>
  <c r="AB42" i="5"/>
  <c r="AD42" i="5"/>
  <c r="AF42" i="5"/>
  <c r="AH42" i="5"/>
  <c r="AJ42" i="5"/>
  <c r="AK42" i="5"/>
  <c r="BC42" i="5"/>
  <c r="BE42" i="5"/>
  <c r="BH42" i="5"/>
  <c r="BJ42" i="5"/>
  <c r="BL42" i="5"/>
  <c r="BN42" i="5"/>
  <c r="BP42" i="5"/>
  <c r="BQ42" i="5"/>
  <c r="CI42" i="5"/>
  <c r="CK42" i="5"/>
  <c r="CN42" i="5"/>
  <c r="CP42" i="5"/>
  <c r="CR42" i="5"/>
  <c r="CT42" i="5"/>
  <c r="CV42" i="5"/>
  <c r="CW42" i="5"/>
  <c r="DO42" i="5"/>
  <c r="DQ42" i="5"/>
  <c r="DT42" i="5"/>
  <c r="DV42" i="5"/>
  <c r="DX42" i="5"/>
  <c r="DZ42" i="5"/>
  <c r="EB42" i="5"/>
  <c r="EC42" i="5"/>
  <c r="EU42" i="5"/>
  <c r="EW42" i="5"/>
  <c r="EZ42" i="5"/>
  <c r="FB42" i="5"/>
  <c r="FD42" i="5"/>
  <c r="FF42" i="5"/>
  <c r="FH42" i="5"/>
  <c r="FI42" i="5"/>
  <c r="GA42" i="5"/>
  <c r="GC42" i="5"/>
  <c r="GF42" i="5"/>
  <c r="GH42" i="5"/>
  <c r="GJ42" i="5"/>
  <c r="GL42" i="5"/>
  <c r="GN42" i="5"/>
  <c r="GO42" i="5"/>
  <c r="HG42" i="5"/>
  <c r="HI42" i="5"/>
  <c r="HL42" i="5"/>
  <c r="HN42" i="5"/>
  <c r="HP42" i="5"/>
  <c r="HR42" i="5"/>
  <c r="HT42" i="5"/>
  <c r="HU42" i="5"/>
  <c r="IM42" i="5"/>
  <c r="IO42" i="5"/>
  <c r="IR42" i="5"/>
  <c r="IT42" i="5"/>
  <c r="IV42" i="5"/>
  <c r="IX42" i="5"/>
  <c r="IZ42" i="5"/>
  <c r="JA42" i="5"/>
  <c r="JS42" i="5"/>
  <c r="JU42" i="5"/>
  <c r="JX42" i="5"/>
  <c r="JZ42" i="5"/>
  <c r="KB42" i="5"/>
  <c r="KD42" i="5"/>
  <c r="KF42" i="5"/>
  <c r="KG42" i="5"/>
  <c r="KY42" i="5"/>
  <c r="LA42" i="5"/>
  <c r="LD42" i="5"/>
  <c r="LF42" i="5"/>
  <c r="LH42" i="5"/>
  <c r="LJ42" i="5"/>
  <c r="LL42" i="5"/>
  <c r="LM42" i="5"/>
  <c r="ME42" i="5"/>
  <c r="MG42" i="5"/>
  <c r="MJ42" i="5"/>
  <c r="ML42" i="5"/>
  <c r="MN42" i="5"/>
  <c r="MP42" i="5"/>
  <c r="MR42" i="5"/>
  <c r="MS42" i="5"/>
  <c r="NK42" i="5"/>
  <c r="NM42" i="5"/>
  <c r="NP42" i="5"/>
  <c r="NR42" i="5"/>
  <c r="NT42" i="5"/>
  <c r="NV42" i="5"/>
  <c r="NX42" i="5"/>
  <c r="NY42" i="5"/>
  <c r="OA42" i="5"/>
  <c r="OB42" i="5"/>
  <c r="OC42" i="5"/>
  <c r="OD42" i="5"/>
  <c r="OE42" i="5"/>
  <c r="OF42" i="5"/>
  <c r="OG42" i="5"/>
  <c r="OH42" i="5"/>
  <c r="OI42" i="5"/>
  <c r="OJ42" i="5"/>
  <c r="OK42" i="5"/>
  <c r="OL42" i="5"/>
  <c r="ON42" i="5"/>
  <c r="OO42" i="5"/>
  <c r="OP42" i="5"/>
  <c r="OR42" i="5"/>
  <c r="OS42" i="5"/>
  <c r="OU42" i="5"/>
  <c r="W43" i="5"/>
  <c r="Y43" i="5"/>
  <c r="AB43" i="5"/>
  <c r="AD43" i="5"/>
  <c r="AF43" i="5"/>
  <c r="AH43" i="5"/>
  <c r="AJ43" i="5"/>
  <c r="AK43" i="5"/>
  <c r="BC43" i="5"/>
  <c r="BE43" i="5"/>
  <c r="BH43" i="5"/>
  <c r="BJ43" i="5"/>
  <c r="BL43" i="5"/>
  <c r="BN43" i="5"/>
  <c r="BP43" i="5"/>
  <c r="BQ43" i="5"/>
  <c r="CI43" i="5"/>
  <c r="CK43" i="5"/>
  <c r="CN43" i="5"/>
  <c r="CP43" i="5"/>
  <c r="CR43" i="5"/>
  <c r="CT43" i="5"/>
  <c r="CV43" i="5"/>
  <c r="CW43" i="5"/>
  <c r="DO43" i="5"/>
  <c r="DQ43" i="5"/>
  <c r="DT43" i="5"/>
  <c r="DV43" i="5"/>
  <c r="DX43" i="5"/>
  <c r="DZ43" i="5"/>
  <c r="EB43" i="5"/>
  <c r="EC43" i="5"/>
  <c r="EU43" i="5"/>
  <c r="EW43" i="5"/>
  <c r="EZ43" i="5"/>
  <c r="FB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G43" i="5"/>
  <c r="HI43" i="5"/>
  <c r="HL43" i="5"/>
  <c r="HN43" i="5"/>
  <c r="HP43" i="5"/>
  <c r="HR43" i="5"/>
  <c r="HT43" i="5"/>
  <c r="HU43" i="5"/>
  <c r="IM43" i="5"/>
  <c r="IO43" i="5"/>
  <c r="IR43" i="5"/>
  <c r="IT43" i="5"/>
  <c r="IV43" i="5"/>
  <c r="IX43" i="5"/>
  <c r="IZ43" i="5"/>
  <c r="JA43" i="5"/>
  <c r="JS43" i="5"/>
  <c r="JU43" i="5"/>
  <c r="JX43" i="5"/>
  <c r="JZ43" i="5"/>
  <c r="KB43" i="5"/>
  <c r="KD43" i="5"/>
  <c r="KF43" i="5"/>
  <c r="KG43" i="5"/>
  <c r="KY43" i="5"/>
  <c r="LA43" i="5"/>
  <c r="LD43" i="5"/>
  <c r="LF43" i="5"/>
  <c r="LH43" i="5"/>
  <c r="LJ43" i="5"/>
  <c r="LL43" i="5"/>
  <c r="LM43" i="5"/>
  <c r="ME43" i="5"/>
  <c r="MG43" i="5"/>
  <c r="MJ43" i="5"/>
  <c r="ML43" i="5"/>
  <c r="MN43" i="5"/>
  <c r="MP43" i="5"/>
  <c r="MR43" i="5"/>
  <c r="MS43" i="5"/>
  <c r="NK43" i="5"/>
  <c r="NM43" i="5"/>
  <c r="NP43" i="5"/>
  <c r="NR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K43" i="5"/>
  <c r="OL43" i="5"/>
  <c r="ON43" i="5"/>
  <c r="OO43" i="5"/>
  <c r="OP43" i="5"/>
  <c r="OR43" i="5"/>
  <c r="OS43" i="5"/>
  <c r="OU43" i="5"/>
  <c r="W44" i="5"/>
  <c r="Y44" i="5"/>
  <c r="AB44" i="5"/>
  <c r="AD44" i="5"/>
  <c r="AF44" i="5"/>
  <c r="AH44" i="5"/>
  <c r="AJ44" i="5"/>
  <c r="AK44" i="5"/>
  <c r="BC44" i="5"/>
  <c r="BE44" i="5"/>
  <c r="BH44" i="5"/>
  <c r="BJ44" i="5"/>
  <c r="BL44" i="5"/>
  <c r="BN44" i="5"/>
  <c r="BP44" i="5"/>
  <c r="BQ44" i="5"/>
  <c r="CI44" i="5"/>
  <c r="CK44" i="5"/>
  <c r="CN44" i="5"/>
  <c r="CP44" i="5"/>
  <c r="CR44" i="5"/>
  <c r="CT44" i="5"/>
  <c r="CV44" i="5"/>
  <c r="CW44" i="5"/>
  <c r="DO44" i="5"/>
  <c r="DQ44" i="5"/>
  <c r="DT44" i="5"/>
  <c r="DV44" i="5"/>
  <c r="DX44" i="5"/>
  <c r="DZ44" i="5"/>
  <c r="EB44" i="5"/>
  <c r="EC44" i="5"/>
  <c r="EU44" i="5"/>
  <c r="EW44" i="5"/>
  <c r="EZ44" i="5"/>
  <c r="FB44" i="5"/>
  <c r="FD44" i="5"/>
  <c r="FF44" i="5"/>
  <c r="FH44" i="5"/>
  <c r="FI44" i="5"/>
  <c r="GA44" i="5"/>
  <c r="GC44" i="5"/>
  <c r="GF44" i="5"/>
  <c r="GH44" i="5"/>
  <c r="GJ44" i="5"/>
  <c r="GL44" i="5"/>
  <c r="GN44" i="5"/>
  <c r="GO44" i="5"/>
  <c r="HG44" i="5"/>
  <c r="HI44" i="5"/>
  <c r="HL44" i="5"/>
  <c r="HN44" i="5"/>
  <c r="HP44" i="5"/>
  <c r="HR44" i="5"/>
  <c r="HT44" i="5"/>
  <c r="HU44" i="5"/>
  <c r="IM44" i="5"/>
  <c r="IO44" i="5"/>
  <c r="IR44" i="5"/>
  <c r="IT44" i="5"/>
  <c r="IV44" i="5"/>
  <c r="IX44" i="5"/>
  <c r="IZ44" i="5"/>
  <c r="JA44" i="5"/>
  <c r="JS44" i="5"/>
  <c r="JU44" i="5"/>
  <c r="JX44" i="5"/>
  <c r="JZ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MS44" i="5"/>
  <c r="NK44" i="5"/>
  <c r="NM44" i="5"/>
  <c r="NP44" i="5"/>
  <c r="NR44" i="5"/>
  <c r="NT44" i="5"/>
  <c r="NV44" i="5"/>
  <c r="NX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L44" i="5"/>
  <c r="ON44" i="5"/>
  <c r="OO44" i="5"/>
  <c r="OP44" i="5"/>
  <c r="OR44" i="5"/>
  <c r="OS44" i="5"/>
  <c r="OU44" i="5"/>
  <c r="W45" i="5"/>
  <c r="Y45" i="5"/>
  <c r="AB45" i="5"/>
  <c r="AD45" i="5"/>
  <c r="AF45" i="5"/>
  <c r="AH45" i="5"/>
  <c r="AJ45" i="5"/>
  <c r="AK45" i="5"/>
  <c r="BC45" i="5"/>
  <c r="BE45" i="5"/>
  <c r="BH45" i="5"/>
  <c r="BJ45" i="5"/>
  <c r="BL45" i="5"/>
  <c r="BN45" i="5"/>
  <c r="BP45" i="5"/>
  <c r="BQ45" i="5"/>
  <c r="CI45" i="5"/>
  <c r="CK45" i="5"/>
  <c r="CN45" i="5"/>
  <c r="CP45" i="5"/>
  <c r="CR45" i="5"/>
  <c r="CT45" i="5"/>
  <c r="CV45" i="5"/>
  <c r="CW45" i="5"/>
  <c r="DO45" i="5"/>
  <c r="DQ45" i="5"/>
  <c r="DT45" i="5"/>
  <c r="DV45" i="5"/>
  <c r="DX45" i="5"/>
  <c r="DZ45" i="5"/>
  <c r="EB45" i="5"/>
  <c r="EC45" i="5"/>
  <c r="EU45" i="5"/>
  <c r="EW45" i="5"/>
  <c r="EZ45" i="5"/>
  <c r="FB45" i="5"/>
  <c r="FD45" i="5"/>
  <c r="FF45" i="5"/>
  <c r="FH45" i="5"/>
  <c r="FI45" i="5"/>
  <c r="GA45" i="5"/>
  <c r="GC45" i="5"/>
  <c r="GF45" i="5"/>
  <c r="GH45" i="5"/>
  <c r="GJ45" i="5"/>
  <c r="GL45" i="5"/>
  <c r="GN45" i="5"/>
  <c r="GO45" i="5"/>
  <c r="HG45" i="5"/>
  <c r="HI45" i="5"/>
  <c r="HL45" i="5"/>
  <c r="HN45" i="5"/>
  <c r="HP45" i="5"/>
  <c r="HR45" i="5"/>
  <c r="HT45" i="5"/>
  <c r="HU45" i="5"/>
  <c r="IM45" i="5"/>
  <c r="IO45" i="5"/>
  <c r="IR45" i="5"/>
  <c r="IT45" i="5"/>
  <c r="IV45" i="5"/>
  <c r="IX45" i="5"/>
  <c r="IZ45" i="5"/>
  <c r="JA45" i="5"/>
  <c r="JS45" i="5"/>
  <c r="JU45" i="5"/>
  <c r="JX45" i="5"/>
  <c r="JZ45" i="5"/>
  <c r="KB45" i="5"/>
  <c r="KD45" i="5"/>
  <c r="KF45" i="5"/>
  <c r="KG45" i="5"/>
  <c r="KY45" i="5"/>
  <c r="LA45" i="5"/>
  <c r="LD45" i="5"/>
  <c r="LF45" i="5"/>
  <c r="LH45" i="5"/>
  <c r="LJ45" i="5"/>
  <c r="LL45" i="5"/>
  <c r="LM45" i="5"/>
  <c r="ME45" i="5"/>
  <c r="MG45" i="5"/>
  <c r="MJ45" i="5"/>
  <c r="ML45" i="5"/>
  <c r="MN45" i="5"/>
  <c r="MP45" i="5"/>
  <c r="MR45" i="5"/>
  <c r="MS45" i="5"/>
  <c r="NK45" i="5"/>
  <c r="NM45" i="5"/>
  <c r="NP45" i="5"/>
  <c r="NR45" i="5"/>
  <c r="NT45" i="5"/>
  <c r="NV45" i="5"/>
  <c r="NX45" i="5"/>
  <c r="NY45" i="5"/>
  <c r="OA45" i="5"/>
  <c r="OB45" i="5"/>
  <c r="OC45" i="5"/>
  <c r="OD45" i="5"/>
  <c r="OE45" i="5"/>
  <c r="OF45" i="5"/>
  <c r="OG45" i="5"/>
  <c r="OH45" i="5"/>
  <c r="OI45" i="5"/>
  <c r="OJ45" i="5"/>
  <c r="OK45" i="5"/>
  <c r="OL45" i="5"/>
  <c r="ON45" i="5"/>
  <c r="OO45" i="5"/>
  <c r="OP45" i="5"/>
  <c r="OR45" i="5"/>
  <c r="OS45" i="5"/>
  <c r="OU45" i="5"/>
  <c r="W46" i="5"/>
  <c r="Y46" i="5"/>
  <c r="AB46" i="5"/>
  <c r="AD46" i="5"/>
  <c r="AF46" i="5"/>
  <c r="AH46" i="5"/>
  <c r="AJ46" i="5"/>
  <c r="AK46" i="5"/>
  <c r="BC46" i="5"/>
  <c r="BE46" i="5"/>
  <c r="BH46" i="5"/>
  <c r="BJ46" i="5"/>
  <c r="BL46" i="5"/>
  <c r="BN46" i="5"/>
  <c r="BP46" i="5"/>
  <c r="BQ46" i="5"/>
  <c r="CI46" i="5"/>
  <c r="CK46" i="5"/>
  <c r="CN46" i="5"/>
  <c r="CP46" i="5"/>
  <c r="CR46" i="5"/>
  <c r="CT46" i="5"/>
  <c r="CV46" i="5"/>
  <c r="CW46" i="5"/>
  <c r="DO46" i="5"/>
  <c r="DQ46" i="5"/>
  <c r="DT46" i="5"/>
  <c r="DV46" i="5"/>
  <c r="DX46" i="5"/>
  <c r="DZ46" i="5"/>
  <c r="EB46" i="5"/>
  <c r="EC46" i="5"/>
  <c r="EU46" i="5"/>
  <c r="EW46" i="5"/>
  <c r="EZ46" i="5"/>
  <c r="FB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I46" i="5"/>
  <c r="HL46" i="5"/>
  <c r="HN46" i="5"/>
  <c r="HP46" i="5"/>
  <c r="HR46" i="5"/>
  <c r="HT46" i="5"/>
  <c r="HU46" i="5"/>
  <c r="IM46" i="5"/>
  <c r="IO46" i="5"/>
  <c r="IR46" i="5"/>
  <c r="IT46" i="5"/>
  <c r="IV46" i="5"/>
  <c r="IX46" i="5"/>
  <c r="IZ46" i="5"/>
  <c r="JA46" i="5"/>
  <c r="JS46" i="5"/>
  <c r="JU46" i="5"/>
  <c r="JX46" i="5"/>
  <c r="JZ46" i="5"/>
  <c r="KB46" i="5"/>
  <c r="KD46" i="5"/>
  <c r="KF46" i="5"/>
  <c r="KG46" i="5"/>
  <c r="KY46" i="5"/>
  <c r="LA46" i="5"/>
  <c r="LD46" i="5"/>
  <c r="LF46" i="5"/>
  <c r="LH46" i="5"/>
  <c r="LJ46" i="5"/>
  <c r="LL46" i="5"/>
  <c r="LM46" i="5"/>
  <c r="ME46" i="5"/>
  <c r="MG46" i="5"/>
  <c r="MJ46" i="5"/>
  <c r="ML46" i="5"/>
  <c r="MN46" i="5"/>
  <c r="MP46" i="5"/>
  <c r="MR46" i="5"/>
  <c r="MS46" i="5"/>
  <c r="NK46" i="5"/>
  <c r="NM46" i="5"/>
  <c r="NP46" i="5"/>
  <c r="NR46" i="5"/>
  <c r="NT46" i="5"/>
  <c r="NV46" i="5"/>
  <c r="NX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L46" i="5"/>
  <c r="ON46" i="5"/>
  <c r="OO46" i="5"/>
  <c r="OP46" i="5"/>
  <c r="OR46" i="5"/>
  <c r="OS46" i="5"/>
  <c r="OU46" i="5"/>
  <c r="W47" i="5"/>
  <c r="Y47" i="5"/>
  <c r="AB47" i="5"/>
  <c r="AD47" i="5"/>
  <c r="AF47" i="5"/>
  <c r="AH47" i="5"/>
  <c r="AJ47" i="5"/>
  <c r="AK47" i="5"/>
  <c r="BC47" i="5"/>
  <c r="BE47" i="5"/>
  <c r="BH47" i="5"/>
  <c r="BJ47" i="5"/>
  <c r="BL47" i="5"/>
  <c r="BN47" i="5"/>
  <c r="BP47" i="5"/>
  <c r="BQ47" i="5"/>
  <c r="CI47" i="5"/>
  <c r="CK47" i="5"/>
  <c r="CN47" i="5"/>
  <c r="CP47" i="5"/>
  <c r="CR47" i="5"/>
  <c r="CT47" i="5"/>
  <c r="CV47" i="5"/>
  <c r="CW47" i="5"/>
  <c r="DO47" i="5"/>
  <c r="DQ47" i="5"/>
  <c r="DT47" i="5"/>
  <c r="DV47" i="5"/>
  <c r="DX47" i="5"/>
  <c r="DZ47" i="5"/>
  <c r="EB47" i="5"/>
  <c r="EC47" i="5"/>
  <c r="EU47" i="5"/>
  <c r="EW47" i="5"/>
  <c r="EZ47" i="5"/>
  <c r="FB47" i="5"/>
  <c r="FD47" i="5"/>
  <c r="FF47" i="5"/>
  <c r="FH47" i="5"/>
  <c r="FI47" i="5"/>
  <c r="GA47" i="5"/>
  <c r="GC47" i="5"/>
  <c r="GF47" i="5"/>
  <c r="GH47" i="5"/>
  <c r="GJ47" i="5"/>
  <c r="GL47" i="5"/>
  <c r="GN47" i="5"/>
  <c r="GO47" i="5"/>
  <c r="HG47" i="5"/>
  <c r="HI47" i="5"/>
  <c r="HL47" i="5"/>
  <c r="HN47" i="5"/>
  <c r="HP47" i="5"/>
  <c r="HR47" i="5"/>
  <c r="HT47" i="5"/>
  <c r="HU47" i="5"/>
  <c r="IM47" i="5"/>
  <c r="IO47" i="5"/>
  <c r="IR47" i="5"/>
  <c r="IT47" i="5"/>
  <c r="IV47" i="5"/>
  <c r="IX47" i="5"/>
  <c r="IZ47" i="5"/>
  <c r="JA47" i="5"/>
  <c r="JS47" i="5"/>
  <c r="JU47" i="5"/>
  <c r="JX47" i="5"/>
  <c r="JZ47" i="5"/>
  <c r="KB47" i="5"/>
  <c r="KD47" i="5"/>
  <c r="KF47" i="5"/>
  <c r="KG47" i="5"/>
  <c r="KY47" i="5"/>
  <c r="LA47" i="5"/>
  <c r="LD47" i="5"/>
  <c r="LF47" i="5"/>
  <c r="LH47" i="5"/>
  <c r="LJ47" i="5"/>
  <c r="LL47" i="5"/>
  <c r="LM47" i="5"/>
  <c r="ME47" i="5"/>
  <c r="MG47" i="5"/>
  <c r="MJ47" i="5"/>
  <c r="ML47" i="5"/>
  <c r="MN47" i="5"/>
  <c r="MP47" i="5"/>
  <c r="MR47" i="5"/>
  <c r="MS47" i="5"/>
  <c r="NK47" i="5"/>
  <c r="NM47" i="5"/>
  <c r="NP47" i="5"/>
  <c r="NR47" i="5"/>
  <c r="NT47" i="5"/>
  <c r="NV47" i="5"/>
  <c r="NX47" i="5"/>
  <c r="NY47" i="5"/>
  <c r="OA47" i="5"/>
  <c r="OB47" i="5"/>
  <c r="OC47" i="5"/>
  <c r="OD47" i="5"/>
  <c r="OE47" i="5"/>
  <c r="OF47" i="5"/>
  <c r="OG47" i="5"/>
  <c r="OH47" i="5"/>
  <c r="OI47" i="5"/>
  <c r="OJ47" i="5"/>
  <c r="OK47" i="5"/>
  <c r="OL47" i="5"/>
  <c r="ON47" i="5"/>
  <c r="OO47" i="5"/>
  <c r="OP47" i="5"/>
  <c r="OR47" i="5"/>
  <c r="OS47" i="5"/>
  <c r="OU47" i="5"/>
  <c r="W48" i="5"/>
  <c r="Y48" i="5"/>
  <c r="AB48" i="5"/>
  <c r="AD48" i="5"/>
  <c r="AF48" i="5"/>
  <c r="AH48" i="5"/>
  <c r="AJ48" i="5"/>
  <c r="AK48" i="5"/>
  <c r="BC48" i="5"/>
  <c r="BE48" i="5"/>
  <c r="BH48" i="5"/>
  <c r="BJ48" i="5"/>
  <c r="BL48" i="5"/>
  <c r="BN48" i="5"/>
  <c r="BP48" i="5"/>
  <c r="BQ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B48" i="5"/>
  <c r="EC48" i="5"/>
  <c r="EU48" i="5"/>
  <c r="EW48" i="5"/>
  <c r="EZ48" i="5"/>
  <c r="FB48" i="5"/>
  <c r="FD48" i="5"/>
  <c r="FF48" i="5"/>
  <c r="FH48" i="5"/>
  <c r="FI48" i="5"/>
  <c r="GA48" i="5"/>
  <c r="GC48" i="5"/>
  <c r="GF48" i="5"/>
  <c r="GH48" i="5"/>
  <c r="GJ48" i="5"/>
  <c r="GL48" i="5"/>
  <c r="GN48" i="5"/>
  <c r="GO48" i="5"/>
  <c r="HG48" i="5"/>
  <c r="HI48" i="5"/>
  <c r="HL48" i="5"/>
  <c r="HN48" i="5"/>
  <c r="HP48" i="5"/>
  <c r="HR48" i="5"/>
  <c r="HT48" i="5"/>
  <c r="HU48" i="5"/>
  <c r="IM48" i="5"/>
  <c r="IO48" i="5"/>
  <c r="IR48" i="5"/>
  <c r="IT48" i="5"/>
  <c r="IV48" i="5"/>
  <c r="IX48" i="5"/>
  <c r="IZ48" i="5"/>
  <c r="JA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L48" i="5"/>
  <c r="LM48" i="5"/>
  <c r="ME48" i="5"/>
  <c r="MG48" i="5"/>
  <c r="MJ48" i="5"/>
  <c r="ML48" i="5"/>
  <c r="MN48" i="5"/>
  <c r="MP48" i="5"/>
  <c r="MR48" i="5"/>
  <c r="MS48" i="5"/>
  <c r="NK48" i="5"/>
  <c r="NM48" i="5"/>
  <c r="NP48" i="5"/>
  <c r="NR48" i="5"/>
  <c r="NT48" i="5"/>
  <c r="NV48" i="5"/>
  <c r="NX48" i="5"/>
  <c r="NY48" i="5"/>
  <c r="OA48" i="5"/>
  <c r="OB48" i="5"/>
  <c r="OC48" i="5"/>
  <c r="OD48" i="5"/>
  <c r="OE48" i="5"/>
  <c r="OF48" i="5"/>
  <c r="OG48" i="5"/>
  <c r="OH48" i="5"/>
  <c r="OI48" i="5"/>
  <c r="OJ48" i="5"/>
  <c r="OK48" i="5"/>
  <c r="OL48" i="5"/>
  <c r="ON48" i="5"/>
  <c r="OO48" i="5"/>
  <c r="OP48" i="5"/>
  <c r="OR48" i="5"/>
  <c r="OS48" i="5"/>
  <c r="OU48" i="5"/>
  <c r="W49" i="5"/>
  <c r="Y49" i="5"/>
  <c r="AB49" i="5"/>
  <c r="AD49" i="5"/>
  <c r="AF49" i="5"/>
  <c r="AH49" i="5"/>
  <c r="AJ49" i="5"/>
  <c r="AK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C49" i="5"/>
  <c r="EU49" i="5"/>
  <c r="EW49" i="5"/>
  <c r="EZ49" i="5"/>
  <c r="FB49" i="5"/>
  <c r="FD49" i="5"/>
  <c r="FF49" i="5"/>
  <c r="FH49" i="5"/>
  <c r="FI49" i="5"/>
  <c r="GA49" i="5"/>
  <c r="GC49" i="5"/>
  <c r="GF49" i="5"/>
  <c r="GH49" i="5"/>
  <c r="GJ49" i="5"/>
  <c r="GL49" i="5"/>
  <c r="GN49" i="5"/>
  <c r="GO49" i="5"/>
  <c r="HG49" i="5"/>
  <c r="HI49" i="5"/>
  <c r="HL49" i="5"/>
  <c r="HN49" i="5"/>
  <c r="HP49" i="5"/>
  <c r="HR49" i="5"/>
  <c r="HT49" i="5"/>
  <c r="HU49" i="5"/>
  <c r="IM49" i="5"/>
  <c r="IO49" i="5"/>
  <c r="IR49" i="5"/>
  <c r="IT49" i="5"/>
  <c r="IV49" i="5"/>
  <c r="IX49" i="5"/>
  <c r="IZ49" i="5"/>
  <c r="JA49" i="5"/>
  <c r="JS49" i="5"/>
  <c r="JU49" i="5"/>
  <c r="JX49" i="5"/>
  <c r="JZ49" i="5"/>
  <c r="KB49" i="5"/>
  <c r="KD49" i="5"/>
  <c r="KF49" i="5"/>
  <c r="KG49" i="5"/>
  <c r="KY49" i="5"/>
  <c r="LA49" i="5"/>
  <c r="LD49" i="5"/>
  <c r="LF49" i="5"/>
  <c r="LH49" i="5"/>
  <c r="LJ49" i="5"/>
  <c r="LL49" i="5"/>
  <c r="LM49" i="5"/>
  <c r="ME49" i="5"/>
  <c r="MG49" i="5"/>
  <c r="MJ49" i="5"/>
  <c r="ML49" i="5"/>
  <c r="MN49" i="5"/>
  <c r="MP49" i="5"/>
  <c r="MR49" i="5"/>
  <c r="MS49" i="5"/>
  <c r="NK49" i="5"/>
  <c r="NM49" i="5"/>
  <c r="NP49" i="5"/>
  <c r="NR49" i="5"/>
  <c r="NT49" i="5"/>
  <c r="NV49" i="5"/>
  <c r="NX49" i="5"/>
  <c r="NY49" i="5"/>
  <c r="OA49" i="5"/>
  <c r="OB49" i="5"/>
  <c r="OC49" i="5"/>
  <c r="OD49" i="5"/>
  <c r="OE49" i="5"/>
  <c r="OF49" i="5"/>
  <c r="OG49" i="5"/>
  <c r="OH49" i="5"/>
  <c r="OI49" i="5"/>
  <c r="OJ49" i="5"/>
  <c r="OK49" i="5"/>
  <c r="OL49" i="5"/>
  <c r="ON49" i="5"/>
  <c r="OO49" i="5"/>
  <c r="OP49" i="5"/>
  <c r="OR49" i="5"/>
  <c r="OS49" i="5"/>
  <c r="OU49" i="5"/>
  <c r="W50" i="5"/>
  <c r="Y50" i="5"/>
  <c r="AB50" i="5"/>
  <c r="AD50" i="5"/>
  <c r="AF50" i="5"/>
  <c r="AH50" i="5"/>
  <c r="AJ50" i="5"/>
  <c r="AK50" i="5"/>
  <c r="BC50" i="5"/>
  <c r="BE50" i="5"/>
  <c r="BH50" i="5"/>
  <c r="BJ50" i="5"/>
  <c r="BL50" i="5"/>
  <c r="BN50" i="5"/>
  <c r="BP50" i="5"/>
  <c r="BQ50" i="5"/>
  <c r="CI50" i="5"/>
  <c r="CK50" i="5"/>
  <c r="CN50" i="5"/>
  <c r="CP50" i="5"/>
  <c r="CR50" i="5"/>
  <c r="CT50" i="5"/>
  <c r="CV50" i="5"/>
  <c r="CW50" i="5"/>
  <c r="DO50" i="5"/>
  <c r="DQ50" i="5"/>
  <c r="DT50" i="5"/>
  <c r="DV50" i="5"/>
  <c r="DX50" i="5"/>
  <c r="DZ50" i="5"/>
  <c r="EB50" i="5"/>
  <c r="EC50" i="5"/>
  <c r="EU50" i="5"/>
  <c r="EW50" i="5"/>
  <c r="EZ50" i="5"/>
  <c r="FB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I50" i="5"/>
  <c r="HL50" i="5"/>
  <c r="HN50" i="5"/>
  <c r="HP50" i="5"/>
  <c r="HR50" i="5"/>
  <c r="HT50" i="5"/>
  <c r="HU50" i="5"/>
  <c r="IM50" i="5"/>
  <c r="IO50" i="5"/>
  <c r="IR50" i="5"/>
  <c r="IT50" i="5"/>
  <c r="IV50" i="5"/>
  <c r="IX50" i="5"/>
  <c r="IZ50" i="5"/>
  <c r="JA50" i="5"/>
  <c r="JS50" i="5"/>
  <c r="JU50" i="5"/>
  <c r="JX50" i="5"/>
  <c r="JZ50" i="5"/>
  <c r="KB50" i="5"/>
  <c r="KD50" i="5"/>
  <c r="KF50" i="5"/>
  <c r="KG50" i="5"/>
  <c r="KY50" i="5"/>
  <c r="LA50" i="5"/>
  <c r="LD50" i="5"/>
  <c r="LF50" i="5"/>
  <c r="LH50" i="5"/>
  <c r="LJ50" i="5"/>
  <c r="LL50" i="5"/>
  <c r="LM50" i="5"/>
  <c r="ME50" i="5"/>
  <c r="MG50" i="5"/>
  <c r="MJ50" i="5"/>
  <c r="ML50" i="5"/>
  <c r="MN50" i="5"/>
  <c r="MP50" i="5"/>
  <c r="MR50" i="5"/>
  <c r="MS50" i="5"/>
  <c r="NK50" i="5"/>
  <c r="NM50" i="5"/>
  <c r="NP50" i="5"/>
  <c r="NR50" i="5"/>
  <c r="NT50" i="5"/>
  <c r="NV50" i="5"/>
  <c r="NX50" i="5"/>
  <c r="NY50" i="5"/>
  <c r="OA50" i="5"/>
  <c r="OB50" i="5"/>
  <c r="OC50" i="5"/>
  <c r="OD50" i="5"/>
  <c r="OE50" i="5"/>
  <c r="OF50" i="5"/>
  <c r="OG50" i="5"/>
  <c r="OH50" i="5"/>
  <c r="OI50" i="5"/>
  <c r="OJ50" i="5"/>
  <c r="OK50" i="5"/>
  <c r="OL50" i="5"/>
  <c r="ON50" i="5"/>
  <c r="OO50" i="5"/>
  <c r="OP50" i="5"/>
  <c r="OR50" i="5"/>
  <c r="OS50" i="5"/>
  <c r="OU50" i="5"/>
  <c r="W51" i="5"/>
  <c r="Y51" i="5"/>
  <c r="AB51" i="5"/>
  <c r="AD51" i="5"/>
  <c r="AF51" i="5"/>
  <c r="AH51" i="5"/>
  <c r="AJ51" i="5"/>
  <c r="AK51" i="5"/>
  <c r="BC51" i="5"/>
  <c r="BE51" i="5"/>
  <c r="BH51" i="5"/>
  <c r="BJ51" i="5"/>
  <c r="BL51" i="5"/>
  <c r="BN51" i="5"/>
  <c r="BP51" i="5"/>
  <c r="BQ51" i="5"/>
  <c r="CI51" i="5"/>
  <c r="CK51" i="5"/>
  <c r="CN51" i="5"/>
  <c r="CP51" i="5"/>
  <c r="CR51" i="5"/>
  <c r="CT51" i="5"/>
  <c r="CV51" i="5"/>
  <c r="CW51" i="5"/>
  <c r="DO51" i="5"/>
  <c r="DQ51" i="5"/>
  <c r="DT51" i="5"/>
  <c r="DV51" i="5"/>
  <c r="DX51" i="5"/>
  <c r="DZ51" i="5"/>
  <c r="EB51" i="5"/>
  <c r="EC51" i="5"/>
  <c r="EU51" i="5"/>
  <c r="EW51" i="5"/>
  <c r="EZ51" i="5"/>
  <c r="FB51" i="5"/>
  <c r="FD51" i="5"/>
  <c r="FF51" i="5"/>
  <c r="FH51" i="5"/>
  <c r="FI51" i="5"/>
  <c r="GA51" i="5"/>
  <c r="GC51" i="5"/>
  <c r="GF51" i="5"/>
  <c r="GH51" i="5"/>
  <c r="GJ51" i="5"/>
  <c r="GL51" i="5"/>
  <c r="GN51" i="5"/>
  <c r="GO51" i="5"/>
  <c r="HG51" i="5"/>
  <c r="HI51" i="5"/>
  <c r="HL51" i="5"/>
  <c r="HN51" i="5"/>
  <c r="HP51" i="5"/>
  <c r="HR51" i="5"/>
  <c r="HT51" i="5"/>
  <c r="HU51" i="5"/>
  <c r="IM51" i="5"/>
  <c r="IO51" i="5"/>
  <c r="IR51" i="5"/>
  <c r="IT51" i="5"/>
  <c r="IV51" i="5"/>
  <c r="IX51" i="5"/>
  <c r="IZ51" i="5"/>
  <c r="JA51" i="5"/>
  <c r="JS51" i="5"/>
  <c r="JU51" i="5"/>
  <c r="JX51" i="5"/>
  <c r="JZ51" i="5"/>
  <c r="KB51" i="5"/>
  <c r="KD51" i="5"/>
  <c r="KF51" i="5"/>
  <c r="KG51" i="5"/>
  <c r="KY51" i="5"/>
  <c r="LA51" i="5"/>
  <c r="LD51" i="5"/>
  <c r="LF51" i="5"/>
  <c r="LH51" i="5"/>
  <c r="LJ51" i="5"/>
  <c r="LL51" i="5"/>
  <c r="LM51" i="5"/>
  <c r="ME51" i="5"/>
  <c r="MG51" i="5"/>
  <c r="MJ51" i="5"/>
  <c r="ML51" i="5"/>
  <c r="MN51" i="5"/>
  <c r="MP51" i="5"/>
  <c r="MR51" i="5"/>
  <c r="MS51" i="5"/>
  <c r="NK51" i="5"/>
  <c r="NM51" i="5"/>
  <c r="NP51" i="5"/>
  <c r="NR51" i="5"/>
  <c r="NT51" i="5"/>
  <c r="NV51" i="5"/>
  <c r="NX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O51" i="5"/>
  <c r="OP51" i="5"/>
  <c r="OR51" i="5"/>
  <c r="OS51" i="5"/>
  <c r="OU51" i="5"/>
  <c r="W52" i="5"/>
  <c r="Y52" i="5"/>
  <c r="AB52" i="5"/>
  <c r="AD52" i="5"/>
  <c r="AF52" i="5"/>
  <c r="AH52" i="5"/>
  <c r="AJ52" i="5"/>
  <c r="AK52" i="5"/>
  <c r="BC52" i="5"/>
  <c r="BE52" i="5"/>
  <c r="BH52" i="5"/>
  <c r="BJ52" i="5"/>
  <c r="BL52" i="5"/>
  <c r="BN52" i="5"/>
  <c r="BP52" i="5"/>
  <c r="BQ52" i="5"/>
  <c r="CI52" i="5"/>
  <c r="CK52" i="5"/>
  <c r="CN52" i="5"/>
  <c r="CP52" i="5"/>
  <c r="CR52" i="5"/>
  <c r="CT52" i="5"/>
  <c r="CV52" i="5"/>
  <c r="CW52" i="5"/>
  <c r="DO52" i="5"/>
  <c r="DQ52" i="5"/>
  <c r="DT52" i="5"/>
  <c r="DV52" i="5"/>
  <c r="DX52" i="5"/>
  <c r="DZ52" i="5"/>
  <c r="EB52" i="5"/>
  <c r="EC52" i="5"/>
  <c r="EU52" i="5"/>
  <c r="EW52" i="5"/>
  <c r="EZ52" i="5"/>
  <c r="FB52" i="5"/>
  <c r="FD52" i="5"/>
  <c r="FF52" i="5"/>
  <c r="FH52" i="5"/>
  <c r="FI52" i="5"/>
  <c r="GA52" i="5"/>
  <c r="GC52" i="5"/>
  <c r="GF52" i="5"/>
  <c r="GH52" i="5"/>
  <c r="GJ52" i="5"/>
  <c r="GL52" i="5"/>
  <c r="GN52" i="5"/>
  <c r="GO52" i="5"/>
  <c r="HG52" i="5"/>
  <c r="HI52" i="5"/>
  <c r="HL52" i="5"/>
  <c r="HN52" i="5"/>
  <c r="HP52" i="5"/>
  <c r="HR52" i="5"/>
  <c r="HT52" i="5"/>
  <c r="HU52" i="5"/>
  <c r="IM52" i="5"/>
  <c r="IO52" i="5"/>
  <c r="IR52" i="5"/>
  <c r="IT52" i="5"/>
  <c r="IV52" i="5"/>
  <c r="IX52" i="5"/>
  <c r="IZ52" i="5"/>
  <c r="JA52" i="5"/>
  <c r="JS52" i="5"/>
  <c r="JU52" i="5"/>
  <c r="JX52" i="5"/>
  <c r="JZ52" i="5"/>
  <c r="KB52" i="5"/>
  <c r="KD52" i="5"/>
  <c r="KF52" i="5"/>
  <c r="KG52" i="5"/>
  <c r="KY52" i="5"/>
  <c r="LA52" i="5"/>
  <c r="LD52" i="5"/>
  <c r="LF52" i="5"/>
  <c r="LH52" i="5"/>
  <c r="LJ52" i="5"/>
  <c r="LL52" i="5"/>
  <c r="LM52" i="5"/>
  <c r="ME52" i="5"/>
  <c r="MG52" i="5"/>
  <c r="MJ52" i="5"/>
  <c r="ML52" i="5"/>
  <c r="MN52" i="5"/>
  <c r="MP52" i="5"/>
  <c r="MR52" i="5"/>
  <c r="MS52" i="5"/>
  <c r="NK52" i="5"/>
  <c r="NM52" i="5"/>
  <c r="NP52" i="5"/>
  <c r="NR52" i="5"/>
  <c r="NT52" i="5"/>
  <c r="NV52" i="5"/>
  <c r="NX52" i="5"/>
  <c r="NY52" i="5"/>
  <c r="OA52" i="5"/>
  <c r="OB52" i="5"/>
  <c r="OC52" i="5"/>
  <c r="OD52" i="5"/>
  <c r="OE52" i="5"/>
  <c r="OF52" i="5"/>
  <c r="OG52" i="5"/>
  <c r="OH52" i="5"/>
  <c r="OI52" i="5"/>
  <c r="OJ52" i="5"/>
  <c r="OK52" i="5"/>
  <c r="OL52" i="5"/>
  <c r="ON52" i="5"/>
  <c r="OO52" i="5"/>
  <c r="OP52" i="5"/>
  <c r="OR52" i="5"/>
  <c r="OS52" i="5"/>
  <c r="OU52" i="5"/>
  <c r="W53" i="5"/>
  <c r="Y53" i="5"/>
  <c r="AB53" i="5"/>
  <c r="AD53" i="5"/>
  <c r="AF53" i="5"/>
  <c r="AH53" i="5"/>
  <c r="AJ53" i="5"/>
  <c r="AK53" i="5"/>
  <c r="BC53" i="5"/>
  <c r="BE53" i="5"/>
  <c r="BH53" i="5"/>
  <c r="BJ53" i="5"/>
  <c r="BL53" i="5"/>
  <c r="BN53" i="5"/>
  <c r="BP53" i="5"/>
  <c r="BQ53" i="5"/>
  <c r="CI53" i="5"/>
  <c r="CK53" i="5"/>
  <c r="CN53" i="5"/>
  <c r="CP53" i="5"/>
  <c r="CR53" i="5"/>
  <c r="CT53" i="5"/>
  <c r="CV53" i="5"/>
  <c r="CW53" i="5"/>
  <c r="DO53" i="5"/>
  <c r="DQ53" i="5"/>
  <c r="DT53" i="5"/>
  <c r="DV53" i="5"/>
  <c r="DX53" i="5"/>
  <c r="DZ53" i="5"/>
  <c r="EB53" i="5"/>
  <c r="EC53" i="5"/>
  <c r="EU53" i="5"/>
  <c r="EW53" i="5"/>
  <c r="EZ53" i="5"/>
  <c r="FB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G53" i="5"/>
  <c r="HI53" i="5"/>
  <c r="HL53" i="5"/>
  <c r="HN53" i="5"/>
  <c r="HP53" i="5"/>
  <c r="HR53" i="5"/>
  <c r="HT53" i="5"/>
  <c r="HU53" i="5"/>
  <c r="IM53" i="5"/>
  <c r="IO53" i="5"/>
  <c r="IR53" i="5"/>
  <c r="IT53" i="5"/>
  <c r="IV53" i="5"/>
  <c r="IX53" i="5"/>
  <c r="IZ53" i="5"/>
  <c r="JA53" i="5"/>
  <c r="JS53" i="5"/>
  <c r="JU53" i="5"/>
  <c r="JX53" i="5"/>
  <c r="JZ53" i="5"/>
  <c r="KB53" i="5"/>
  <c r="KD53" i="5"/>
  <c r="KF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MR53" i="5"/>
  <c r="MS53" i="5"/>
  <c r="NK53" i="5"/>
  <c r="NM53" i="5"/>
  <c r="NP53" i="5"/>
  <c r="NR53" i="5"/>
  <c r="NT53" i="5"/>
  <c r="NV53" i="5"/>
  <c r="NX53" i="5"/>
  <c r="NY53" i="5"/>
  <c r="OA53" i="5"/>
  <c r="OB53" i="5"/>
  <c r="OC53" i="5"/>
  <c r="OD53" i="5"/>
  <c r="OE53" i="5"/>
  <c r="OF53" i="5"/>
  <c r="OG53" i="5"/>
  <c r="OH53" i="5"/>
  <c r="OI53" i="5"/>
  <c r="OJ53" i="5"/>
  <c r="OK53" i="5"/>
  <c r="OL53" i="5"/>
  <c r="ON53" i="5"/>
  <c r="OO53" i="5"/>
  <c r="OP53" i="5"/>
  <c r="OR53" i="5"/>
  <c r="OS53" i="5"/>
  <c r="OU53" i="5"/>
  <c r="W54" i="5"/>
  <c r="Y54" i="5"/>
  <c r="AB54" i="5"/>
  <c r="AD54" i="5"/>
  <c r="AF54" i="5"/>
  <c r="AH54" i="5"/>
  <c r="AJ54" i="5"/>
  <c r="AK54" i="5"/>
  <c r="BC54" i="5"/>
  <c r="BE54" i="5"/>
  <c r="BH54" i="5"/>
  <c r="BJ54" i="5"/>
  <c r="BL54" i="5"/>
  <c r="BN54" i="5"/>
  <c r="BP54" i="5"/>
  <c r="BQ54" i="5"/>
  <c r="CI54" i="5"/>
  <c r="CK54" i="5"/>
  <c r="CN54" i="5"/>
  <c r="CP54" i="5"/>
  <c r="CR54" i="5"/>
  <c r="CT54" i="5"/>
  <c r="CV54" i="5"/>
  <c r="CW54" i="5"/>
  <c r="DO54" i="5"/>
  <c r="DQ54" i="5"/>
  <c r="DT54" i="5"/>
  <c r="DV54" i="5"/>
  <c r="DX54" i="5"/>
  <c r="DZ54" i="5"/>
  <c r="EB54" i="5"/>
  <c r="EC54" i="5"/>
  <c r="EU54" i="5"/>
  <c r="EW54" i="5"/>
  <c r="EZ54" i="5"/>
  <c r="FB54" i="5"/>
  <c r="FD54" i="5"/>
  <c r="FF54" i="5"/>
  <c r="FH54" i="5"/>
  <c r="FI54" i="5"/>
  <c r="GA54" i="5"/>
  <c r="GC54" i="5"/>
  <c r="GF54" i="5"/>
  <c r="GH54" i="5"/>
  <c r="GJ54" i="5"/>
  <c r="GL54" i="5"/>
  <c r="GN54" i="5"/>
  <c r="GO54" i="5"/>
  <c r="HG54" i="5"/>
  <c r="HI54" i="5"/>
  <c r="HL54" i="5"/>
  <c r="HN54" i="5"/>
  <c r="HP54" i="5"/>
  <c r="HR54" i="5"/>
  <c r="HT54" i="5"/>
  <c r="HU54" i="5"/>
  <c r="IM54" i="5"/>
  <c r="IO54" i="5"/>
  <c r="IR54" i="5"/>
  <c r="IT54" i="5"/>
  <c r="IV54" i="5"/>
  <c r="IX54" i="5"/>
  <c r="IZ54" i="5"/>
  <c r="JA54" i="5"/>
  <c r="JS54" i="5"/>
  <c r="JU54" i="5"/>
  <c r="JX54" i="5"/>
  <c r="JZ54" i="5"/>
  <c r="KB54" i="5"/>
  <c r="KD54" i="5"/>
  <c r="KF54" i="5"/>
  <c r="KG54" i="5"/>
  <c r="KY54" i="5"/>
  <c r="LA54" i="5"/>
  <c r="LD54" i="5"/>
  <c r="LF54" i="5"/>
  <c r="LH54" i="5"/>
  <c r="LJ54" i="5"/>
  <c r="LL54" i="5"/>
  <c r="LM54" i="5"/>
  <c r="ME54" i="5"/>
  <c r="MG54" i="5"/>
  <c r="MJ54" i="5"/>
  <c r="ML54" i="5"/>
  <c r="MN54" i="5"/>
  <c r="MP54" i="5"/>
  <c r="MR54" i="5"/>
  <c r="MS54" i="5"/>
  <c r="NK54" i="5"/>
  <c r="NM54" i="5"/>
  <c r="NP54" i="5"/>
  <c r="NR54" i="5"/>
  <c r="NT54" i="5"/>
  <c r="NV54" i="5"/>
  <c r="NX54" i="5"/>
  <c r="NY54" i="5"/>
  <c r="OA54" i="5"/>
  <c r="OB54" i="5"/>
  <c r="OC54" i="5"/>
  <c r="OD54" i="5"/>
  <c r="OE54" i="5"/>
  <c r="OF54" i="5"/>
  <c r="OG54" i="5"/>
  <c r="OH54" i="5"/>
  <c r="OI54" i="5"/>
  <c r="OJ54" i="5"/>
  <c r="OK54" i="5"/>
  <c r="OL54" i="5"/>
  <c r="ON54" i="5"/>
  <c r="OO54" i="5"/>
  <c r="OP54" i="5"/>
  <c r="OR54" i="5"/>
  <c r="OS54" i="5"/>
  <c r="OU54" i="5"/>
  <c r="W55" i="5"/>
  <c r="Y55" i="5"/>
  <c r="AB55" i="5"/>
  <c r="AD55" i="5"/>
  <c r="AF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A55" i="5"/>
  <c r="JS55" i="5"/>
  <c r="JU55" i="5"/>
  <c r="JX55" i="5"/>
  <c r="JZ55" i="5"/>
  <c r="KB55" i="5"/>
  <c r="KD55" i="5"/>
  <c r="KF55" i="5"/>
  <c r="KG55" i="5"/>
  <c r="KY55" i="5"/>
  <c r="LA55" i="5"/>
  <c r="LD55" i="5"/>
  <c r="LF55" i="5"/>
  <c r="LH55" i="5"/>
  <c r="LJ55" i="5"/>
  <c r="LL55" i="5"/>
  <c r="LM55" i="5"/>
  <c r="ME55" i="5"/>
  <c r="MG55" i="5"/>
  <c r="MJ55" i="5"/>
  <c r="ML55" i="5"/>
  <c r="MN55" i="5"/>
  <c r="MP55" i="5"/>
  <c r="MR55" i="5"/>
  <c r="MS55" i="5"/>
  <c r="NK55" i="5"/>
  <c r="NM55" i="5"/>
  <c r="NP55" i="5"/>
  <c r="NR55" i="5"/>
  <c r="NT55" i="5"/>
  <c r="NV55" i="5"/>
  <c r="NX55" i="5"/>
  <c r="NY55" i="5"/>
  <c r="OA55" i="5"/>
  <c r="OB55" i="5"/>
  <c r="OC55" i="5"/>
  <c r="OD55" i="5"/>
  <c r="OE55" i="5"/>
  <c r="OF55" i="5"/>
  <c r="OG55" i="5"/>
  <c r="OH55" i="5"/>
  <c r="OI55" i="5"/>
  <c r="OJ55" i="5"/>
  <c r="OK55" i="5"/>
  <c r="OL55" i="5"/>
  <c r="ON55" i="5"/>
  <c r="OO55" i="5"/>
  <c r="OP55" i="5"/>
  <c r="OR55" i="5"/>
  <c r="OS55" i="5"/>
  <c r="OU55" i="5"/>
  <c r="W56" i="5"/>
  <c r="Y56" i="5"/>
  <c r="AB56" i="5"/>
  <c r="AD56" i="5"/>
  <c r="AF56" i="5"/>
  <c r="AH56" i="5"/>
  <c r="AJ56" i="5"/>
  <c r="AK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P56" i="5"/>
  <c r="NR56" i="5"/>
  <c r="NT56" i="5"/>
  <c r="NV56" i="5"/>
  <c r="NX56" i="5"/>
  <c r="NY56" i="5"/>
  <c r="OA56" i="5"/>
  <c r="OB56" i="5"/>
  <c r="OC56" i="5"/>
  <c r="OD56" i="5"/>
  <c r="OE56" i="5"/>
  <c r="OF56" i="5"/>
  <c r="OG56" i="5"/>
  <c r="OH56" i="5"/>
  <c r="OI56" i="5"/>
  <c r="OJ56" i="5"/>
  <c r="OK56" i="5"/>
  <c r="OL56" i="5"/>
  <c r="ON56" i="5"/>
  <c r="OO56" i="5"/>
  <c r="OP56" i="5"/>
  <c r="OR56" i="5"/>
  <c r="OS56" i="5"/>
  <c r="OU56" i="5"/>
  <c r="W57" i="5"/>
  <c r="Y57" i="5"/>
  <c r="AB57" i="5"/>
  <c r="AD57" i="5"/>
  <c r="AF57" i="5"/>
  <c r="AH57" i="5"/>
  <c r="AJ57" i="5"/>
  <c r="AK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GO57" i="5"/>
  <c r="HG57" i="5"/>
  <c r="HI57" i="5"/>
  <c r="HL57" i="5"/>
  <c r="HN57" i="5"/>
  <c r="HP57" i="5"/>
  <c r="HR57" i="5"/>
  <c r="HT57" i="5"/>
  <c r="HU57" i="5"/>
  <c r="IM57" i="5"/>
  <c r="IO57" i="5"/>
  <c r="IR57" i="5"/>
  <c r="IT57" i="5"/>
  <c r="IV57" i="5"/>
  <c r="IX57" i="5"/>
  <c r="IZ57" i="5"/>
  <c r="JA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P57" i="5"/>
  <c r="NR57" i="5"/>
  <c r="NT57" i="5"/>
  <c r="NV57" i="5"/>
  <c r="NX57" i="5"/>
  <c r="NY57" i="5"/>
  <c r="OA57" i="5"/>
  <c r="OB57" i="5"/>
  <c r="OC57" i="5"/>
  <c r="OD57" i="5"/>
  <c r="OE57" i="5"/>
  <c r="OF57" i="5"/>
  <c r="OG57" i="5"/>
  <c r="OH57" i="5"/>
  <c r="OI57" i="5"/>
  <c r="OJ57" i="5"/>
  <c r="OK57" i="5"/>
  <c r="OL57" i="5"/>
  <c r="ON57" i="5"/>
  <c r="OO57" i="5"/>
  <c r="OP57" i="5"/>
  <c r="OR57" i="5"/>
  <c r="OS57" i="5"/>
  <c r="OU57" i="5"/>
  <c r="W58" i="5"/>
  <c r="Y58" i="5"/>
  <c r="AB58" i="5"/>
  <c r="AD58" i="5"/>
  <c r="AF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B58" i="5"/>
  <c r="EC58" i="5"/>
  <c r="EU58" i="5"/>
  <c r="EW58" i="5"/>
  <c r="EZ58" i="5"/>
  <c r="FB58" i="5"/>
  <c r="FD58" i="5"/>
  <c r="FF58" i="5"/>
  <c r="FH58" i="5"/>
  <c r="FI58" i="5"/>
  <c r="GA58" i="5"/>
  <c r="GC58" i="5"/>
  <c r="GF58" i="5"/>
  <c r="GH58" i="5"/>
  <c r="GJ58" i="5"/>
  <c r="GL58" i="5"/>
  <c r="GN58" i="5"/>
  <c r="GO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P58" i="5"/>
  <c r="NR58" i="5"/>
  <c r="NT58" i="5"/>
  <c r="NV58" i="5"/>
  <c r="NX58" i="5"/>
  <c r="NY58" i="5"/>
  <c r="OA58" i="5"/>
  <c r="OB58" i="5"/>
  <c r="OC58" i="5"/>
  <c r="OD58" i="5"/>
  <c r="OE58" i="5"/>
  <c r="OF58" i="5"/>
  <c r="OG58" i="5"/>
  <c r="OH58" i="5"/>
  <c r="OI58" i="5"/>
  <c r="OJ58" i="5"/>
  <c r="OK58" i="5"/>
  <c r="OL58" i="5"/>
  <c r="ON58" i="5"/>
  <c r="OO58" i="5"/>
  <c r="OP58" i="5"/>
  <c r="OR58" i="5"/>
  <c r="OS58" i="5"/>
  <c r="OU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A59" i="5"/>
  <c r="JS59" i="5"/>
  <c r="JU59" i="5"/>
  <c r="JX59" i="5"/>
  <c r="JZ59" i="5"/>
  <c r="KB59" i="5"/>
  <c r="KD59" i="5"/>
  <c r="KF59" i="5"/>
  <c r="KG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MS59" i="5"/>
  <c r="NK59" i="5"/>
  <c r="NM59" i="5"/>
  <c r="NP59" i="5"/>
  <c r="NR59" i="5"/>
  <c r="NT59" i="5"/>
  <c r="NV59" i="5"/>
  <c r="NX59" i="5"/>
  <c r="NY59" i="5"/>
  <c r="OA59" i="5"/>
  <c r="OB59" i="5"/>
  <c r="OC59" i="5"/>
  <c r="OD59" i="5"/>
  <c r="OE59" i="5"/>
  <c r="OF59" i="5"/>
  <c r="OG59" i="5"/>
  <c r="OH59" i="5"/>
  <c r="OI59" i="5"/>
  <c r="OJ59" i="5"/>
  <c r="OK59" i="5"/>
  <c r="OL59" i="5"/>
  <c r="ON59" i="5"/>
  <c r="OO59" i="5"/>
  <c r="OP59" i="5"/>
  <c r="OR59" i="5"/>
  <c r="OS59" i="5"/>
  <c r="OU59" i="5"/>
  <c r="W60" i="5"/>
  <c r="Y60" i="5"/>
  <c r="AB60" i="5"/>
  <c r="AD60" i="5"/>
  <c r="AF60" i="5"/>
  <c r="AH60" i="5"/>
  <c r="AJ60" i="5"/>
  <c r="AK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HU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P60" i="5"/>
  <c r="NR60" i="5"/>
  <c r="NT60" i="5"/>
  <c r="NV60" i="5"/>
  <c r="NX60" i="5"/>
  <c r="NY60" i="5"/>
  <c r="OA60" i="5"/>
  <c r="OB60" i="5"/>
  <c r="OC60" i="5"/>
  <c r="OD60" i="5"/>
  <c r="OE60" i="5"/>
  <c r="OF60" i="5"/>
  <c r="OG60" i="5"/>
  <c r="OH60" i="5"/>
  <c r="OI60" i="5"/>
  <c r="OJ60" i="5"/>
  <c r="OK60" i="5"/>
  <c r="OL60" i="5"/>
  <c r="ON60" i="5"/>
  <c r="OO60" i="5"/>
  <c r="OP60" i="5"/>
  <c r="OR60" i="5"/>
  <c r="OS60" i="5"/>
  <c r="OU60" i="5"/>
  <c r="W61" i="5"/>
  <c r="Y61" i="5"/>
  <c r="AB61" i="5"/>
  <c r="AD61" i="5"/>
  <c r="AF61" i="5"/>
  <c r="AH61" i="5"/>
  <c r="AJ61" i="5"/>
  <c r="AK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HU61" i="5"/>
  <c r="IM61" i="5"/>
  <c r="IO61" i="5"/>
  <c r="IR61" i="5"/>
  <c r="IT61" i="5"/>
  <c r="IV61" i="5"/>
  <c r="IX61" i="5"/>
  <c r="IZ61" i="5"/>
  <c r="JA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MS61" i="5"/>
  <c r="NK61" i="5"/>
  <c r="NM61" i="5"/>
  <c r="NP61" i="5"/>
  <c r="NR61" i="5"/>
  <c r="NT61" i="5"/>
  <c r="NV61" i="5"/>
  <c r="NX61" i="5"/>
  <c r="NY61" i="5"/>
  <c r="OA61" i="5"/>
  <c r="OB61" i="5"/>
  <c r="OC61" i="5"/>
  <c r="OD61" i="5"/>
  <c r="OE61" i="5"/>
  <c r="OF61" i="5"/>
  <c r="OG61" i="5"/>
  <c r="OH61" i="5"/>
  <c r="OI61" i="5"/>
  <c r="OJ61" i="5"/>
  <c r="OK61" i="5"/>
  <c r="OL61" i="5"/>
  <c r="ON61" i="5"/>
  <c r="OO61" i="5"/>
  <c r="OP61" i="5"/>
  <c r="OR61" i="5"/>
  <c r="OS61" i="5"/>
  <c r="OU61" i="5"/>
  <c r="W62" i="5"/>
  <c r="Y62" i="5"/>
  <c r="AB62" i="5"/>
  <c r="AD62" i="5"/>
  <c r="AF62" i="5"/>
  <c r="AH62" i="5"/>
  <c r="AJ62" i="5"/>
  <c r="AK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A62" i="5"/>
  <c r="JS62" i="5"/>
  <c r="JU62" i="5"/>
  <c r="JX62" i="5"/>
  <c r="JZ62" i="5"/>
  <c r="KB62" i="5"/>
  <c r="KD62" i="5"/>
  <c r="KF62" i="5"/>
  <c r="KG62" i="5"/>
  <c r="KY62" i="5"/>
  <c r="LA62" i="5"/>
  <c r="LD62" i="5"/>
  <c r="LF62" i="5"/>
  <c r="LH62" i="5"/>
  <c r="LJ62" i="5"/>
  <c r="LL62" i="5"/>
  <c r="LM62" i="5"/>
  <c r="ME62" i="5"/>
  <c r="MG62" i="5"/>
  <c r="MJ62" i="5"/>
  <c r="ML62" i="5"/>
  <c r="MN62" i="5"/>
  <c r="MP62" i="5"/>
  <c r="MR62" i="5"/>
  <c r="MS62" i="5"/>
  <c r="NK62" i="5"/>
  <c r="NM62" i="5"/>
  <c r="NP62" i="5"/>
  <c r="NR62" i="5"/>
  <c r="NT62" i="5"/>
  <c r="NV62" i="5"/>
  <c r="NX62" i="5"/>
  <c r="NY62" i="5"/>
  <c r="OA62" i="5"/>
  <c r="OB62" i="5"/>
  <c r="OC62" i="5"/>
  <c r="OD62" i="5"/>
  <c r="OE62" i="5"/>
  <c r="OF62" i="5"/>
  <c r="OG62" i="5"/>
  <c r="OH62" i="5"/>
  <c r="OI62" i="5"/>
  <c r="OJ62" i="5"/>
  <c r="OK62" i="5"/>
  <c r="OL62" i="5"/>
  <c r="ON62" i="5"/>
  <c r="OO62" i="5"/>
  <c r="OP62" i="5"/>
  <c r="OR62" i="5"/>
  <c r="OS62" i="5"/>
  <c r="OU62" i="5"/>
  <c r="W63" i="5"/>
  <c r="Y63" i="5"/>
  <c r="AB63" i="5"/>
  <c r="AD63" i="5"/>
  <c r="AF63" i="5"/>
  <c r="AH63" i="5"/>
  <c r="AJ63" i="5"/>
  <c r="AK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F63" i="5"/>
  <c r="KG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MS63" i="5"/>
  <c r="NK63" i="5"/>
  <c r="NM63" i="5"/>
  <c r="NP63" i="5"/>
  <c r="NR63" i="5"/>
  <c r="NT63" i="5"/>
  <c r="NV63" i="5"/>
  <c r="NX63" i="5"/>
  <c r="NY63" i="5"/>
  <c r="OA63" i="5"/>
  <c r="OB63" i="5"/>
  <c r="OC63" i="5"/>
  <c r="OD63" i="5"/>
  <c r="OE63" i="5"/>
  <c r="OF63" i="5"/>
  <c r="OG63" i="5"/>
  <c r="OH63" i="5"/>
  <c r="OI63" i="5"/>
  <c r="OJ63" i="5"/>
  <c r="OK63" i="5"/>
  <c r="OL63" i="5"/>
  <c r="ON63" i="5"/>
  <c r="OO63" i="5"/>
  <c r="OP63" i="5"/>
  <c r="OR63" i="5"/>
  <c r="OS63" i="5"/>
  <c r="OU63" i="5"/>
  <c r="W64" i="5"/>
  <c r="Y64" i="5"/>
  <c r="AB64" i="5"/>
  <c r="AD64" i="5"/>
  <c r="AF64" i="5"/>
  <c r="AH64" i="5"/>
  <c r="AJ64" i="5"/>
  <c r="AK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HU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P64" i="5"/>
  <c r="NR64" i="5"/>
  <c r="NT64" i="5"/>
  <c r="NV64" i="5"/>
  <c r="NX64" i="5"/>
  <c r="NY64" i="5"/>
  <c r="OA64" i="5"/>
  <c r="OB64" i="5"/>
  <c r="OC64" i="5"/>
  <c r="OD64" i="5"/>
  <c r="OE64" i="5"/>
  <c r="OF64" i="5"/>
  <c r="OG64" i="5"/>
  <c r="OH64" i="5"/>
  <c r="OI64" i="5"/>
  <c r="OJ64" i="5"/>
  <c r="OK64" i="5"/>
  <c r="OL64" i="5"/>
  <c r="ON64" i="5"/>
  <c r="OO64" i="5"/>
  <c r="OP64" i="5"/>
  <c r="OR64" i="5"/>
  <c r="OS64" i="5"/>
  <c r="OU64" i="5"/>
  <c r="W65" i="5"/>
  <c r="Y65" i="5"/>
  <c r="AB65" i="5"/>
  <c r="AD65" i="5"/>
  <c r="AF65" i="5"/>
  <c r="AH65" i="5"/>
  <c r="AJ65" i="5"/>
  <c r="AK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MS65" i="5"/>
  <c r="NK65" i="5"/>
  <c r="NM65" i="5"/>
  <c r="NP65" i="5"/>
  <c r="NR65" i="5"/>
  <c r="NT65" i="5"/>
  <c r="NV65" i="5"/>
  <c r="NX65" i="5"/>
  <c r="NY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N65" i="5"/>
  <c r="OO65" i="5"/>
  <c r="OP65" i="5"/>
  <c r="OR65" i="5"/>
  <c r="OS65" i="5"/>
  <c r="OU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MS66" i="5"/>
  <c r="NK66" i="5"/>
  <c r="NM66" i="5"/>
  <c r="NP66" i="5"/>
  <c r="NR66" i="5"/>
  <c r="NT66" i="5"/>
  <c r="NV66" i="5"/>
  <c r="NX66" i="5"/>
  <c r="NY66" i="5"/>
  <c r="OA66" i="5"/>
  <c r="OB66" i="5"/>
  <c r="OC66" i="5"/>
  <c r="OD66" i="5"/>
  <c r="OE66" i="5"/>
  <c r="OF66" i="5"/>
  <c r="OG66" i="5"/>
  <c r="OH66" i="5"/>
  <c r="OI66" i="5"/>
  <c r="OJ66" i="5"/>
  <c r="OK66" i="5"/>
  <c r="OL66" i="5"/>
  <c r="ON66" i="5"/>
  <c r="OO66" i="5"/>
  <c r="OP66" i="5"/>
  <c r="OR66" i="5"/>
  <c r="OS66" i="5"/>
  <c r="OU66" i="5"/>
  <c r="W67" i="5"/>
  <c r="Y67" i="5"/>
  <c r="AB67" i="5"/>
  <c r="AD67" i="5"/>
  <c r="AH67" i="5"/>
  <c r="AJ67" i="5"/>
  <c r="AK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P67" i="5"/>
  <c r="NR67" i="5"/>
  <c r="NT67" i="5"/>
  <c r="NV67" i="5"/>
  <c r="NX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L67" i="5"/>
  <c r="ON67" i="5"/>
  <c r="OO67" i="5"/>
  <c r="OP67" i="5"/>
  <c r="OR67" i="5"/>
  <c r="OS67" i="5"/>
  <c r="OU67" i="5"/>
  <c r="W68" i="5"/>
  <c r="Y68" i="5"/>
  <c r="AB68" i="5"/>
  <c r="AD68" i="5"/>
  <c r="AH68" i="5"/>
  <c r="AJ68" i="5"/>
  <c r="AK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A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MS68" i="5"/>
  <c r="NK68" i="5"/>
  <c r="NM68" i="5"/>
  <c r="NP68" i="5"/>
  <c r="NR68" i="5"/>
  <c r="NT68" i="5"/>
  <c r="NV68" i="5"/>
  <c r="NX68" i="5"/>
  <c r="NY68" i="5"/>
  <c r="OA68" i="5"/>
  <c r="OB68" i="5"/>
  <c r="OC68" i="5"/>
  <c r="OD68" i="5"/>
  <c r="OE68" i="5"/>
  <c r="OF68" i="5"/>
  <c r="OG68" i="5"/>
  <c r="OH68" i="5"/>
  <c r="OI68" i="5"/>
  <c r="OJ68" i="5"/>
  <c r="OK68" i="5"/>
  <c r="OL68" i="5"/>
  <c r="ON68" i="5"/>
  <c r="OO68" i="5"/>
  <c r="OP68" i="5"/>
  <c r="OR68" i="5"/>
  <c r="OS68" i="5"/>
  <c r="OU68" i="5"/>
  <c r="W69" i="5"/>
  <c r="Y69" i="5"/>
  <c r="AB69" i="5"/>
  <c r="AD69" i="5"/>
  <c r="AH69" i="5"/>
  <c r="AJ69" i="5"/>
  <c r="AK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F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MS69" i="5"/>
  <c r="NK69" i="5"/>
  <c r="NM69" i="5"/>
  <c r="NP69" i="5"/>
  <c r="NR69" i="5"/>
  <c r="NT69" i="5"/>
  <c r="NV69" i="5"/>
  <c r="NX69" i="5"/>
  <c r="NY69" i="5"/>
  <c r="OA69" i="5"/>
  <c r="OB69" i="5"/>
  <c r="OC69" i="5"/>
  <c r="OD69" i="5"/>
  <c r="OE69" i="5"/>
  <c r="OF69" i="5"/>
  <c r="OG69" i="5"/>
  <c r="OH69" i="5"/>
  <c r="OI69" i="5"/>
  <c r="OJ69" i="5"/>
  <c r="OK69" i="5"/>
  <c r="OL69" i="5"/>
  <c r="ON69" i="5"/>
  <c r="OO69" i="5"/>
  <c r="OP69" i="5"/>
  <c r="OR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IZ70" i="5"/>
  <c r="JA70" i="5"/>
  <c r="JS70" i="5"/>
  <c r="JU70" i="5"/>
  <c r="JX70" i="5"/>
  <c r="JZ70" i="5"/>
  <c r="KB70" i="5"/>
  <c r="KD70" i="5"/>
  <c r="KF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MR70" i="5"/>
  <c r="MS70" i="5"/>
  <c r="NK70" i="5"/>
  <c r="NM70" i="5"/>
  <c r="NP70" i="5"/>
  <c r="NR70" i="5"/>
  <c r="NT70" i="5"/>
  <c r="NV70" i="5"/>
  <c r="NX70" i="5"/>
  <c r="NY70" i="5"/>
  <c r="OA70" i="5"/>
  <c r="OB70" i="5"/>
  <c r="OC70" i="5"/>
  <c r="OD70" i="5"/>
  <c r="OE70" i="5"/>
  <c r="OF70" i="5"/>
  <c r="OG70" i="5"/>
  <c r="OH70" i="5"/>
  <c r="OI70" i="5"/>
  <c r="OJ70" i="5"/>
  <c r="OK70" i="5"/>
  <c r="OL70" i="5"/>
  <c r="ON70" i="5"/>
  <c r="OO70" i="5"/>
  <c r="OP70" i="5"/>
  <c r="OR70" i="5"/>
  <c r="OS70" i="5"/>
  <c r="OU70" i="5"/>
  <c r="W71" i="5"/>
  <c r="Y71" i="5"/>
  <c r="AB71" i="5"/>
  <c r="AD71" i="5"/>
  <c r="AH71" i="5"/>
  <c r="AJ71" i="5"/>
  <c r="AK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G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MS71" i="5"/>
  <c r="NK71" i="5"/>
  <c r="NM71" i="5"/>
  <c r="NP71" i="5"/>
  <c r="NR71" i="5"/>
  <c r="NT71" i="5"/>
  <c r="NV71" i="5"/>
  <c r="NX71" i="5"/>
  <c r="NY71" i="5"/>
  <c r="OA71" i="5"/>
  <c r="OB71" i="5"/>
  <c r="OC71" i="5"/>
  <c r="OD71" i="5"/>
  <c r="OE71" i="5"/>
  <c r="OF71" i="5"/>
  <c r="OG71" i="5"/>
  <c r="OH71" i="5"/>
  <c r="OI71" i="5"/>
  <c r="OJ71" i="5"/>
  <c r="OK71" i="5"/>
  <c r="OL71" i="5"/>
  <c r="ON71" i="5"/>
  <c r="OO71" i="5"/>
  <c r="OP71" i="5"/>
  <c r="OR71" i="5"/>
  <c r="OS71" i="5"/>
  <c r="OU71" i="5"/>
  <c r="W72" i="5"/>
  <c r="Y72" i="5"/>
  <c r="AB72" i="5"/>
  <c r="AD72" i="5"/>
  <c r="AH72" i="5"/>
  <c r="AJ72" i="5"/>
  <c r="AK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MS72" i="5"/>
  <c r="NK72" i="5"/>
  <c r="NM72" i="5"/>
  <c r="NP72" i="5"/>
  <c r="NR72" i="5"/>
  <c r="NT72" i="5"/>
  <c r="NV72" i="5"/>
  <c r="NX72" i="5"/>
  <c r="NY72" i="5"/>
  <c r="OA72" i="5"/>
  <c r="OB72" i="5"/>
  <c r="OC72" i="5"/>
  <c r="OD72" i="5"/>
  <c r="OE72" i="5"/>
  <c r="OF72" i="5"/>
  <c r="OG72" i="5"/>
  <c r="OH72" i="5"/>
  <c r="OI72" i="5"/>
  <c r="OJ72" i="5"/>
  <c r="OK72" i="5"/>
  <c r="OL72" i="5"/>
  <c r="ON72" i="5"/>
  <c r="OO72" i="5"/>
  <c r="OP72" i="5"/>
  <c r="OR72" i="5"/>
  <c r="OS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MS73" i="5"/>
  <c r="NK73" i="5"/>
  <c r="NM73" i="5"/>
  <c r="NP73" i="5"/>
  <c r="NR73" i="5"/>
  <c r="NT73" i="5"/>
  <c r="NV73" i="5"/>
  <c r="NX73" i="5"/>
  <c r="NY73" i="5"/>
  <c r="OA73" i="5"/>
  <c r="OB73" i="5"/>
  <c r="OC73" i="5"/>
  <c r="OD73" i="5"/>
  <c r="OE73" i="5"/>
  <c r="OF73" i="5"/>
  <c r="OG73" i="5"/>
  <c r="OH73" i="5"/>
  <c r="OI73" i="5"/>
  <c r="OJ73" i="5"/>
  <c r="OK73" i="5"/>
  <c r="OL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F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MR74" i="5"/>
  <c r="MS74" i="5"/>
  <c r="NK74" i="5"/>
  <c r="NM74" i="5"/>
  <c r="NP74" i="5"/>
  <c r="NR74" i="5"/>
  <c r="NT74" i="5"/>
  <c r="NV74" i="5"/>
  <c r="NX74" i="5"/>
  <c r="NY74" i="5"/>
  <c r="OA74" i="5"/>
  <c r="OB74" i="5"/>
  <c r="OC74" i="5"/>
  <c r="OD74" i="5"/>
  <c r="OE74" i="5"/>
  <c r="OF74" i="5"/>
  <c r="OG74" i="5"/>
  <c r="OH74" i="5"/>
  <c r="OI74" i="5"/>
  <c r="OJ74" i="5"/>
  <c r="OK74" i="5"/>
  <c r="OL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AK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MS75" i="5"/>
  <c r="NK75" i="5"/>
  <c r="NM75" i="5"/>
  <c r="NP75" i="5"/>
  <c r="NR75" i="5"/>
  <c r="NT75" i="5"/>
  <c r="NV75" i="5"/>
  <c r="NX75" i="5"/>
  <c r="NY75" i="5"/>
  <c r="OA75" i="5"/>
  <c r="OB75" i="5"/>
  <c r="OC75" i="5"/>
  <c r="OD75" i="5"/>
  <c r="OE75" i="5"/>
  <c r="OF75" i="5"/>
  <c r="OG75" i="5"/>
  <c r="OH75" i="5"/>
  <c r="OI75" i="5"/>
  <c r="OJ75" i="5"/>
  <c r="OK75" i="5"/>
  <c r="OL75" i="5"/>
  <c r="ON75" i="5"/>
  <c r="OO75" i="5"/>
  <c r="OP75" i="5"/>
  <c r="OR75" i="5"/>
  <c r="OS75" i="5"/>
  <c r="OU75" i="5"/>
  <c r="W76" i="5"/>
  <c r="Y76" i="5"/>
  <c r="AB76" i="5"/>
  <c r="AD76" i="5"/>
  <c r="AH76" i="5"/>
  <c r="AJ76" i="5"/>
  <c r="AK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HU76" i="5"/>
  <c r="IM76" i="5"/>
  <c r="IO76" i="5"/>
  <c r="IR76" i="5"/>
  <c r="IT76" i="5"/>
  <c r="IV76" i="5"/>
  <c r="IX76" i="5"/>
  <c r="IZ76" i="5"/>
  <c r="JA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MS76" i="5"/>
  <c r="NK76" i="5"/>
  <c r="NM76" i="5"/>
  <c r="NP76" i="5"/>
  <c r="NR76" i="5"/>
  <c r="NT76" i="5"/>
  <c r="NV76" i="5"/>
  <c r="NX76" i="5"/>
  <c r="NY76" i="5"/>
  <c r="OA76" i="5"/>
  <c r="OB76" i="5"/>
  <c r="OC76" i="5"/>
  <c r="OD76" i="5"/>
  <c r="OE76" i="5"/>
  <c r="OF76" i="5"/>
  <c r="OG76" i="5"/>
  <c r="OH76" i="5"/>
  <c r="OI76" i="5"/>
  <c r="OJ76" i="5"/>
  <c r="OK76" i="5"/>
  <c r="OL76" i="5"/>
  <c r="ON76" i="5"/>
  <c r="OO76" i="5"/>
  <c r="OP76" i="5"/>
  <c r="OR76" i="5"/>
  <c r="OS76" i="5"/>
  <c r="OU76" i="5"/>
  <c r="W77" i="5"/>
  <c r="Y77" i="5"/>
  <c r="AB77" i="5"/>
  <c r="AD77" i="5"/>
  <c r="AH77" i="5"/>
  <c r="AJ77" i="5"/>
  <c r="AK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P77" i="5"/>
  <c r="NR77" i="5"/>
  <c r="NT77" i="5"/>
  <c r="NV77" i="5"/>
  <c r="NX77" i="5"/>
  <c r="NY77" i="5"/>
  <c r="OA77" i="5"/>
  <c r="OB77" i="5"/>
  <c r="OC77" i="5"/>
  <c r="OD77" i="5"/>
  <c r="OE77" i="5"/>
  <c r="OF77" i="5"/>
  <c r="OG77" i="5"/>
  <c r="OH77" i="5"/>
  <c r="OI77" i="5"/>
  <c r="OJ77" i="5"/>
  <c r="OK77" i="5"/>
  <c r="OL77" i="5"/>
  <c r="ON77" i="5"/>
  <c r="OO77" i="5"/>
  <c r="OP77" i="5"/>
  <c r="OR77" i="5"/>
  <c r="OS77" i="5"/>
  <c r="OU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IZ78" i="5"/>
  <c r="JA78" i="5"/>
  <c r="JS78" i="5"/>
  <c r="JU78" i="5"/>
  <c r="JX78" i="5"/>
  <c r="JZ78" i="5"/>
  <c r="KB78" i="5"/>
  <c r="KD78" i="5"/>
  <c r="KF78" i="5"/>
  <c r="KG78" i="5"/>
  <c r="KY78" i="5"/>
  <c r="LA78" i="5"/>
  <c r="LD78" i="5"/>
  <c r="LF78" i="5"/>
  <c r="LH78" i="5"/>
  <c r="LJ78" i="5"/>
  <c r="LL78" i="5"/>
  <c r="LM78" i="5"/>
  <c r="ME78" i="5"/>
  <c r="MG78" i="5"/>
  <c r="MJ78" i="5"/>
  <c r="ML78" i="5"/>
  <c r="MN78" i="5"/>
  <c r="MP78" i="5"/>
  <c r="MR78" i="5"/>
  <c r="MS78" i="5"/>
  <c r="NK78" i="5"/>
  <c r="NM78" i="5"/>
  <c r="NP78" i="5"/>
  <c r="NR78" i="5"/>
  <c r="NT78" i="5"/>
  <c r="NV78" i="5"/>
  <c r="NX78" i="5"/>
  <c r="NY78" i="5"/>
  <c r="OA78" i="5"/>
  <c r="OB78" i="5"/>
  <c r="OC78" i="5"/>
  <c r="OD78" i="5"/>
  <c r="OE78" i="5"/>
  <c r="OF78" i="5"/>
  <c r="OG78" i="5"/>
  <c r="OH78" i="5"/>
  <c r="OI78" i="5"/>
  <c r="OJ78" i="5"/>
  <c r="OK78" i="5"/>
  <c r="OL78" i="5"/>
  <c r="ON78" i="5"/>
  <c r="OO78" i="5"/>
  <c r="OP78" i="5"/>
  <c r="OR78" i="5"/>
  <c r="OS78" i="5"/>
  <c r="OU78" i="5"/>
  <c r="W79" i="5"/>
  <c r="Y79" i="5"/>
  <c r="AB79" i="5"/>
  <c r="AD79" i="5"/>
  <c r="AH79" i="5"/>
  <c r="AJ79" i="5"/>
  <c r="AK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G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MS79" i="5"/>
  <c r="NK79" i="5"/>
  <c r="NM79" i="5"/>
  <c r="NP79" i="5"/>
  <c r="NR79" i="5"/>
  <c r="NT79" i="5"/>
  <c r="NV79" i="5"/>
  <c r="NX79" i="5"/>
  <c r="NY79" i="5"/>
  <c r="OA79" i="5"/>
  <c r="OB79" i="5"/>
  <c r="OC79" i="5"/>
  <c r="OD79" i="5"/>
  <c r="OE79" i="5"/>
  <c r="OF79" i="5"/>
  <c r="OG79" i="5"/>
  <c r="OH79" i="5"/>
  <c r="OI79" i="5"/>
  <c r="OJ79" i="5"/>
  <c r="OK79" i="5"/>
  <c r="OL79" i="5"/>
  <c r="ON79" i="5"/>
  <c r="OO79" i="5"/>
  <c r="OP79" i="5"/>
  <c r="OR79" i="5"/>
  <c r="OS79" i="5"/>
  <c r="OU79" i="5"/>
  <c r="W80" i="5"/>
  <c r="Y80" i="5"/>
  <c r="AB80" i="5"/>
  <c r="AD80" i="5"/>
  <c r="AH80" i="5"/>
  <c r="AJ80" i="5"/>
  <c r="AK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HU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P80" i="5"/>
  <c r="NR80" i="5"/>
  <c r="NT80" i="5"/>
  <c r="NV80" i="5"/>
  <c r="NX80" i="5"/>
  <c r="NY80" i="5"/>
  <c r="OA80" i="5"/>
  <c r="OB80" i="5"/>
  <c r="OC80" i="5"/>
  <c r="OD80" i="5"/>
  <c r="OE80" i="5"/>
  <c r="OF80" i="5"/>
  <c r="OG80" i="5"/>
  <c r="OH80" i="5"/>
  <c r="OI80" i="5"/>
  <c r="OJ80" i="5"/>
  <c r="OK80" i="5"/>
  <c r="OL80" i="5"/>
  <c r="ON80" i="5"/>
  <c r="OO80" i="5"/>
  <c r="OP80" i="5"/>
  <c r="OR80" i="5"/>
  <c r="OS80" i="5"/>
  <c r="OU80" i="5"/>
  <c r="W81" i="5"/>
  <c r="Y81" i="5"/>
  <c r="AB81" i="5"/>
  <c r="AD81" i="5"/>
  <c r="AH81" i="5"/>
  <c r="AJ81" i="5"/>
  <c r="AK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MS81" i="5"/>
  <c r="NK81" i="5"/>
  <c r="NM81" i="5"/>
  <c r="NP81" i="5"/>
  <c r="NR81" i="5"/>
  <c r="NT81" i="5"/>
  <c r="NV81" i="5"/>
  <c r="NX81" i="5"/>
  <c r="NY81" i="5"/>
  <c r="OA81" i="5"/>
  <c r="OB81" i="5"/>
  <c r="OC81" i="5"/>
  <c r="OD81" i="5"/>
  <c r="OE81" i="5"/>
  <c r="OF81" i="5"/>
  <c r="OG81" i="5"/>
  <c r="OH81" i="5"/>
  <c r="OI81" i="5"/>
  <c r="OJ81" i="5"/>
  <c r="OK81" i="5"/>
  <c r="OL81" i="5"/>
  <c r="ON81" i="5"/>
  <c r="OO81" i="5"/>
  <c r="OP81" i="5"/>
  <c r="OR81" i="5"/>
  <c r="OS81" i="5"/>
  <c r="OU81" i="5"/>
  <c r="W82" i="5"/>
  <c r="Y82" i="5"/>
  <c r="AB82" i="5"/>
  <c r="AD82" i="5"/>
  <c r="AH82" i="5"/>
  <c r="AJ82" i="5"/>
  <c r="AK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R82" i="5"/>
  <c r="MS82" i="5"/>
  <c r="NK82" i="5"/>
  <c r="NM82" i="5"/>
  <c r="NP82" i="5"/>
  <c r="NR82" i="5"/>
  <c r="NT82" i="5"/>
  <c r="NV82" i="5"/>
  <c r="NX82" i="5"/>
  <c r="NY82" i="5"/>
  <c r="OA82" i="5"/>
  <c r="OB82" i="5"/>
  <c r="OC82" i="5"/>
  <c r="OD82" i="5"/>
  <c r="OE82" i="5"/>
  <c r="OF82" i="5"/>
  <c r="OG82" i="5"/>
  <c r="OH82" i="5"/>
  <c r="OI82" i="5"/>
  <c r="OJ82" i="5"/>
  <c r="OK82" i="5"/>
  <c r="OL82" i="5"/>
  <c r="ON82" i="5"/>
  <c r="OO82" i="5"/>
  <c r="OP82" i="5"/>
  <c r="OR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P83" i="5"/>
  <c r="NR83" i="5"/>
  <c r="NT83" i="5"/>
  <c r="NV83" i="5"/>
  <c r="NX83" i="5"/>
  <c r="NY83" i="5"/>
  <c r="OA83" i="5"/>
  <c r="OB83" i="5"/>
  <c r="OC83" i="5"/>
  <c r="OD83" i="5"/>
  <c r="OE83" i="5"/>
  <c r="OF83" i="5"/>
  <c r="OG83" i="5"/>
  <c r="OH83" i="5"/>
  <c r="OI83" i="5"/>
  <c r="OJ83" i="5"/>
  <c r="OK83" i="5"/>
  <c r="OL83" i="5"/>
  <c r="ON83" i="5"/>
  <c r="OO83" i="5"/>
  <c r="OP83" i="5"/>
  <c r="OR83" i="5"/>
  <c r="OS83" i="5"/>
  <c r="OU83" i="5"/>
  <c r="W84" i="5"/>
  <c r="Y84" i="5"/>
  <c r="AB84" i="5"/>
  <c r="AD84" i="5"/>
  <c r="AH84" i="5"/>
  <c r="AJ84" i="5"/>
  <c r="AK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FI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HU84" i="5"/>
  <c r="IM84" i="5"/>
  <c r="IO84" i="5"/>
  <c r="IR84" i="5"/>
  <c r="IT84" i="5"/>
  <c r="IV84" i="5"/>
  <c r="IX84" i="5"/>
  <c r="IZ84" i="5"/>
  <c r="JA84" i="5"/>
  <c r="JS84" i="5"/>
  <c r="JU84" i="5"/>
  <c r="JX84" i="5"/>
  <c r="JZ84" i="5"/>
  <c r="KB84" i="5"/>
  <c r="KD84" i="5"/>
  <c r="KF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MS84" i="5"/>
  <c r="NK84" i="5"/>
  <c r="NM84" i="5"/>
  <c r="NP84" i="5"/>
  <c r="NR84" i="5"/>
  <c r="NT84" i="5"/>
  <c r="NV84" i="5"/>
  <c r="NX84" i="5"/>
  <c r="NY84" i="5"/>
  <c r="OA84" i="5"/>
  <c r="OB84" i="5"/>
  <c r="OC84" i="5"/>
  <c r="OD84" i="5"/>
  <c r="OE84" i="5"/>
  <c r="OF84" i="5"/>
  <c r="OG84" i="5"/>
  <c r="OH84" i="5"/>
  <c r="OI84" i="5"/>
  <c r="OJ84" i="5"/>
  <c r="OK84" i="5"/>
  <c r="OL84" i="5"/>
  <c r="ON84" i="5"/>
  <c r="OO84" i="5"/>
  <c r="OP84" i="5"/>
  <c r="OR84" i="5"/>
  <c r="OS84" i="5"/>
  <c r="OU84" i="5"/>
  <c r="W85" i="5"/>
  <c r="Y85" i="5"/>
  <c r="AB85" i="5"/>
  <c r="AD85" i="5"/>
  <c r="AH85" i="5"/>
  <c r="AJ85" i="5"/>
  <c r="AK85" i="5"/>
  <c r="BC85" i="5"/>
  <c r="BE85" i="5"/>
  <c r="BH85" i="5"/>
  <c r="BJ85" i="5"/>
  <c r="BL85" i="5"/>
  <c r="BN85" i="5"/>
  <c r="BP85" i="5"/>
  <c r="BQ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GO85" i="5"/>
  <c r="HG85" i="5"/>
  <c r="HI85" i="5"/>
  <c r="HL85" i="5"/>
  <c r="HN85" i="5"/>
  <c r="HP85" i="5"/>
  <c r="HR85" i="5"/>
  <c r="HT85" i="5"/>
  <c r="HU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F85" i="5"/>
  <c r="KG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MS85" i="5"/>
  <c r="NK85" i="5"/>
  <c r="NM85" i="5"/>
  <c r="NP85" i="5"/>
  <c r="NR85" i="5"/>
  <c r="NT85" i="5"/>
  <c r="NV85" i="5"/>
  <c r="NX85" i="5"/>
  <c r="NY85" i="5"/>
  <c r="OA85" i="5"/>
  <c r="OB85" i="5"/>
  <c r="OC85" i="5"/>
  <c r="OD85" i="5"/>
  <c r="OE85" i="5"/>
  <c r="OF85" i="5"/>
  <c r="OG85" i="5"/>
  <c r="OH85" i="5"/>
  <c r="OI85" i="5"/>
  <c r="OJ85" i="5"/>
  <c r="OK85" i="5"/>
  <c r="OL85" i="5"/>
  <c r="ON85" i="5"/>
  <c r="OO85" i="5"/>
  <c r="OP85" i="5"/>
  <c r="OR85" i="5"/>
  <c r="OS85" i="5"/>
  <c r="OU85" i="5"/>
  <c r="H48" i="4"/>
  <c r="J1" i="19"/>
  <c r="A16" i="19"/>
  <c r="A1" i="17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8" i="17"/>
  <c r="L1" i="12"/>
  <c r="B68" i="12"/>
  <c r="B70" i="12"/>
  <c r="O70" i="12"/>
  <c r="F2" i="11"/>
  <c r="H4" i="11"/>
  <c r="G1" i="11"/>
  <c r="H1" i="11"/>
  <c r="I1" i="11"/>
  <c r="J1" i="11"/>
  <c r="M4" i="11"/>
  <c r="K1" i="11"/>
  <c r="L1" i="11"/>
  <c r="M1" i="11"/>
  <c r="N1" i="11"/>
  <c r="O1" i="11"/>
  <c r="R4" i="11"/>
  <c r="P1" i="11"/>
  <c r="Q1" i="11"/>
  <c r="R1" i="11"/>
  <c r="S1" i="11"/>
  <c r="T1" i="11"/>
  <c r="W4" i="11"/>
  <c r="U1" i="11"/>
  <c r="V1" i="11"/>
  <c r="W1" i="11"/>
  <c r="X1" i="11"/>
  <c r="Y1" i="11"/>
  <c r="AB4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2" i="11"/>
  <c r="AN4" i="11"/>
  <c r="AL1" i="11"/>
  <c r="AM1" i="11"/>
  <c r="AN1" i="11"/>
  <c r="AO1" i="11"/>
  <c r="AP1" i="11"/>
  <c r="AS4" i="11"/>
  <c r="AQ1" i="11"/>
  <c r="AR1" i="11"/>
  <c r="AS1" i="11"/>
  <c r="AT1" i="11"/>
  <c r="AU1" i="11"/>
  <c r="AX4" i="11"/>
  <c r="AV1" i="11"/>
  <c r="AW1" i="11"/>
  <c r="AX1" i="11"/>
  <c r="AY1" i="11"/>
  <c r="AZ1" i="11"/>
  <c r="BC4" i="11"/>
  <c r="BA1" i="11"/>
  <c r="BB1" i="11"/>
  <c r="BC1" i="11"/>
  <c r="BD1" i="11"/>
  <c r="BE1" i="11"/>
  <c r="BH4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2" i="11"/>
  <c r="BT4" i="11"/>
  <c r="BR1" i="11"/>
  <c r="BS1" i="11"/>
  <c r="BT1" i="11"/>
  <c r="BU1" i="11"/>
  <c r="BV1" i="11"/>
  <c r="BY4" i="11"/>
  <c r="BW1" i="11"/>
  <c r="BX1" i="11"/>
  <c r="BY1" i="11"/>
  <c r="BZ1" i="11"/>
  <c r="CA1" i="11"/>
  <c r="CD4" i="11"/>
  <c r="CB1" i="11"/>
  <c r="CC1" i="11"/>
  <c r="CD1" i="11"/>
  <c r="CE1" i="11"/>
  <c r="CF1" i="11"/>
  <c r="CI4" i="11"/>
  <c r="CG1" i="11"/>
  <c r="CH1" i="11"/>
  <c r="CI1" i="11"/>
  <c r="CJ1" i="11"/>
  <c r="CK1" i="11"/>
  <c r="CN4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X2" i="11"/>
  <c r="CZ4" i="11"/>
  <c r="CX1" i="11"/>
  <c r="CY1" i="11"/>
  <c r="CZ1" i="11"/>
  <c r="DA1" i="11"/>
  <c r="DB1" i="11"/>
  <c r="DE4" i="11"/>
  <c r="DC1" i="11"/>
  <c r="DD1" i="11"/>
  <c r="DE1" i="11"/>
  <c r="DF1" i="11"/>
  <c r="DG1" i="11"/>
  <c r="DJ4" i="11"/>
  <c r="DH1" i="11"/>
  <c r="DI1" i="11"/>
  <c r="DJ1" i="11"/>
  <c r="DK1" i="11"/>
  <c r="DL1" i="11"/>
  <c r="DO4" i="11"/>
  <c r="DM1" i="11"/>
  <c r="DN1" i="11"/>
  <c r="DO1" i="11"/>
  <c r="DP1" i="11"/>
  <c r="DQ1" i="11"/>
  <c r="DT4" i="11"/>
  <c r="DR1" i="11"/>
  <c r="DS1" i="11"/>
  <c r="DT1" i="11"/>
  <c r="DU1" i="11"/>
  <c r="DV1" i="11"/>
  <c r="DW1" i="11"/>
  <c r="DX1" i="11"/>
  <c r="DY1" i="11"/>
  <c r="DZ1" i="11"/>
  <c r="EA1" i="11"/>
  <c r="EB1" i="11"/>
  <c r="EC1" i="11"/>
  <c r="ED2" i="11"/>
  <c r="EF4" i="11"/>
  <c r="ED1" i="11"/>
  <c r="EE1" i="11"/>
  <c r="EF1" i="11"/>
  <c r="EG1" i="11"/>
  <c r="EH1" i="11"/>
  <c r="EK4" i="11"/>
  <c r="EI1" i="11"/>
  <c r="EJ1" i="11"/>
  <c r="EK1" i="11"/>
  <c r="EL1" i="11"/>
  <c r="EM1" i="11"/>
  <c r="EP4" i="11"/>
  <c r="EN1" i="11"/>
  <c r="EO1" i="11"/>
  <c r="EP1" i="11"/>
  <c r="EQ1" i="11"/>
  <c r="ER1" i="11"/>
  <c r="EU4" i="11"/>
  <c r="ES1" i="11"/>
  <c r="ET1" i="11"/>
  <c r="EU1" i="11"/>
  <c r="EV1" i="11"/>
  <c r="EW1" i="11"/>
  <c r="EZ4" i="11"/>
  <c r="EX1" i="11"/>
  <c r="EY1" i="11"/>
  <c r="EZ1" i="11"/>
  <c r="FA1" i="11"/>
  <c r="FB1" i="11"/>
  <c r="FC1" i="11"/>
  <c r="FD1" i="11"/>
  <c r="FE1" i="11"/>
  <c r="FF1" i="11"/>
  <c r="FG1" i="11"/>
  <c r="FH1" i="11"/>
  <c r="FI1" i="11"/>
  <c r="FJ2" i="11"/>
  <c r="FL4" i="11"/>
  <c r="FJ1" i="11"/>
  <c r="FK1" i="11"/>
  <c r="FL1" i="11"/>
  <c r="FM1" i="11"/>
  <c r="FN1" i="11"/>
  <c r="FQ4" i="11"/>
  <c r="FO1" i="11"/>
  <c r="FP1" i="11"/>
  <c r="FQ1" i="11"/>
  <c r="FR1" i="11"/>
  <c r="FS1" i="11"/>
  <c r="FV4" i="11"/>
  <c r="FT1" i="11"/>
  <c r="FU1" i="11"/>
  <c r="FV1" i="11"/>
  <c r="FW1" i="11"/>
  <c r="FX1" i="11"/>
  <c r="GA4" i="11"/>
  <c r="FY1" i="11"/>
  <c r="FZ1" i="11"/>
  <c r="GA1" i="11"/>
  <c r="GB1" i="11"/>
  <c r="GC1" i="11"/>
  <c r="GF4" i="11"/>
  <c r="GD1" i="11"/>
  <c r="GE1" i="11"/>
  <c r="GF1" i="11"/>
  <c r="GG1" i="11"/>
  <c r="GH1" i="11"/>
  <c r="GI1" i="11"/>
  <c r="GJ1" i="11"/>
  <c r="GK1" i="11"/>
  <c r="GL1" i="11"/>
  <c r="GM1" i="11"/>
  <c r="GN1" i="11"/>
  <c r="GO1" i="11"/>
  <c r="GP2" i="11"/>
  <c r="GR4" i="11"/>
  <c r="GP1" i="11"/>
  <c r="GQ1" i="11"/>
  <c r="GR1" i="11"/>
  <c r="GS1" i="11"/>
  <c r="GT1" i="11"/>
  <c r="GW4" i="11"/>
  <c r="GU1" i="11"/>
  <c r="GV1" i="11"/>
  <c r="GW1" i="11"/>
  <c r="GX1" i="11"/>
  <c r="GY1" i="11"/>
  <c r="HB4" i="11"/>
  <c r="GZ1" i="11"/>
  <c r="HA1" i="11"/>
  <c r="HB1" i="11"/>
  <c r="HC1" i="11"/>
  <c r="HD1" i="11"/>
  <c r="HG4" i="11"/>
  <c r="HE1" i="11"/>
  <c r="HF1" i="11"/>
  <c r="HG1" i="11"/>
  <c r="HH1" i="11"/>
  <c r="HI1" i="11"/>
  <c r="HL4" i="11"/>
  <c r="HJ1" i="11"/>
  <c r="HK1" i="11"/>
  <c r="HL1" i="11"/>
  <c r="HM1" i="11"/>
  <c r="HN1" i="11"/>
  <c r="HO1" i="11"/>
  <c r="HP1" i="11"/>
  <c r="HQ1" i="11"/>
  <c r="HR1" i="11"/>
  <c r="HS1" i="11"/>
  <c r="HT1" i="11"/>
  <c r="HU1" i="11"/>
  <c r="HV2" i="11"/>
  <c r="HX4" i="11"/>
  <c r="HV1" i="11"/>
  <c r="HW1" i="11"/>
  <c r="HX1" i="11"/>
  <c r="HY1" i="11"/>
  <c r="HZ1" i="11"/>
  <c r="IC4" i="11"/>
  <c r="IA1" i="11"/>
  <c r="IB1" i="11"/>
  <c r="IC1" i="11"/>
  <c r="ID1" i="11"/>
  <c r="IE1" i="11"/>
  <c r="IH4" i="11"/>
  <c r="IF1" i="11"/>
  <c r="IG1" i="11"/>
  <c r="IH1" i="11"/>
  <c r="II1" i="11"/>
  <c r="IJ1" i="11"/>
  <c r="IM4" i="11"/>
  <c r="IK1" i="11"/>
  <c r="IL1" i="11"/>
  <c r="IM1" i="11"/>
  <c r="IN1" i="11"/>
  <c r="IO1" i="11"/>
  <c r="IR4" i="11"/>
  <c r="IP1" i="11"/>
  <c r="IQ1" i="11"/>
  <c r="IR1" i="11"/>
  <c r="IS1" i="11"/>
  <c r="IT1" i="11"/>
  <c r="IU1" i="11"/>
  <c r="IV1" i="11"/>
  <c r="IW1" i="11"/>
  <c r="IX1" i="11"/>
  <c r="IY1" i="11"/>
  <c r="IZ1" i="11"/>
  <c r="JA1" i="11"/>
  <c r="JB2" i="11"/>
  <c r="JD4" i="11"/>
  <c r="JB1" i="11"/>
  <c r="JC1" i="11"/>
  <c r="JD1" i="11"/>
  <c r="JE1" i="11"/>
  <c r="JF1" i="11"/>
  <c r="JI4" i="11"/>
  <c r="JG1" i="11"/>
  <c r="JH1" i="11"/>
  <c r="JI1" i="11"/>
  <c r="JJ1" i="11"/>
  <c r="JK1" i="11"/>
  <c r="JN4" i="11"/>
  <c r="JL1" i="11"/>
  <c r="JM1" i="11"/>
  <c r="JN1" i="11"/>
  <c r="JO1" i="11"/>
  <c r="JP1" i="11"/>
  <c r="JS4" i="11"/>
  <c r="JQ1" i="11"/>
  <c r="JR1" i="11"/>
  <c r="JS1" i="11"/>
  <c r="JT1" i="11"/>
  <c r="JU1" i="11"/>
  <c r="JX4" i="11"/>
  <c r="JV1" i="11"/>
  <c r="JW1" i="11"/>
  <c r="JX1" i="11"/>
  <c r="JY1" i="11"/>
  <c r="JZ1" i="11"/>
  <c r="KA1" i="11"/>
  <c r="KB1" i="11"/>
  <c r="KC1" i="11"/>
  <c r="KD1" i="11"/>
  <c r="KE1" i="11"/>
  <c r="KF1" i="11"/>
  <c r="KG1" i="11"/>
  <c r="KH2" i="11"/>
  <c r="KJ4" i="11"/>
  <c r="KH1" i="11"/>
  <c r="KI1" i="11"/>
  <c r="KJ1" i="11"/>
  <c r="KK1" i="11"/>
  <c r="KL1" i="11"/>
  <c r="KO4" i="11"/>
  <c r="KM1" i="11"/>
  <c r="KN1" i="11"/>
  <c r="KO1" i="11"/>
  <c r="KP1" i="11"/>
  <c r="KQ1" i="11"/>
  <c r="KT4" i="11"/>
  <c r="KR1" i="11"/>
  <c r="KS1" i="11"/>
  <c r="KT1" i="11"/>
  <c r="KU1" i="11"/>
  <c r="KV1" i="11"/>
  <c r="KY4" i="11"/>
  <c r="KW1" i="11"/>
  <c r="KX1" i="11"/>
  <c r="KY1" i="11"/>
  <c r="KZ1" i="11"/>
  <c r="LA1" i="11"/>
  <c r="LD4" i="11"/>
  <c r="LB1" i="11"/>
  <c r="LC1" i="11"/>
  <c r="LD1" i="11"/>
  <c r="LE1" i="11"/>
  <c r="LF1" i="11"/>
  <c r="LG1" i="11"/>
  <c r="LH1" i="11"/>
  <c r="LI1" i="11"/>
  <c r="LJ1" i="11"/>
  <c r="LK1" i="11"/>
  <c r="LL1" i="11"/>
  <c r="LM1" i="11"/>
  <c r="LN2" i="11"/>
  <c r="LP4" i="11"/>
  <c r="LN1" i="11"/>
  <c r="LO1" i="11"/>
  <c r="LP1" i="11"/>
  <c r="LQ1" i="11"/>
  <c r="LR1" i="11"/>
  <c r="LU4" i="11"/>
  <c r="LS1" i="11"/>
  <c r="LT1" i="11"/>
  <c r="LU1" i="11"/>
  <c r="LV1" i="11"/>
  <c r="LW1" i="11"/>
  <c r="LZ4" i="11"/>
  <c r="LX1" i="11"/>
  <c r="LY1" i="11"/>
  <c r="LZ1" i="11"/>
  <c r="MA1" i="11"/>
  <c r="MB1" i="11"/>
  <c r="ME4" i="11"/>
  <c r="MC1" i="11"/>
  <c r="MD1" i="11"/>
  <c r="ME1" i="11"/>
  <c r="MF1" i="11"/>
  <c r="MG1" i="11"/>
  <c r="MJ4" i="11"/>
  <c r="MH1" i="11"/>
  <c r="MI1" i="11"/>
  <c r="MJ1" i="11"/>
  <c r="MK1" i="11"/>
  <c r="ML1" i="11"/>
  <c r="MM1" i="11"/>
  <c r="MN1" i="11"/>
  <c r="MO1" i="11"/>
  <c r="MP1" i="11"/>
  <c r="MQ1" i="11"/>
  <c r="MR1" i="11"/>
  <c r="MS1" i="11"/>
  <c r="MT2" i="11"/>
  <c r="MV4" i="11"/>
  <c r="MT1" i="11"/>
  <c r="MU1" i="11"/>
  <c r="MV1" i="11"/>
  <c r="MW1" i="11"/>
  <c r="MX1" i="11"/>
  <c r="NA4" i="11"/>
  <c r="MY1" i="11"/>
  <c r="MZ1" i="11"/>
  <c r="NA1" i="11"/>
  <c r="NB1" i="11"/>
  <c r="NC1" i="11"/>
  <c r="NF4" i="11"/>
  <c r="ND1" i="11"/>
  <c r="NE1" i="11"/>
  <c r="NF1" i="11"/>
  <c r="NG1" i="11"/>
  <c r="NH1" i="11"/>
  <c r="NK4" i="11"/>
  <c r="NI1" i="11"/>
  <c r="NJ1" i="11"/>
  <c r="NK1" i="11"/>
  <c r="NL1" i="11"/>
  <c r="NM1" i="11"/>
  <c r="NP4" i="11"/>
  <c r="NN1" i="11"/>
  <c r="NO1" i="11"/>
  <c r="NP1" i="11"/>
  <c r="NQ1" i="11"/>
  <c r="NR1" i="11"/>
  <c r="NS1" i="11"/>
  <c r="NT1" i="11"/>
  <c r="NU1" i="11"/>
  <c r="NV1" i="11"/>
  <c r="NW1" i="11"/>
  <c r="NX1" i="11"/>
  <c r="NY1" i="11"/>
  <c r="OA1" i="11"/>
  <c r="OB1" i="11"/>
  <c r="OC1" i="11"/>
  <c r="OD1" i="11"/>
  <c r="OE1" i="11"/>
  <c r="OF1" i="11"/>
  <c r="OG1" i="11"/>
  <c r="OH1" i="11"/>
  <c r="OI1" i="11"/>
  <c r="OJ1" i="11"/>
  <c r="OK1" i="11"/>
  <c r="OL1" i="11"/>
  <c r="ON1" i="11"/>
  <c r="OO1" i="11"/>
  <c r="OP1" i="11"/>
  <c r="OR1" i="11"/>
  <c r="OS1" i="11"/>
  <c r="OU1" i="11"/>
  <c r="OW1" i="11"/>
  <c r="OX1" i="11"/>
  <c r="OY1" i="11"/>
  <c r="OZ1" i="11"/>
  <c r="PA1" i="11"/>
  <c r="PB1" i="11"/>
  <c r="PC1" i="11"/>
  <c r="PD1" i="11"/>
  <c r="PE1" i="11"/>
  <c r="PF1" i="11"/>
  <c r="G2" i="11"/>
  <c r="AM2" i="11"/>
  <c r="BS2" i="11"/>
  <c r="CY2" i="11"/>
  <c r="EE2" i="11"/>
  <c r="FK2" i="11"/>
  <c r="GQ2" i="11"/>
  <c r="HW2" i="11"/>
  <c r="JC2" i="11"/>
  <c r="KI2" i="11"/>
  <c r="LO2" i="11"/>
  <c r="MU2" i="11"/>
  <c r="H3" i="11"/>
  <c r="M3" i="11"/>
  <c r="R3" i="11"/>
  <c r="W3" i="11"/>
  <c r="AB3" i="11"/>
  <c r="F4" i="11"/>
  <c r="H6" i="11"/>
  <c r="K4" i="11"/>
  <c r="M6" i="11"/>
  <c r="R6" i="11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7" i="10"/>
  <c r="J4" i="11"/>
  <c r="R8" i="10"/>
  <c r="O4" i="11"/>
  <c r="R9" i="10"/>
  <c r="T4" i="11"/>
  <c r="W6" i="11"/>
  <c r="R10" i="10"/>
  <c r="Y4" i="11"/>
  <c r="AB6" i="11"/>
  <c r="R11" i="10"/>
  <c r="AD4" i="11"/>
  <c r="AG6" i="11"/>
  <c r="H7" i="11"/>
  <c r="M7" i="11"/>
  <c r="R7" i="11"/>
  <c r="W7" i="11"/>
  <c r="AB7" i="11"/>
  <c r="AG7" i="11"/>
  <c r="H8" i="11"/>
  <c r="M8" i="11"/>
  <c r="R8" i="11"/>
  <c r="W8" i="11"/>
  <c r="AB8" i="11"/>
  <c r="AG8" i="11"/>
  <c r="H9" i="11"/>
  <c r="M9" i="11"/>
  <c r="R9" i="11"/>
  <c r="W9" i="11"/>
  <c r="AB9" i="11"/>
  <c r="AG9" i="11"/>
  <c r="H10" i="11"/>
  <c r="M10" i="11"/>
  <c r="R10" i="11"/>
  <c r="W10" i="11"/>
  <c r="AB10" i="11"/>
  <c r="AG10" i="11"/>
  <c r="H11" i="11"/>
  <c r="M11" i="11"/>
  <c r="R11" i="11"/>
  <c r="W11" i="11"/>
  <c r="AB11" i="11"/>
  <c r="AG11" i="11"/>
  <c r="H12" i="11"/>
  <c r="M12" i="11"/>
  <c r="R12" i="11"/>
  <c r="W12" i="11"/>
  <c r="AB12" i="11"/>
  <c r="AG12" i="11"/>
  <c r="H13" i="11"/>
  <c r="M13" i="11"/>
  <c r="R13" i="11"/>
  <c r="W13" i="11"/>
  <c r="AB13" i="11"/>
  <c r="AG13" i="11"/>
  <c r="H14" i="11"/>
  <c r="M14" i="11"/>
  <c r="R14" i="11"/>
  <c r="W14" i="11"/>
  <c r="AB14" i="11"/>
  <c r="AG14" i="11"/>
  <c r="H15" i="11"/>
  <c r="M15" i="11"/>
  <c r="R15" i="11"/>
  <c r="W15" i="11"/>
  <c r="AB15" i="11"/>
  <c r="AG15" i="11"/>
  <c r="H16" i="11"/>
  <c r="M16" i="11"/>
  <c r="R16" i="11"/>
  <c r="W16" i="11"/>
  <c r="AB16" i="11"/>
  <c r="AG16" i="11"/>
  <c r="H17" i="11"/>
  <c r="M17" i="11"/>
  <c r="R17" i="11"/>
  <c r="W17" i="11"/>
  <c r="AB17" i="11"/>
  <c r="AG17" i="11"/>
  <c r="H18" i="11"/>
  <c r="M18" i="11"/>
  <c r="R18" i="11"/>
  <c r="W18" i="11"/>
  <c r="AB18" i="11"/>
  <c r="AG18" i="11"/>
  <c r="H19" i="11"/>
  <c r="M19" i="11"/>
  <c r="R19" i="11"/>
  <c r="W19" i="11"/>
  <c r="AB19" i="11"/>
  <c r="AG19" i="11"/>
  <c r="H20" i="11"/>
  <c r="M20" i="11"/>
  <c r="R20" i="11"/>
  <c r="W20" i="11"/>
  <c r="AB20" i="11"/>
  <c r="AG20" i="11"/>
  <c r="H21" i="11"/>
  <c r="M21" i="11"/>
  <c r="R21" i="11"/>
  <c r="W21" i="11"/>
  <c r="AB21" i="11"/>
  <c r="AG21" i="11"/>
  <c r="H22" i="11"/>
  <c r="M22" i="11"/>
  <c r="R22" i="11"/>
  <c r="W22" i="11"/>
  <c r="AB22" i="11"/>
  <c r="AG22" i="11"/>
  <c r="H23" i="11"/>
  <c r="M23" i="11"/>
  <c r="R23" i="11"/>
  <c r="W23" i="11"/>
  <c r="AB23" i="11"/>
  <c r="AG23" i="11"/>
  <c r="H24" i="11"/>
  <c r="M24" i="11"/>
  <c r="R24" i="11"/>
  <c r="W24" i="11"/>
  <c r="AB24" i="11"/>
  <c r="AG24" i="11"/>
  <c r="H25" i="11"/>
  <c r="M25" i="11"/>
  <c r="R25" i="11"/>
  <c r="W25" i="11"/>
  <c r="AB25" i="11"/>
  <c r="AG25" i="11"/>
  <c r="H26" i="11"/>
  <c r="M26" i="11"/>
  <c r="R26" i="11"/>
  <c r="W26" i="11"/>
  <c r="AB26" i="11"/>
  <c r="AG26" i="11"/>
  <c r="H27" i="11"/>
  <c r="M27" i="11"/>
  <c r="R27" i="11"/>
  <c r="W27" i="11"/>
  <c r="AB27" i="11"/>
  <c r="AG27" i="11"/>
  <c r="H28" i="11"/>
  <c r="M28" i="11"/>
  <c r="R28" i="11"/>
  <c r="W28" i="11"/>
  <c r="AB28" i="11"/>
  <c r="AG28" i="11"/>
  <c r="H29" i="11"/>
  <c r="M29" i="11"/>
  <c r="R29" i="11"/>
  <c r="W29" i="11"/>
  <c r="AB29" i="11"/>
  <c r="AG29" i="11"/>
  <c r="H30" i="11"/>
  <c r="M30" i="11"/>
  <c r="R30" i="11"/>
  <c r="W30" i="11"/>
  <c r="AB30" i="11"/>
  <c r="AG30" i="11"/>
  <c r="H31" i="11"/>
  <c r="M31" i="11"/>
  <c r="R31" i="11"/>
  <c r="W31" i="11"/>
  <c r="AB31" i="11"/>
  <c r="AG31" i="11"/>
  <c r="H32" i="11"/>
  <c r="M32" i="11"/>
  <c r="R32" i="11"/>
  <c r="W32" i="11"/>
  <c r="AB32" i="11"/>
  <c r="AG32" i="11"/>
  <c r="H33" i="11"/>
  <c r="M33" i="11"/>
  <c r="R33" i="11"/>
  <c r="W33" i="11"/>
  <c r="AB33" i="11"/>
  <c r="AG33" i="11"/>
  <c r="H34" i="11"/>
  <c r="M34" i="11"/>
  <c r="R34" i="11"/>
  <c r="W34" i="11"/>
  <c r="AB34" i="11"/>
  <c r="AG34" i="11"/>
  <c r="H35" i="11"/>
  <c r="M35" i="11"/>
  <c r="R35" i="11"/>
  <c r="W35" i="11"/>
  <c r="AB35" i="11"/>
  <c r="AG35" i="11"/>
  <c r="H36" i="11"/>
  <c r="M36" i="11"/>
  <c r="R36" i="11"/>
  <c r="W36" i="11"/>
  <c r="AB36" i="11"/>
  <c r="AG36" i="11"/>
  <c r="H37" i="11"/>
  <c r="M37" i="11"/>
  <c r="R37" i="11"/>
  <c r="W37" i="11"/>
  <c r="AB37" i="11"/>
  <c r="AG37" i="11"/>
  <c r="H38" i="11"/>
  <c r="M38" i="11"/>
  <c r="R38" i="11"/>
  <c r="W38" i="11"/>
  <c r="AB38" i="11"/>
  <c r="AG38" i="11"/>
  <c r="H39" i="11"/>
  <c r="M39" i="11"/>
  <c r="R39" i="11"/>
  <c r="W39" i="11"/>
  <c r="AB39" i="11"/>
  <c r="AG39" i="11"/>
  <c r="H40" i="11"/>
  <c r="M40" i="11"/>
  <c r="R40" i="11"/>
  <c r="W40" i="11"/>
  <c r="AB40" i="11"/>
  <c r="AG40" i="11"/>
  <c r="H41" i="11"/>
  <c r="M41" i="11"/>
  <c r="R41" i="11"/>
  <c r="W41" i="11"/>
  <c r="AB41" i="11"/>
  <c r="AG41" i="11"/>
  <c r="H42" i="11"/>
  <c r="M42" i="11"/>
  <c r="R42" i="11"/>
  <c r="W42" i="11"/>
  <c r="AB42" i="11"/>
  <c r="AG42" i="11"/>
  <c r="H43" i="11"/>
  <c r="M43" i="11"/>
  <c r="R43" i="11"/>
  <c r="W43" i="11"/>
  <c r="AB43" i="11"/>
  <c r="AG43" i="11"/>
  <c r="H44" i="11"/>
  <c r="M44" i="11"/>
  <c r="R44" i="11"/>
  <c r="W44" i="11"/>
  <c r="AB44" i="11"/>
  <c r="AG44" i="11"/>
  <c r="H45" i="11"/>
  <c r="M45" i="11"/>
  <c r="R45" i="11"/>
  <c r="W45" i="11"/>
  <c r="AB45" i="11"/>
  <c r="AG45" i="11"/>
  <c r="H46" i="11"/>
  <c r="M46" i="11"/>
  <c r="R46" i="11"/>
  <c r="W46" i="11"/>
  <c r="AB46" i="11"/>
  <c r="AG46" i="11"/>
  <c r="H47" i="11"/>
  <c r="M47" i="11"/>
  <c r="R47" i="11"/>
  <c r="W47" i="11"/>
  <c r="AB47" i="11"/>
  <c r="AG47" i="11"/>
  <c r="H48" i="11"/>
  <c r="M48" i="11"/>
  <c r="R48" i="11"/>
  <c r="W48" i="11"/>
  <c r="AB48" i="11"/>
  <c r="AG48" i="11"/>
  <c r="H49" i="11"/>
  <c r="M49" i="11"/>
  <c r="R49" i="11"/>
  <c r="W49" i="11"/>
  <c r="AB49" i="11"/>
  <c r="AG49" i="11"/>
  <c r="H50" i="11"/>
  <c r="M50" i="11"/>
  <c r="R50" i="11"/>
  <c r="AG50" i="11"/>
  <c r="H51" i="11"/>
  <c r="M51" i="11"/>
  <c r="R51" i="11"/>
  <c r="AG51" i="11"/>
  <c r="H52" i="11"/>
  <c r="M52" i="11"/>
  <c r="R52" i="11"/>
  <c r="AG52" i="11"/>
  <c r="H53" i="11"/>
  <c r="M53" i="11"/>
  <c r="R53" i="11"/>
  <c r="AG53" i="11"/>
  <c r="H54" i="11"/>
  <c r="M54" i="11"/>
  <c r="R54" i="11"/>
  <c r="AG54" i="11"/>
  <c r="H55" i="11"/>
  <c r="M55" i="11"/>
  <c r="R55" i="11"/>
  <c r="AG55" i="11"/>
  <c r="H56" i="11"/>
  <c r="M56" i="11"/>
  <c r="R56" i="11"/>
  <c r="AG56" i="11"/>
  <c r="H57" i="11"/>
  <c r="M57" i="11"/>
  <c r="R57" i="11"/>
  <c r="AG57" i="11"/>
  <c r="H58" i="11"/>
  <c r="M58" i="11"/>
  <c r="R58" i="11"/>
  <c r="AG58" i="11"/>
  <c r="H59" i="11"/>
  <c r="M59" i="11"/>
  <c r="R59" i="11"/>
  <c r="AG59" i="11"/>
  <c r="H60" i="11"/>
  <c r="M60" i="11"/>
  <c r="R60" i="11"/>
  <c r="AG60" i="11"/>
  <c r="H61" i="11"/>
  <c r="M61" i="11"/>
  <c r="R61" i="11"/>
  <c r="AG61" i="11"/>
  <c r="H62" i="11"/>
  <c r="M62" i="11"/>
  <c r="R62" i="11"/>
  <c r="AG62" i="11"/>
  <c r="H63" i="11"/>
  <c r="M63" i="11"/>
  <c r="R63" i="11"/>
  <c r="AG63" i="11"/>
  <c r="H64" i="11"/>
  <c r="M64" i="11"/>
  <c r="R64" i="11"/>
  <c r="AG64" i="11"/>
  <c r="H65" i="11"/>
  <c r="M65" i="11"/>
  <c r="R65" i="11"/>
  <c r="AG65" i="11"/>
  <c r="H66" i="11"/>
  <c r="M66" i="11"/>
  <c r="R66" i="11"/>
  <c r="AG66" i="11"/>
  <c r="H67" i="11"/>
  <c r="M67" i="11"/>
  <c r="R67" i="11"/>
  <c r="AG67" i="11"/>
  <c r="AE3" i="11"/>
  <c r="J6" i="11"/>
  <c r="O6" i="11"/>
  <c r="T6" i="11"/>
  <c r="Y6" i="11"/>
  <c r="AD6" i="11"/>
  <c r="AI6" i="11"/>
  <c r="J7" i="11"/>
  <c r="O7" i="11"/>
  <c r="T7" i="11"/>
  <c r="Y7" i="11"/>
  <c r="AD7" i="11"/>
  <c r="AI7" i="11"/>
  <c r="J8" i="11"/>
  <c r="O8" i="11"/>
  <c r="T8" i="11"/>
  <c r="Y8" i="11"/>
  <c r="AD8" i="11"/>
  <c r="AI8" i="11"/>
  <c r="J9" i="11"/>
  <c r="O9" i="11"/>
  <c r="T9" i="11"/>
  <c r="Y9" i="11"/>
  <c r="AD9" i="11"/>
  <c r="AI9" i="11"/>
  <c r="J10" i="11"/>
  <c r="O10" i="11"/>
  <c r="T10" i="11"/>
  <c r="Y10" i="11"/>
  <c r="AD10" i="11"/>
  <c r="AI10" i="11"/>
  <c r="J11" i="11"/>
  <c r="O11" i="11"/>
  <c r="T11" i="11"/>
  <c r="Y11" i="11"/>
  <c r="AD11" i="11"/>
  <c r="AI11" i="11"/>
  <c r="J12" i="11"/>
  <c r="O12" i="11"/>
  <c r="T12" i="11"/>
  <c r="Y12" i="11"/>
  <c r="AD12" i="11"/>
  <c r="AI12" i="11"/>
  <c r="J13" i="11"/>
  <c r="O13" i="11"/>
  <c r="T13" i="11"/>
  <c r="Y13" i="11"/>
  <c r="AD13" i="11"/>
  <c r="AI13" i="11"/>
  <c r="J14" i="11"/>
  <c r="O14" i="11"/>
  <c r="T14" i="11"/>
  <c r="Y14" i="11"/>
  <c r="AD14" i="11"/>
  <c r="AI14" i="11"/>
  <c r="J15" i="11"/>
  <c r="O15" i="11"/>
  <c r="T15" i="11"/>
  <c r="Y15" i="11"/>
  <c r="AD15" i="11"/>
  <c r="AI15" i="11"/>
  <c r="J16" i="11"/>
  <c r="O16" i="11"/>
  <c r="T16" i="11"/>
  <c r="Y16" i="11"/>
  <c r="AD16" i="11"/>
  <c r="AI16" i="11"/>
  <c r="J17" i="11"/>
  <c r="O17" i="11"/>
  <c r="T17" i="11"/>
  <c r="Y17" i="11"/>
  <c r="AD17" i="11"/>
  <c r="AI17" i="11"/>
  <c r="J18" i="11"/>
  <c r="O18" i="11"/>
  <c r="T18" i="11"/>
  <c r="Y18" i="11"/>
  <c r="AD18" i="11"/>
  <c r="AI18" i="11"/>
  <c r="J19" i="11"/>
  <c r="O19" i="11"/>
  <c r="T19" i="11"/>
  <c r="Y19" i="11"/>
  <c r="AD19" i="11"/>
  <c r="AI19" i="11"/>
  <c r="J20" i="11"/>
  <c r="O20" i="11"/>
  <c r="T20" i="11"/>
  <c r="Y20" i="11"/>
  <c r="AD20" i="11"/>
  <c r="AI20" i="11"/>
  <c r="J21" i="11"/>
  <c r="O21" i="11"/>
  <c r="T21" i="11"/>
  <c r="Y21" i="11"/>
  <c r="AD21" i="11"/>
  <c r="AI21" i="11"/>
  <c r="J22" i="11"/>
  <c r="O22" i="11"/>
  <c r="T22" i="11"/>
  <c r="Y22" i="11"/>
  <c r="AD22" i="11"/>
  <c r="AI22" i="11"/>
  <c r="J23" i="11"/>
  <c r="O23" i="11"/>
  <c r="T23" i="11"/>
  <c r="Y23" i="11"/>
  <c r="AD23" i="11"/>
  <c r="AI23" i="11"/>
  <c r="J24" i="11"/>
  <c r="O24" i="11"/>
  <c r="T24" i="11"/>
  <c r="Y24" i="11"/>
  <c r="AD24" i="11"/>
  <c r="AI24" i="11"/>
  <c r="J25" i="11"/>
  <c r="O25" i="11"/>
  <c r="T25" i="11"/>
  <c r="Y25" i="11"/>
  <c r="AD25" i="11"/>
  <c r="AI25" i="11"/>
  <c r="J26" i="11"/>
  <c r="O26" i="11"/>
  <c r="T26" i="11"/>
  <c r="Y26" i="11"/>
  <c r="AD26" i="11"/>
  <c r="AI26" i="11"/>
  <c r="J27" i="11"/>
  <c r="O27" i="11"/>
  <c r="T27" i="11"/>
  <c r="Y27" i="11"/>
  <c r="AD27" i="11"/>
  <c r="AI27" i="11"/>
  <c r="J28" i="11"/>
  <c r="O28" i="11"/>
  <c r="T28" i="11"/>
  <c r="Y28" i="11"/>
  <c r="AD28" i="11"/>
  <c r="AI28" i="11"/>
  <c r="J29" i="11"/>
  <c r="O29" i="11"/>
  <c r="T29" i="11"/>
  <c r="Y29" i="11"/>
  <c r="AD29" i="11"/>
  <c r="AI29" i="11"/>
  <c r="J30" i="11"/>
  <c r="O30" i="11"/>
  <c r="T30" i="11"/>
  <c r="Y30" i="11"/>
  <c r="AD30" i="11"/>
  <c r="AI30" i="11"/>
  <c r="J31" i="11"/>
  <c r="O31" i="11"/>
  <c r="T31" i="11"/>
  <c r="Y31" i="11"/>
  <c r="AD31" i="11"/>
  <c r="AI31" i="11"/>
  <c r="J32" i="11"/>
  <c r="O32" i="11"/>
  <c r="T32" i="11"/>
  <c r="Y32" i="11"/>
  <c r="AD32" i="11"/>
  <c r="AI32" i="11"/>
  <c r="J33" i="11"/>
  <c r="O33" i="11"/>
  <c r="T33" i="11"/>
  <c r="Y33" i="11"/>
  <c r="AD33" i="11"/>
  <c r="AI33" i="11"/>
  <c r="J34" i="11"/>
  <c r="O34" i="11"/>
  <c r="T34" i="11"/>
  <c r="Y34" i="11"/>
  <c r="AD34" i="11"/>
  <c r="AI34" i="11"/>
  <c r="J35" i="11"/>
  <c r="O35" i="11"/>
  <c r="T35" i="11"/>
  <c r="Y35" i="11"/>
  <c r="AD35" i="11"/>
  <c r="AI35" i="11"/>
  <c r="J36" i="11"/>
  <c r="O36" i="11"/>
  <c r="T36" i="11"/>
  <c r="Y36" i="11"/>
  <c r="AD36" i="11"/>
  <c r="AI36" i="11"/>
  <c r="J37" i="11"/>
  <c r="O37" i="11"/>
  <c r="T37" i="11"/>
  <c r="Y37" i="11"/>
  <c r="AD37" i="11"/>
  <c r="AI37" i="11"/>
  <c r="J38" i="11"/>
  <c r="O38" i="11"/>
  <c r="T38" i="11"/>
  <c r="Y38" i="11"/>
  <c r="AD38" i="11"/>
  <c r="AI38" i="11"/>
  <c r="J39" i="11"/>
  <c r="O39" i="11"/>
  <c r="T39" i="11"/>
  <c r="Y39" i="11"/>
  <c r="AD39" i="11"/>
  <c r="AI39" i="11"/>
  <c r="J40" i="11"/>
  <c r="O40" i="11"/>
  <c r="T40" i="11"/>
  <c r="Y40" i="11"/>
  <c r="AD40" i="11"/>
  <c r="AI40" i="11"/>
  <c r="J41" i="11"/>
  <c r="O41" i="11"/>
  <c r="T41" i="11"/>
  <c r="Y41" i="11"/>
  <c r="AD41" i="11"/>
  <c r="AI41" i="11"/>
  <c r="J42" i="11"/>
  <c r="O42" i="11"/>
  <c r="T42" i="11"/>
  <c r="Y42" i="11"/>
  <c r="AD42" i="11"/>
  <c r="AI42" i="11"/>
  <c r="J43" i="11"/>
  <c r="O43" i="11"/>
  <c r="T43" i="11"/>
  <c r="Y43" i="11"/>
  <c r="AD43" i="11"/>
  <c r="AI43" i="11"/>
  <c r="J44" i="11"/>
  <c r="O44" i="11"/>
  <c r="T44" i="11"/>
  <c r="Y44" i="11"/>
  <c r="AD44" i="11"/>
  <c r="AI44" i="11"/>
  <c r="J45" i="11"/>
  <c r="O45" i="11"/>
  <c r="T45" i="11"/>
  <c r="Y45" i="11"/>
  <c r="AD45" i="11"/>
  <c r="AI45" i="11"/>
  <c r="J46" i="11"/>
  <c r="O46" i="11"/>
  <c r="T46" i="11"/>
  <c r="Y46" i="11"/>
  <c r="AD46" i="11"/>
  <c r="AI46" i="11"/>
  <c r="J47" i="11"/>
  <c r="O47" i="11"/>
  <c r="T47" i="11"/>
  <c r="Y47" i="11"/>
  <c r="AD47" i="11"/>
  <c r="AI47" i="11"/>
  <c r="J48" i="11"/>
  <c r="O48" i="11"/>
  <c r="T48" i="11"/>
  <c r="Y48" i="11"/>
  <c r="AD48" i="11"/>
  <c r="AI48" i="11"/>
  <c r="J49" i="11"/>
  <c r="O49" i="11"/>
  <c r="T49" i="11"/>
  <c r="Y49" i="11"/>
  <c r="AD49" i="11"/>
  <c r="AI49" i="11"/>
  <c r="J50" i="11"/>
  <c r="O50" i="11"/>
  <c r="T50" i="11"/>
  <c r="AI50" i="11"/>
  <c r="J51" i="11"/>
  <c r="O51" i="11"/>
  <c r="T51" i="11"/>
  <c r="AI51" i="11"/>
  <c r="J52" i="11"/>
  <c r="O52" i="11"/>
  <c r="T52" i="11"/>
  <c r="AI52" i="11"/>
  <c r="J53" i="11"/>
  <c r="O53" i="11"/>
  <c r="T53" i="11"/>
  <c r="AI53" i="11"/>
  <c r="J54" i="11"/>
  <c r="O54" i="11"/>
  <c r="T54" i="11"/>
  <c r="AI54" i="11"/>
  <c r="J55" i="11"/>
  <c r="O55" i="11"/>
  <c r="T55" i="11"/>
  <c r="AI55" i="11"/>
  <c r="J56" i="11"/>
  <c r="O56" i="11"/>
  <c r="T56" i="11"/>
  <c r="AI56" i="11"/>
  <c r="J57" i="11"/>
  <c r="O57" i="11"/>
  <c r="T57" i="11"/>
  <c r="AI57" i="11"/>
  <c r="J58" i="11"/>
  <c r="O58" i="11"/>
  <c r="T58" i="11"/>
  <c r="AI58" i="11"/>
  <c r="J59" i="11"/>
  <c r="O59" i="11"/>
  <c r="T59" i="11"/>
  <c r="AI59" i="11"/>
  <c r="J60" i="11"/>
  <c r="O60" i="11"/>
  <c r="T60" i="11"/>
  <c r="AI60" i="11"/>
  <c r="J61" i="11"/>
  <c r="O61" i="11"/>
  <c r="T61" i="11"/>
  <c r="AI61" i="11"/>
  <c r="J62" i="11"/>
  <c r="O62" i="11"/>
  <c r="T62" i="11"/>
  <c r="AI62" i="11"/>
  <c r="J63" i="11"/>
  <c r="O63" i="11"/>
  <c r="T63" i="11"/>
  <c r="AI63" i="11"/>
  <c r="J64" i="11"/>
  <c r="O64" i="11"/>
  <c r="T64" i="11"/>
  <c r="AI64" i="11"/>
  <c r="J65" i="11"/>
  <c r="O65" i="11"/>
  <c r="T65" i="11"/>
  <c r="AI65" i="11"/>
  <c r="J66" i="11"/>
  <c r="O66" i="11"/>
  <c r="T66" i="11"/>
  <c r="AI66" i="11"/>
  <c r="J67" i="11"/>
  <c r="O67" i="11"/>
  <c r="T67" i="11"/>
  <c r="AI67" i="11"/>
  <c r="AF3" i="11"/>
  <c r="AI3" i="11"/>
  <c r="AN3" i="11"/>
  <c r="AS3" i="11"/>
  <c r="AX3" i="11"/>
  <c r="BC3" i="11"/>
  <c r="BH3" i="11"/>
  <c r="AL4" i="11"/>
  <c r="AN6" i="11"/>
  <c r="AQ4" i="11"/>
  <c r="AS6" i="11"/>
  <c r="AV4" i="11"/>
  <c r="AX6" i="11"/>
  <c r="R13" i="10"/>
  <c r="AP4" i="11"/>
  <c r="R14" i="10"/>
  <c r="AU4" i="11"/>
  <c r="R15" i="10"/>
  <c r="AZ4" i="11"/>
  <c r="BC6" i="11"/>
  <c r="R16" i="10"/>
  <c r="BE4" i="11"/>
  <c r="BH6" i="11"/>
  <c r="R17" i="10"/>
  <c r="BJ4" i="11"/>
  <c r="BM6" i="11"/>
  <c r="AN7" i="11"/>
  <c r="AS7" i="11"/>
  <c r="AX7" i="11"/>
  <c r="BC7" i="11"/>
  <c r="BH7" i="11"/>
  <c r="BM7" i="11"/>
  <c r="AN8" i="11"/>
  <c r="AS8" i="11"/>
  <c r="AX8" i="11"/>
  <c r="BC8" i="11"/>
  <c r="BH8" i="11"/>
  <c r="BM8" i="11"/>
  <c r="AN9" i="11"/>
  <c r="AS9" i="11"/>
  <c r="AX9" i="11"/>
  <c r="BC9" i="11"/>
  <c r="BH9" i="11"/>
  <c r="BM9" i="11"/>
  <c r="AN10" i="11"/>
  <c r="AS10" i="11"/>
  <c r="AX10" i="11"/>
  <c r="BC10" i="11"/>
  <c r="BH10" i="11"/>
  <c r="BM10" i="11"/>
  <c r="AN11" i="11"/>
  <c r="AS11" i="11"/>
  <c r="AX11" i="11"/>
  <c r="BC11" i="11"/>
  <c r="BH11" i="11"/>
  <c r="BM11" i="11"/>
  <c r="AN12" i="11"/>
  <c r="AS12" i="11"/>
  <c r="AX12" i="11"/>
  <c r="BC12" i="11"/>
  <c r="BH12" i="11"/>
  <c r="BM12" i="11"/>
  <c r="AN13" i="11"/>
  <c r="AS13" i="11"/>
  <c r="AX13" i="11"/>
  <c r="BC13" i="11"/>
  <c r="BH13" i="11"/>
  <c r="BM13" i="11"/>
  <c r="AN14" i="11"/>
  <c r="AS14" i="11"/>
  <c r="AX14" i="11"/>
  <c r="BC14" i="11"/>
  <c r="BH14" i="11"/>
  <c r="BM14" i="11"/>
  <c r="AN15" i="11"/>
  <c r="AS15" i="11"/>
  <c r="AX15" i="11"/>
  <c r="BC15" i="11"/>
  <c r="BH15" i="11"/>
  <c r="BM15" i="11"/>
  <c r="AN16" i="11"/>
  <c r="AS16" i="11"/>
  <c r="AX16" i="11"/>
  <c r="BC16" i="11"/>
  <c r="BH16" i="11"/>
  <c r="BM16" i="11"/>
  <c r="AN17" i="11"/>
  <c r="AS17" i="11"/>
  <c r="AX17" i="11"/>
  <c r="BC17" i="11"/>
  <c r="BH17" i="11"/>
  <c r="BM17" i="11"/>
  <c r="AN18" i="11"/>
  <c r="AS18" i="11"/>
  <c r="AX18" i="11"/>
  <c r="BC18" i="11"/>
  <c r="BH18" i="11"/>
  <c r="BM18" i="11"/>
  <c r="AN19" i="11"/>
  <c r="AS19" i="11"/>
  <c r="AX19" i="11"/>
  <c r="BC19" i="11"/>
  <c r="BH19" i="11"/>
  <c r="BM19" i="11"/>
  <c r="AN20" i="11"/>
  <c r="AS20" i="11"/>
  <c r="AX20" i="11"/>
  <c r="BC20" i="11"/>
  <c r="BH20" i="11"/>
  <c r="BM20" i="11"/>
  <c r="AN21" i="11"/>
  <c r="AS21" i="11"/>
  <c r="AX21" i="11"/>
  <c r="BC21" i="11"/>
  <c r="BH21" i="11"/>
  <c r="BM21" i="11"/>
  <c r="AN22" i="11"/>
  <c r="AS22" i="11"/>
  <c r="AX22" i="11"/>
  <c r="BC22" i="11"/>
  <c r="BH22" i="11"/>
  <c r="BM22" i="11"/>
  <c r="AN23" i="11"/>
  <c r="AS23" i="11"/>
  <c r="AX23" i="11"/>
  <c r="BC23" i="11"/>
  <c r="BH23" i="11"/>
  <c r="BM23" i="11"/>
  <c r="AN24" i="11"/>
  <c r="AS24" i="11"/>
  <c r="AX24" i="11"/>
  <c r="BC24" i="11"/>
  <c r="BH24" i="11"/>
  <c r="BM24" i="11"/>
  <c r="AN25" i="11"/>
  <c r="AS25" i="11"/>
  <c r="AX25" i="11"/>
  <c r="BC25" i="11"/>
  <c r="BH25" i="11"/>
  <c r="BM25" i="11"/>
  <c r="AN26" i="11"/>
  <c r="AS26" i="11"/>
  <c r="AX26" i="11"/>
  <c r="BC26" i="11"/>
  <c r="BH26" i="11"/>
  <c r="BM26" i="11"/>
  <c r="AN27" i="11"/>
  <c r="AS27" i="11"/>
  <c r="AX27" i="11"/>
  <c r="BC27" i="11"/>
  <c r="BH27" i="11"/>
  <c r="BM27" i="11"/>
  <c r="AN28" i="11"/>
  <c r="AS28" i="11"/>
  <c r="AX28" i="11"/>
  <c r="BC28" i="11"/>
  <c r="BH28" i="11"/>
  <c r="BM28" i="11"/>
  <c r="AN29" i="11"/>
  <c r="AS29" i="11"/>
  <c r="AX29" i="11"/>
  <c r="BC29" i="11"/>
  <c r="BH29" i="11"/>
  <c r="BM29" i="11"/>
  <c r="AN30" i="11"/>
  <c r="AS30" i="11"/>
  <c r="AX30" i="11"/>
  <c r="BC30" i="11"/>
  <c r="BH30" i="11"/>
  <c r="BM30" i="11"/>
  <c r="AN31" i="11"/>
  <c r="AS31" i="11"/>
  <c r="AX31" i="11"/>
  <c r="BC31" i="11"/>
  <c r="BH31" i="11"/>
  <c r="BM31" i="11"/>
  <c r="AN32" i="11"/>
  <c r="AS32" i="11"/>
  <c r="AX32" i="11"/>
  <c r="BC32" i="11"/>
  <c r="BH32" i="11"/>
  <c r="BM32" i="11"/>
  <c r="AN33" i="11"/>
  <c r="AS33" i="11"/>
  <c r="AX33" i="11"/>
  <c r="BC33" i="11"/>
  <c r="BH33" i="11"/>
  <c r="BM33" i="11"/>
  <c r="AN34" i="11"/>
  <c r="AS34" i="11"/>
  <c r="AX34" i="11"/>
  <c r="BC34" i="11"/>
  <c r="BH34" i="11"/>
  <c r="BM34" i="11"/>
  <c r="AN35" i="11"/>
  <c r="AS35" i="11"/>
  <c r="AX35" i="11"/>
  <c r="BC35" i="11"/>
  <c r="BH35" i="11"/>
  <c r="BM35" i="11"/>
  <c r="AN36" i="11"/>
  <c r="AS36" i="11"/>
  <c r="AX36" i="11"/>
  <c r="BC36" i="11"/>
  <c r="BH36" i="11"/>
  <c r="BM36" i="11"/>
  <c r="AN37" i="11"/>
  <c r="AS37" i="11"/>
  <c r="AX37" i="11"/>
  <c r="BC37" i="11"/>
  <c r="BH37" i="11"/>
  <c r="BM37" i="11"/>
  <c r="AN38" i="11"/>
  <c r="AS38" i="11"/>
  <c r="AX38" i="11"/>
  <c r="BC38" i="11"/>
  <c r="BH38" i="11"/>
  <c r="BM38" i="11"/>
  <c r="AN39" i="11"/>
  <c r="AS39" i="11"/>
  <c r="AX39" i="11"/>
  <c r="BC39" i="11"/>
  <c r="BH39" i="11"/>
  <c r="BM39" i="11"/>
  <c r="AN40" i="11"/>
  <c r="AS40" i="11"/>
  <c r="AX40" i="11"/>
  <c r="BC40" i="11"/>
  <c r="BH40" i="11"/>
  <c r="BM40" i="11"/>
  <c r="AN41" i="11"/>
  <c r="AS41" i="11"/>
  <c r="AX41" i="11"/>
  <c r="BC41" i="11"/>
  <c r="BH41" i="11"/>
  <c r="BM41" i="11"/>
  <c r="AN42" i="11"/>
  <c r="AS42" i="11"/>
  <c r="AX42" i="11"/>
  <c r="BC42" i="11"/>
  <c r="BH42" i="11"/>
  <c r="BM42" i="11"/>
  <c r="AN43" i="11"/>
  <c r="AS43" i="11"/>
  <c r="AX43" i="11"/>
  <c r="BC43" i="11"/>
  <c r="BH43" i="11"/>
  <c r="BM43" i="11"/>
  <c r="AN44" i="11"/>
  <c r="AS44" i="11"/>
  <c r="AX44" i="11"/>
  <c r="BC44" i="11"/>
  <c r="BH44" i="11"/>
  <c r="BM44" i="11"/>
  <c r="AN45" i="11"/>
  <c r="AS45" i="11"/>
  <c r="AX45" i="11"/>
  <c r="BC45" i="11"/>
  <c r="BH45" i="11"/>
  <c r="BM45" i="11"/>
  <c r="AN46" i="11"/>
  <c r="AS46" i="11"/>
  <c r="AX46" i="11"/>
  <c r="BC46" i="11"/>
  <c r="BH46" i="11"/>
  <c r="BM46" i="11"/>
  <c r="AN47" i="11"/>
  <c r="AS47" i="11"/>
  <c r="AX47" i="11"/>
  <c r="BC47" i="11"/>
  <c r="BH47" i="11"/>
  <c r="BM47" i="11"/>
  <c r="AN48" i="11"/>
  <c r="AS48" i="11"/>
  <c r="AX48" i="11"/>
  <c r="BC48" i="11"/>
  <c r="BH48" i="11"/>
  <c r="BM48" i="11"/>
  <c r="AN49" i="11"/>
  <c r="AS49" i="11"/>
  <c r="AX49" i="11"/>
  <c r="BC49" i="11"/>
  <c r="BH49" i="11"/>
  <c r="BM49" i="11"/>
  <c r="AN50" i="11"/>
  <c r="AS50" i="11"/>
  <c r="AX50" i="11"/>
  <c r="BM50" i="11"/>
  <c r="AN51" i="11"/>
  <c r="AS51" i="11"/>
  <c r="AX51" i="11"/>
  <c r="BM51" i="11"/>
  <c r="AN52" i="11"/>
  <c r="AS52" i="11"/>
  <c r="AX52" i="11"/>
  <c r="BM52" i="11"/>
  <c r="AN53" i="11"/>
  <c r="AS53" i="11"/>
  <c r="AX53" i="11"/>
  <c r="BM53" i="11"/>
  <c r="AN54" i="11"/>
  <c r="AS54" i="11"/>
  <c r="AX54" i="11"/>
  <c r="BM54" i="11"/>
  <c r="AN55" i="11"/>
  <c r="AS55" i="11"/>
  <c r="AX55" i="11"/>
  <c r="BM55" i="11"/>
  <c r="AN56" i="11"/>
  <c r="AS56" i="11"/>
  <c r="AX56" i="11"/>
  <c r="BM56" i="11"/>
  <c r="AN57" i="11"/>
  <c r="AS57" i="11"/>
  <c r="AX57" i="11"/>
  <c r="BM57" i="11"/>
  <c r="AN58" i="11"/>
  <c r="AS58" i="11"/>
  <c r="AX58" i="11"/>
  <c r="BM58" i="11"/>
  <c r="AN59" i="11"/>
  <c r="AS59" i="11"/>
  <c r="AX59" i="11"/>
  <c r="BM59" i="11"/>
  <c r="AN60" i="11"/>
  <c r="AS60" i="11"/>
  <c r="AX60" i="11"/>
  <c r="BM60" i="11"/>
  <c r="AN61" i="11"/>
  <c r="AS61" i="11"/>
  <c r="AX61" i="11"/>
  <c r="BM61" i="11"/>
  <c r="AN62" i="11"/>
  <c r="AS62" i="11"/>
  <c r="AX62" i="11"/>
  <c r="BM62" i="11"/>
  <c r="AN63" i="11"/>
  <c r="AS63" i="11"/>
  <c r="AX63" i="11"/>
  <c r="BM63" i="11"/>
  <c r="AN64" i="11"/>
  <c r="AS64" i="11"/>
  <c r="AX64" i="11"/>
  <c r="BM64" i="11"/>
  <c r="AN65" i="11"/>
  <c r="AS65" i="11"/>
  <c r="AX65" i="11"/>
  <c r="BM65" i="11"/>
  <c r="AN66" i="11"/>
  <c r="AS66" i="11"/>
  <c r="AX66" i="11"/>
  <c r="BM66" i="11"/>
  <c r="AN67" i="11"/>
  <c r="AS67" i="11"/>
  <c r="AX67" i="11"/>
  <c r="BM67" i="11"/>
  <c r="BK3" i="11"/>
  <c r="AP6" i="11"/>
  <c r="AU6" i="11"/>
  <c r="AZ6" i="11"/>
  <c r="BE6" i="11"/>
  <c r="BJ6" i="11"/>
  <c r="BO6" i="11"/>
  <c r="AP7" i="11"/>
  <c r="AU7" i="11"/>
  <c r="AZ7" i="11"/>
  <c r="BE7" i="11"/>
  <c r="BJ7" i="11"/>
  <c r="BO7" i="11"/>
  <c r="AP8" i="11"/>
  <c r="AU8" i="11"/>
  <c r="AZ8" i="11"/>
  <c r="BE8" i="11"/>
  <c r="BJ8" i="11"/>
  <c r="BO8" i="11"/>
  <c r="AP9" i="11"/>
  <c r="AU9" i="11"/>
  <c r="AZ9" i="11"/>
  <c r="BE9" i="11"/>
  <c r="BJ9" i="11"/>
  <c r="BO9" i="11"/>
  <c r="AP10" i="11"/>
  <c r="AU10" i="11"/>
  <c r="AZ10" i="11"/>
  <c r="BE10" i="11"/>
  <c r="BJ10" i="11"/>
  <c r="BO10" i="11"/>
  <c r="AP11" i="11"/>
  <c r="AU11" i="11"/>
  <c r="AZ11" i="11"/>
  <c r="BE11" i="11"/>
  <c r="BJ11" i="11"/>
  <c r="BO11" i="11"/>
  <c r="AP12" i="11"/>
  <c r="AU12" i="11"/>
  <c r="AZ12" i="11"/>
  <c r="BE12" i="11"/>
  <c r="BJ12" i="11"/>
  <c r="BO12" i="11"/>
  <c r="AP13" i="11"/>
  <c r="AU13" i="11"/>
  <c r="AZ13" i="11"/>
  <c r="BE13" i="11"/>
  <c r="BJ13" i="11"/>
  <c r="BO13" i="11"/>
  <c r="AP14" i="11"/>
  <c r="AU14" i="11"/>
  <c r="AZ14" i="11"/>
  <c r="BE14" i="11"/>
  <c r="BJ14" i="11"/>
  <c r="BO14" i="11"/>
  <c r="AP15" i="11"/>
  <c r="AU15" i="11"/>
  <c r="AZ15" i="11"/>
  <c r="BE15" i="11"/>
  <c r="BJ15" i="11"/>
  <c r="BO15" i="11"/>
  <c r="AP16" i="11"/>
  <c r="AU16" i="11"/>
  <c r="AZ16" i="11"/>
  <c r="BE16" i="11"/>
  <c r="BJ16" i="11"/>
  <c r="BO16" i="11"/>
  <c r="AP17" i="11"/>
  <c r="AU17" i="11"/>
  <c r="AZ17" i="11"/>
  <c r="BE17" i="11"/>
  <c r="BJ17" i="11"/>
  <c r="BO17" i="11"/>
  <c r="AP18" i="11"/>
  <c r="AU18" i="11"/>
  <c r="AZ18" i="11"/>
  <c r="BE18" i="11"/>
  <c r="BJ18" i="11"/>
  <c r="BO18" i="11"/>
  <c r="AP19" i="11"/>
  <c r="AU19" i="11"/>
  <c r="AZ19" i="11"/>
  <c r="BE19" i="11"/>
  <c r="BJ19" i="11"/>
  <c r="BO19" i="11"/>
  <c r="AP20" i="11"/>
  <c r="AU20" i="11"/>
  <c r="AZ20" i="11"/>
  <c r="BE20" i="11"/>
  <c r="BJ20" i="11"/>
  <c r="BO20" i="11"/>
  <c r="AP21" i="11"/>
  <c r="AU21" i="11"/>
  <c r="AZ21" i="11"/>
  <c r="BE21" i="11"/>
  <c r="BJ21" i="11"/>
  <c r="BO21" i="11"/>
  <c r="AP22" i="11"/>
  <c r="AU22" i="11"/>
  <c r="AZ22" i="11"/>
  <c r="BE22" i="11"/>
  <c r="BJ22" i="11"/>
  <c r="BO22" i="11"/>
  <c r="AP23" i="11"/>
  <c r="AU23" i="11"/>
  <c r="AZ23" i="11"/>
  <c r="BE23" i="11"/>
  <c r="BJ23" i="11"/>
  <c r="BO23" i="11"/>
  <c r="AP24" i="11"/>
  <c r="AU24" i="11"/>
  <c r="AZ24" i="11"/>
  <c r="BE24" i="11"/>
  <c r="BJ24" i="11"/>
  <c r="BO24" i="11"/>
  <c r="AP25" i="11"/>
  <c r="AU25" i="11"/>
  <c r="AZ25" i="11"/>
  <c r="BE25" i="11"/>
  <c r="BJ25" i="11"/>
  <c r="BO25" i="11"/>
  <c r="AP26" i="11"/>
  <c r="AU26" i="11"/>
  <c r="AZ26" i="11"/>
  <c r="BE26" i="11"/>
  <c r="BJ26" i="11"/>
  <c r="BO26" i="11"/>
  <c r="AP27" i="11"/>
  <c r="AU27" i="11"/>
  <c r="AZ27" i="11"/>
  <c r="BE27" i="11"/>
  <c r="BJ27" i="11"/>
  <c r="BO27" i="11"/>
  <c r="AP28" i="11"/>
  <c r="AU28" i="11"/>
  <c r="AZ28" i="11"/>
  <c r="BE28" i="11"/>
  <c r="BJ28" i="11"/>
  <c r="BO28" i="11"/>
  <c r="AP29" i="11"/>
  <c r="AU29" i="11"/>
  <c r="AZ29" i="11"/>
  <c r="BE29" i="11"/>
  <c r="BJ29" i="11"/>
  <c r="BO29" i="11"/>
  <c r="AP30" i="11"/>
  <c r="AU30" i="11"/>
  <c r="AZ30" i="11"/>
  <c r="BE30" i="11"/>
  <c r="BJ30" i="11"/>
  <c r="BO30" i="11"/>
  <c r="AP31" i="11"/>
  <c r="AU31" i="11"/>
  <c r="AZ31" i="11"/>
  <c r="BE31" i="11"/>
  <c r="BJ31" i="11"/>
  <c r="BO31" i="11"/>
  <c r="AP32" i="11"/>
  <c r="AU32" i="11"/>
  <c r="AZ32" i="11"/>
  <c r="BE32" i="11"/>
  <c r="BJ32" i="11"/>
  <c r="BO32" i="11"/>
  <c r="AP33" i="11"/>
  <c r="AU33" i="11"/>
  <c r="AZ33" i="11"/>
  <c r="BE33" i="11"/>
  <c r="BJ33" i="11"/>
  <c r="BO33" i="11"/>
  <c r="AP34" i="11"/>
  <c r="AU34" i="11"/>
  <c r="AZ34" i="11"/>
  <c r="BE34" i="11"/>
  <c r="BJ34" i="11"/>
  <c r="BO34" i="11"/>
  <c r="AP35" i="11"/>
  <c r="AU35" i="11"/>
  <c r="AZ35" i="11"/>
  <c r="BE35" i="11"/>
  <c r="BJ35" i="11"/>
  <c r="BO35" i="11"/>
  <c r="AP36" i="11"/>
  <c r="AU36" i="11"/>
  <c r="AZ36" i="11"/>
  <c r="BE36" i="11"/>
  <c r="BJ36" i="11"/>
  <c r="BO36" i="11"/>
  <c r="AP37" i="11"/>
  <c r="AU37" i="11"/>
  <c r="AZ37" i="11"/>
  <c r="BE37" i="11"/>
  <c r="BJ37" i="11"/>
  <c r="BO37" i="11"/>
  <c r="AP38" i="11"/>
  <c r="AU38" i="11"/>
  <c r="AZ38" i="11"/>
  <c r="BE38" i="11"/>
  <c r="BJ38" i="11"/>
  <c r="BO38" i="11"/>
  <c r="AP39" i="11"/>
  <c r="AU39" i="11"/>
  <c r="AZ39" i="11"/>
  <c r="BE39" i="11"/>
  <c r="BJ39" i="11"/>
  <c r="BO39" i="11"/>
  <c r="AP40" i="11"/>
  <c r="AU40" i="11"/>
  <c r="AZ40" i="11"/>
  <c r="BE40" i="11"/>
  <c r="BJ40" i="11"/>
  <c r="BO40" i="11"/>
  <c r="AP41" i="11"/>
  <c r="AU41" i="11"/>
  <c r="AZ41" i="11"/>
  <c r="BE41" i="11"/>
  <c r="BJ41" i="11"/>
  <c r="BO41" i="11"/>
  <c r="AP42" i="11"/>
  <c r="AU42" i="11"/>
  <c r="AZ42" i="11"/>
  <c r="BE42" i="11"/>
  <c r="BJ42" i="11"/>
  <c r="BO42" i="11"/>
  <c r="AP43" i="11"/>
  <c r="AU43" i="11"/>
  <c r="AZ43" i="11"/>
  <c r="BE43" i="11"/>
  <c r="BJ43" i="11"/>
  <c r="BO43" i="11"/>
  <c r="AP44" i="11"/>
  <c r="AU44" i="11"/>
  <c r="AZ44" i="11"/>
  <c r="BE44" i="11"/>
  <c r="BJ44" i="11"/>
  <c r="BO44" i="11"/>
  <c r="AP45" i="11"/>
  <c r="AU45" i="11"/>
  <c r="AZ45" i="11"/>
  <c r="BE45" i="11"/>
  <c r="BJ45" i="11"/>
  <c r="BO45" i="11"/>
  <c r="AP46" i="11"/>
  <c r="AU46" i="11"/>
  <c r="AZ46" i="11"/>
  <c r="BE46" i="11"/>
  <c r="BJ46" i="11"/>
  <c r="BO46" i="11"/>
  <c r="AP47" i="11"/>
  <c r="AU47" i="11"/>
  <c r="AZ47" i="11"/>
  <c r="BE47" i="11"/>
  <c r="BJ47" i="11"/>
  <c r="BO47" i="11"/>
  <c r="AP48" i="11"/>
  <c r="AU48" i="11"/>
  <c r="AZ48" i="11"/>
  <c r="BE48" i="11"/>
  <c r="BJ48" i="11"/>
  <c r="BO48" i="11"/>
  <c r="AP49" i="11"/>
  <c r="AU49" i="11"/>
  <c r="AZ49" i="11"/>
  <c r="BE49" i="11"/>
  <c r="BJ49" i="11"/>
  <c r="BO49" i="11"/>
  <c r="AP50" i="11"/>
  <c r="AU50" i="11"/>
  <c r="AZ50" i="11"/>
  <c r="BO50" i="11"/>
  <c r="AP51" i="11"/>
  <c r="AU51" i="11"/>
  <c r="AZ51" i="11"/>
  <c r="BO51" i="11"/>
  <c r="AP52" i="11"/>
  <c r="AU52" i="11"/>
  <c r="AZ52" i="11"/>
  <c r="BO52" i="11"/>
  <c r="AP53" i="11"/>
  <c r="AU53" i="11"/>
  <c r="AZ53" i="11"/>
  <c r="BO53" i="11"/>
  <c r="AP54" i="11"/>
  <c r="AU54" i="11"/>
  <c r="AZ54" i="11"/>
  <c r="BO54" i="11"/>
  <c r="AP55" i="11"/>
  <c r="AU55" i="11"/>
  <c r="AZ55" i="11"/>
  <c r="BO55" i="11"/>
  <c r="AP56" i="11"/>
  <c r="AU56" i="11"/>
  <c r="AZ56" i="11"/>
  <c r="BO56" i="11"/>
  <c r="AP57" i="11"/>
  <c r="AU57" i="11"/>
  <c r="AZ57" i="11"/>
  <c r="BO57" i="11"/>
  <c r="AP58" i="11"/>
  <c r="AU58" i="11"/>
  <c r="AZ58" i="11"/>
  <c r="BO58" i="11"/>
  <c r="AP59" i="11"/>
  <c r="AU59" i="11"/>
  <c r="AZ59" i="11"/>
  <c r="BO59" i="11"/>
  <c r="AP60" i="11"/>
  <c r="AU60" i="11"/>
  <c r="AZ60" i="11"/>
  <c r="BO60" i="11"/>
  <c r="AP61" i="11"/>
  <c r="AU61" i="11"/>
  <c r="AZ61" i="11"/>
  <c r="BO61" i="11"/>
  <c r="AP62" i="11"/>
  <c r="AU62" i="11"/>
  <c r="AZ62" i="11"/>
  <c r="BO62" i="11"/>
  <c r="AP63" i="11"/>
  <c r="AU63" i="11"/>
  <c r="AZ63" i="11"/>
  <c r="BO63" i="11"/>
  <c r="AP64" i="11"/>
  <c r="AU64" i="11"/>
  <c r="AZ64" i="11"/>
  <c r="BO64" i="11"/>
  <c r="AP65" i="11"/>
  <c r="AU65" i="11"/>
  <c r="AZ65" i="11"/>
  <c r="BO65" i="11"/>
  <c r="AP66" i="11"/>
  <c r="AU66" i="11"/>
  <c r="AZ66" i="11"/>
  <c r="BO66" i="11"/>
  <c r="AP67" i="11"/>
  <c r="AU67" i="11"/>
  <c r="AZ67" i="11"/>
  <c r="BO67" i="11"/>
  <c r="BL3" i="11"/>
  <c r="BO3" i="11"/>
  <c r="BT3" i="11"/>
  <c r="BY3" i="11"/>
  <c r="CD3" i="11"/>
  <c r="CI3" i="11"/>
  <c r="CN3" i="11"/>
  <c r="BR4" i="11"/>
  <c r="BT6" i="11"/>
  <c r="BW4" i="11"/>
  <c r="BY6" i="11"/>
  <c r="CB4" i="11"/>
  <c r="CD6" i="11"/>
  <c r="R19" i="10"/>
  <c r="BV4" i="11"/>
  <c r="R20" i="10"/>
  <c r="CA4" i="11"/>
  <c r="R21" i="10"/>
  <c r="CF4" i="11"/>
  <c r="CI6" i="11"/>
  <c r="R22" i="10"/>
  <c r="CK4" i="11"/>
  <c r="CN6" i="11"/>
  <c r="R23" i="10"/>
  <c r="CP4" i="11"/>
  <c r="CS6" i="11"/>
  <c r="BT7" i="11"/>
  <c r="BY7" i="11"/>
  <c r="CD7" i="11"/>
  <c r="CI7" i="11"/>
  <c r="CN7" i="11"/>
  <c r="CS7" i="11"/>
  <c r="BT8" i="11"/>
  <c r="BY8" i="11"/>
  <c r="CD8" i="11"/>
  <c r="CI8" i="11"/>
  <c r="CN8" i="11"/>
  <c r="CS8" i="11"/>
  <c r="BT9" i="11"/>
  <c r="BY9" i="11"/>
  <c r="CD9" i="11"/>
  <c r="CI9" i="11"/>
  <c r="CN9" i="11"/>
  <c r="CS9" i="11"/>
  <c r="BT10" i="11"/>
  <c r="BY10" i="11"/>
  <c r="CD10" i="11"/>
  <c r="CI10" i="11"/>
  <c r="CN10" i="11"/>
  <c r="CS10" i="11"/>
  <c r="BT11" i="11"/>
  <c r="BY11" i="11"/>
  <c r="CD11" i="11"/>
  <c r="CI11" i="11"/>
  <c r="CN11" i="11"/>
  <c r="CS11" i="11"/>
  <c r="BT12" i="11"/>
  <c r="BY12" i="11"/>
  <c r="CD12" i="11"/>
  <c r="CI12" i="11"/>
  <c r="CN12" i="11"/>
  <c r="CS12" i="11"/>
  <c r="BT13" i="11"/>
  <c r="BY13" i="11"/>
  <c r="CD13" i="11"/>
  <c r="CI13" i="11"/>
  <c r="CN13" i="11"/>
  <c r="CS13" i="11"/>
  <c r="BT14" i="11"/>
  <c r="BY14" i="11"/>
  <c r="CD14" i="11"/>
  <c r="CI14" i="11"/>
  <c r="CN14" i="11"/>
  <c r="CS14" i="11"/>
  <c r="BT15" i="11"/>
  <c r="BY15" i="11"/>
  <c r="CD15" i="11"/>
  <c r="CI15" i="11"/>
  <c r="CN15" i="11"/>
  <c r="CS15" i="11"/>
  <c r="BT16" i="11"/>
  <c r="BY16" i="11"/>
  <c r="CD16" i="11"/>
  <c r="CI16" i="11"/>
  <c r="CN16" i="11"/>
  <c r="CS16" i="11"/>
  <c r="BT17" i="11"/>
  <c r="BY17" i="11"/>
  <c r="CD17" i="11"/>
  <c r="CI17" i="11"/>
  <c r="CN17" i="11"/>
  <c r="CS17" i="11"/>
  <c r="BT18" i="11"/>
  <c r="BY18" i="11"/>
  <c r="CD18" i="11"/>
  <c r="CI18" i="11"/>
  <c r="CN18" i="11"/>
  <c r="CS18" i="11"/>
  <c r="BT19" i="11"/>
  <c r="BY19" i="11"/>
  <c r="CD19" i="11"/>
  <c r="CI19" i="11"/>
  <c r="CN19" i="11"/>
  <c r="CS19" i="11"/>
  <c r="BT20" i="11"/>
  <c r="BY20" i="11"/>
  <c r="CD20" i="11"/>
  <c r="CI20" i="11"/>
  <c r="CN20" i="11"/>
  <c r="CS20" i="11"/>
  <c r="BT21" i="11"/>
  <c r="BY21" i="11"/>
  <c r="CD21" i="11"/>
  <c r="CI21" i="11"/>
  <c r="CN21" i="11"/>
  <c r="CS21" i="11"/>
  <c r="BT22" i="11"/>
  <c r="BY22" i="11"/>
  <c r="CD22" i="11"/>
  <c r="CI22" i="11"/>
  <c r="CN22" i="11"/>
  <c r="CS22" i="11"/>
  <c r="BT23" i="11"/>
  <c r="BY23" i="11"/>
  <c r="CD23" i="11"/>
  <c r="CI23" i="11"/>
  <c r="CN23" i="11"/>
  <c r="CS23" i="11"/>
  <c r="BT24" i="11"/>
  <c r="BY24" i="11"/>
  <c r="CD24" i="11"/>
  <c r="CI24" i="11"/>
  <c r="CN24" i="11"/>
  <c r="CS24" i="11"/>
  <c r="BT25" i="11"/>
  <c r="BY25" i="11"/>
  <c r="CD25" i="11"/>
  <c r="CI25" i="11"/>
  <c r="CN25" i="11"/>
  <c r="CS25" i="11"/>
  <c r="BT26" i="11"/>
  <c r="BY26" i="11"/>
  <c r="CD26" i="11"/>
  <c r="CI26" i="11"/>
  <c r="CN26" i="11"/>
  <c r="CS26" i="11"/>
  <c r="BT27" i="11"/>
  <c r="BY27" i="11"/>
  <c r="CD27" i="11"/>
  <c r="CI27" i="11"/>
  <c r="CN27" i="11"/>
  <c r="CS27" i="11"/>
  <c r="BT28" i="11"/>
  <c r="BY28" i="11"/>
  <c r="CD28" i="11"/>
  <c r="CI28" i="11"/>
  <c r="CN28" i="11"/>
  <c r="CS28" i="11"/>
  <c r="BT29" i="11"/>
  <c r="BY29" i="11"/>
  <c r="CD29" i="11"/>
  <c r="CI29" i="11"/>
  <c r="CN29" i="11"/>
  <c r="CS29" i="11"/>
  <c r="BT30" i="11"/>
  <c r="BY30" i="11"/>
  <c r="CD30" i="11"/>
  <c r="CI30" i="11"/>
  <c r="CN30" i="11"/>
  <c r="CS30" i="11"/>
  <c r="BT31" i="11"/>
  <c r="BY31" i="11"/>
  <c r="CD31" i="11"/>
  <c r="CI31" i="11"/>
  <c r="CN31" i="11"/>
  <c r="CS31" i="11"/>
  <c r="BT32" i="11"/>
  <c r="BY32" i="11"/>
  <c r="CD32" i="11"/>
  <c r="CI32" i="11"/>
  <c r="CN32" i="11"/>
  <c r="CS32" i="11"/>
  <c r="BT33" i="11"/>
  <c r="BY33" i="11"/>
  <c r="CD33" i="11"/>
  <c r="CI33" i="11"/>
  <c r="CN33" i="11"/>
  <c r="CS33" i="11"/>
  <c r="BT34" i="11"/>
  <c r="BY34" i="11"/>
  <c r="CD34" i="11"/>
  <c r="CI34" i="11"/>
  <c r="CN34" i="11"/>
  <c r="CS34" i="11"/>
  <c r="BT35" i="11"/>
  <c r="BY35" i="11"/>
  <c r="CD35" i="11"/>
  <c r="CI35" i="11"/>
  <c r="CN35" i="11"/>
  <c r="CS35" i="11"/>
  <c r="BT36" i="11"/>
  <c r="BY36" i="11"/>
  <c r="CD36" i="11"/>
  <c r="CI36" i="11"/>
  <c r="CN36" i="11"/>
  <c r="CS36" i="11"/>
  <c r="BT37" i="11"/>
  <c r="BY37" i="11"/>
  <c r="CD37" i="11"/>
  <c r="CI37" i="11"/>
  <c r="CN37" i="11"/>
  <c r="CS37" i="11"/>
  <c r="BT38" i="11"/>
  <c r="BY38" i="11"/>
  <c r="CD38" i="11"/>
  <c r="CI38" i="11"/>
  <c r="CN38" i="11"/>
  <c r="CS38" i="11"/>
  <c r="BT39" i="11"/>
  <c r="BY39" i="11"/>
  <c r="CD39" i="11"/>
  <c r="CI39" i="11"/>
  <c r="CN39" i="11"/>
  <c r="CS39" i="11"/>
  <c r="BT40" i="11"/>
  <c r="BY40" i="11"/>
  <c r="CD40" i="11"/>
  <c r="CI40" i="11"/>
  <c r="CN40" i="11"/>
  <c r="CS40" i="11"/>
  <c r="BT41" i="11"/>
  <c r="BY41" i="11"/>
  <c r="CD41" i="11"/>
  <c r="CI41" i="11"/>
  <c r="CN41" i="11"/>
  <c r="CS41" i="11"/>
  <c r="BT42" i="11"/>
  <c r="BY42" i="11"/>
  <c r="CD42" i="11"/>
  <c r="CI42" i="11"/>
  <c r="CN42" i="11"/>
  <c r="CS42" i="11"/>
  <c r="BT43" i="11"/>
  <c r="BY43" i="11"/>
  <c r="CD43" i="11"/>
  <c r="CI43" i="11"/>
  <c r="CN43" i="11"/>
  <c r="CS43" i="11"/>
  <c r="BT44" i="11"/>
  <c r="BY44" i="11"/>
  <c r="CD44" i="11"/>
  <c r="CI44" i="11"/>
  <c r="CN44" i="11"/>
  <c r="CS44" i="11"/>
  <c r="BT45" i="11"/>
  <c r="BY45" i="11"/>
  <c r="CD45" i="11"/>
  <c r="CI45" i="11"/>
  <c r="CN45" i="11"/>
  <c r="CS45" i="11"/>
  <c r="BT46" i="11"/>
  <c r="BY46" i="11"/>
  <c r="CD46" i="11"/>
  <c r="CI46" i="11"/>
  <c r="CN46" i="11"/>
  <c r="CS46" i="11"/>
  <c r="BT47" i="11"/>
  <c r="BY47" i="11"/>
  <c r="CD47" i="11"/>
  <c r="CI47" i="11"/>
  <c r="CN47" i="11"/>
  <c r="CS47" i="11"/>
  <c r="BT48" i="11"/>
  <c r="BY48" i="11"/>
  <c r="CD48" i="11"/>
  <c r="CI48" i="11"/>
  <c r="CN48" i="11"/>
  <c r="CS48" i="11"/>
  <c r="BT49" i="11"/>
  <c r="BY49" i="11"/>
  <c r="CD49" i="11"/>
  <c r="CI49" i="11"/>
  <c r="CN49" i="11"/>
  <c r="CS49" i="11"/>
  <c r="BT50" i="11"/>
  <c r="BY50" i="11"/>
  <c r="CD50" i="11"/>
  <c r="CS50" i="11"/>
  <c r="BT51" i="11"/>
  <c r="BY51" i="11"/>
  <c r="CD51" i="11"/>
  <c r="CS51" i="11"/>
  <c r="BT52" i="11"/>
  <c r="BY52" i="11"/>
  <c r="CD52" i="11"/>
  <c r="CS52" i="11"/>
  <c r="BT53" i="11"/>
  <c r="BY53" i="11"/>
  <c r="CD53" i="11"/>
  <c r="CS53" i="11"/>
  <c r="BT54" i="11"/>
  <c r="BY54" i="11"/>
  <c r="CD54" i="11"/>
  <c r="CS54" i="11"/>
  <c r="BT55" i="11"/>
  <c r="BY55" i="11"/>
  <c r="CD55" i="11"/>
  <c r="CS55" i="11"/>
  <c r="BT56" i="11"/>
  <c r="BY56" i="11"/>
  <c r="CD56" i="11"/>
  <c r="CS56" i="11"/>
  <c r="BT57" i="11"/>
  <c r="BY57" i="11"/>
  <c r="CD57" i="11"/>
  <c r="CS57" i="11"/>
  <c r="BT58" i="11"/>
  <c r="BY58" i="11"/>
  <c r="CD58" i="11"/>
  <c r="CS58" i="11"/>
  <c r="BT59" i="11"/>
  <c r="BY59" i="11"/>
  <c r="CD59" i="11"/>
  <c r="CS59" i="11"/>
  <c r="BT60" i="11"/>
  <c r="BY60" i="11"/>
  <c r="CD60" i="11"/>
  <c r="CS60" i="11"/>
  <c r="BT61" i="11"/>
  <c r="BY61" i="11"/>
  <c r="CD61" i="11"/>
  <c r="CS61" i="11"/>
  <c r="BT62" i="11"/>
  <c r="BY62" i="11"/>
  <c r="CD62" i="11"/>
  <c r="CS62" i="11"/>
  <c r="BT63" i="11"/>
  <c r="BY63" i="11"/>
  <c r="CD63" i="11"/>
  <c r="CS63" i="11"/>
  <c r="BT64" i="11"/>
  <c r="BY64" i="11"/>
  <c r="CD64" i="11"/>
  <c r="CS64" i="11"/>
  <c r="BT65" i="11"/>
  <c r="BY65" i="11"/>
  <c r="CD65" i="11"/>
  <c r="CS65" i="11"/>
  <c r="BT66" i="11"/>
  <c r="BY66" i="11"/>
  <c r="CD66" i="11"/>
  <c r="CS66" i="11"/>
  <c r="BT67" i="11"/>
  <c r="BY67" i="11"/>
  <c r="CD67" i="11"/>
  <c r="CS67" i="11"/>
  <c r="CQ3" i="11"/>
  <c r="BV6" i="11"/>
  <c r="CA6" i="11"/>
  <c r="CF6" i="11"/>
  <c r="CK6" i="11"/>
  <c r="CP6" i="11"/>
  <c r="CU6" i="11"/>
  <c r="BV7" i="11"/>
  <c r="CA7" i="11"/>
  <c r="CF7" i="11"/>
  <c r="CK7" i="11"/>
  <c r="CP7" i="11"/>
  <c r="CU7" i="11"/>
  <c r="BV8" i="11"/>
  <c r="CA8" i="11"/>
  <c r="CF8" i="11"/>
  <c r="CK8" i="11"/>
  <c r="CP8" i="11"/>
  <c r="CU8" i="11"/>
  <c r="BV9" i="11"/>
  <c r="CA9" i="11"/>
  <c r="CF9" i="11"/>
  <c r="CK9" i="11"/>
  <c r="CP9" i="11"/>
  <c r="CU9" i="11"/>
  <c r="BV10" i="11"/>
  <c r="CA10" i="11"/>
  <c r="CF10" i="11"/>
  <c r="CK10" i="11"/>
  <c r="CP10" i="11"/>
  <c r="CU10" i="11"/>
  <c r="BV11" i="11"/>
  <c r="CA11" i="11"/>
  <c r="CF11" i="11"/>
  <c r="CK11" i="11"/>
  <c r="CP11" i="11"/>
  <c r="CU11" i="11"/>
  <c r="BV12" i="11"/>
  <c r="CA12" i="11"/>
  <c r="CF12" i="11"/>
  <c r="CK12" i="11"/>
  <c r="CP12" i="11"/>
  <c r="CU12" i="11"/>
  <c r="BV13" i="11"/>
  <c r="CA13" i="11"/>
  <c r="CF13" i="11"/>
  <c r="CK13" i="11"/>
  <c r="CP13" i="11"/>
  <c r="CU13" i="11"/>
  <c r="BV14" i="11"/>
  <c r="CA14" i="11"/>
  <c r="CF14" i="11"/>
  <c r="CK14" i="11"/>
  <c r="CP14" i="11"/>
  <c r="CU14" i="11"/>
  <c r="BV15" i="11"/>
  <c r="CA15" i="11"/>
  <c r="CF15" i="11"/>
  <c r="CK15" i="11"/>
  <c r="CP15" i="11"/>
  <c r="CU15" i="11"/>
  <c r="BV16" i="11"/>
  <c r="CA16" i="11"/>
  <c r="CF16" i="11"/>
  <c r="CK16" i="11"/>
  <c r="CP16" i="11"/>
  <c r="CU16" i="11"/>
  <c r="BV17" i="11"/>
  <c r="CA17" i="11"/>
  <c r="CF17" i="11"/>
  <c r="CK17" i="11"/>
  <c r="CP17" i="11"/>
  <c r="CU17" i="11"/>
  <c r="BV18" i="11"/>
  <c r="CA18" i="11"/>
  <c r="CF18" i="11"/>
  <c r="CK18" i="11"/>
  <c r="CP18" i="11"/>
  <c r="CU18" i="11"/>
  <c r="BV19" i="11"/>
  <c r="CA19" i="11"/>
  <c r="CF19" i="11"/>
  <c r="CK19" i="11"/>
  <c r="CP19" i="11"/>
  <c r="CU19" i="11"/>
  <c r="BV20" i="11"/>
  <c r="CA20" i="11"/>
  <c r="CF20" i="11"/>
  <c r="CK20" i="11"/>
  <c r="CP20" i="11"/>
  <c r="CU20" i="11"/>
  <c r="BV21" i="11"/>
  <c r="CA21" i="11"/>
  <c r="CF21" i="11"/>
  <c r="CK21" i="11"/>
  <c r="CP21" i="11"/>
  <c r="CU21" i="11"/>
  <c r="BV22" i="11"/>
  <c r="CA22" i="11"/>
  <c r="CF22" i="11"/>
  <c r="CK22" i="11"/>
  <c r="CP22" i="11"/>
  <c r="CU22" i="11"/>
  <c r="BV23" i="11"/>
  <c r="CA23" i="11"/>
  <c r="CF23" i="11"/>
  <c r="CK23" i="11"/>
  <c r="CP23" i="11"/>
  <c r="CU23" i="11"/>
  <c r="BV24" i="11"/>
  <c r="CA24" i="11"/>
  <c r="CF24" i="11"/>
  <c r="CK24" i="11"/>
  <c r="CP24" i="11"/>
  <c r="CU24" i="11"/>
  <c r="BV25" i="11"/>
  <c r="CA25" i="11"/>
  <c r="CF25" i="11"/>
  <c r="CK25" i="11"/>
  <c r="CP25" i="11"/>
  <c r="CU25" i="11"/>
  <c r="BV26" i="11"/>
  <c r="CA26" i="11"/>
  <c r="CF26" i="11"/>
  <c r="CK26" i="11"/>
  <c r="CP26" i="11"/>
  <c r="CU26" i="11"/>
  <c r="BV27" i="11"/>
  <c r="CA27" i="11"/>
  <c r="CF27" i="11"/>
  <c r="CK27" i="11"/>
  <c r="CP27" i="11"/>
  <c r="CU27" i="11"/>
  <c r="BV28" i="11"/>
  <c r="CA28" i="11"/>
  <c r="CF28" i="11"/>
  <c r="CK28" i="11"/>
  <c r="CP28" i="11"/>
  <c r="CU28" i="11"/>
  <c r="BV29" i="11"/>
  <c r="CA29" i="11"/>
  <c r="CF29" i="11"/>
  <c r="CK29" i="11"/>
  <c r="CP29" i="11"/>
  <c r="CU29" i="11"/>
  <c r="BV30" i="11"/>
  <c r="CA30" i="11"/>
  <c r="CF30" i="11"/>
  <c r="CK30" i="11"/>
  <c r="CP30" i="11"/>
  <c r="CU30" i="11"/>
  <c r="BV31" i="11"/>
  <c r="CA31" i="11"/>
  <c r="CF31" i="11"/>
  <c r="CK31" i="11"/>
  <c r="CP31" i="11"/>
  <c r="CU31" i="11"/>
  <c r="BV32" i="11"/>
  <c r="CA32" i="11"/>
  <c r="CF32" i="11"/>
  <c r="CK32" i="11"/>
  <c r="CP32" i="11"/>
  <c r="CU32" i="11"/>
  <c r="BV33" i="11"/>
  <c r="CA33" i="11"/>
  <c r="CF33" i="11"/>
  <c r="CK33" i="11"/>
  <c r="CP33" i="11"/>
  <c r="CU33" i="11"/>
  <c r="BV34" i="11"/>
  <c r="CA34" i="11"/>
  <c r="CF34" i="11"/>
  <c r="CK34" i="11"/>
  <c r="CP34" i="11"/>
  <c r="CU34" i="11"/>
  <c r="BV35" i="11"/>
  <c r="CA35" i="11"/>
  <c r="CF35" i="11"/>
  <c r="CK35" i="11"/>
  <c r="CP35" i="11"/>
  <c r="CU35" i="11"/>
  <c r="BV36" i="11"/>
  <c r="CA36" i="11"/>
  <c r="CF36" i="11"/>
  <c r="CK36" i="11"/>
  <c r="CP36" i="11"/>
  <c r="CU36" i="11"/>
  <c r="BV37" i="11"/>
  <c r="CA37" i="11"/>
  <c r="CF37" i="11"/>
  <c r="CK37" i="11"/>
  <c r="CP37" i="11"/>
  <c r="CU37" i="11"/>
  <c r="BV38" i="11"/>
  <c r="CA38" i="11"/>
  <c r="CF38" i="11"/>
  <c r="CK38" i="11"/>
  <c r="CP38" i="11"/>
  <c r="CU38" i="11"/>
  <c r="BV39" i="11"/>
  <c r="CA39" i="11"/>
  <c r="CF39" i="11"/>
  <c r="CK39" i="11"/>
  <c r="CP39" i="11"/>
  <c r="CU39" i="11"/>
  <c r="BV40" i="11"/>
  <c r="CA40" i="11"/>
  <c r="CF40" i="11"/>
  <c r="CK40" i="11"/>
  <c r="CP40" i="11"/>
  <c r="CU40" i="11"/>
  <c r="BV41" i="11"/>
  <c r="CA41" i="11"/>
  <c r="CF41" i="11"/>
  <c r="CK41" i="11"/>
  <c r="CP41" i="11"/>
  <c r="CU41" i="11"/>
  <c r="BV42" i="11"/>
  <c r="CA42" i="11"/>
  <c r="CF42" i="11"/>
  <c r="CK42" i="11"/>
  <c r="CP42" i="11"/>
  <c r="CU42" i="11"/>
  <c r="BV43" i="11"/>
  <c r="CA43" i="11"/>
  <c r="CF43" i="11"/>
  <c r="CK43" i="11"/>
  <c r="CP43" i="11"/>
  <c r="CU43" i="11"/>
  <c r="BV44" i="11"/>
  <c r="CA44" i="11"/>
  <c r="CF44" i="11"/>
  <c r="CK44" i="11"/>
  <c r="CP44" i="11"/>
  <c r="CU44" i="11"/>
  <c r="BV45" i="11"/>
  <c r="CA45" i="11"/>
  <c r="CF45" i="11"/>
  <c r="CK45" i="11"/>
  <c r="CP45" i="11"/>
  <c r="CU45" i="11"/>
  <c r="BV46" i="11"/>
  <c r="CA46" i="11"/>
  <c r="CF46" i="11"/>
  <c r="CK46" i="11"/>
  <c r="CP46" i="11"/>
  <c r="CU46" i="11"/>
  <c r="BV47" i="11"/>
  <c r="CA47" i="11"/>
  <c r="CF47" i="11"/>
  <c r="CK47" i="11"/>
  <c r="CP47" i="11"/>
  <c r="CU47" i="11"/>
  <c r="BV48" i="11"/>
  <c r="CA48" i="11"/>
  <c r="CF48" i="11"/>
  <c r="CK48" i="11"/>
  <c r="CP48" i="11"/>
  <c r="CU48" i="11"/>
  <c r="BV49" i="11"/>
  <c r="CA49" i="11"/>
  <c r="CF49" i="11"/>
  <c r="CK49" i="11"/>
  <c r="CP49" i="11"/>
  <c r="CU49" i="11"/>
  <c r="BV50" i="11"/>
  <c r="CA50" i="11"/>
  <c r="CF50" i="11"/>
  <c r="CU50" i="11"/>
  <c r="BV51" i="11"/>
  <c r="CA51" i="11"/>
  <c r="CF51" i="11"/>
  <c r="CU51" i="11"/>
  <c r="BV52" i="11"/>
  <c r="CA52" i="11"/>
  <c r="CF52" i="11"/>
  <c r="CU52" i="11"/>
  <c r="BV53" i="11"/>
  <c r="CA53" i="11"/>
  <c r="CF53" i="11"/>
  <c r="CU53" i="11"/>
  <c r="BV54" i="11"/>
  <c r="CA54" i="11"/>
  <c r="CF54" i="11"/>
  <c r="CU54" i="11"/>
  <c r="BV55" i="11"/>
  <c r="CA55" i="11"/>
  <c r="CF55" i="11"/>
  <c r="CU55" i="11"/>
  <c r="BV56" i="11"/>
  <c r="CA56" i="11"/>
  <c r="CF56" i="11"/>
  <c r="CU56" i="11"/>
  <c r="BV57" i="11"/>
  <c r="CA57" i="11"/>
  <c r="CF57" i="11"/>
  <c r="CU57" i="11"/>
  <c r="BV58" i="11"/>
  <c r="CA58" i="11"/>
  <c r="CF58" i="11"/>
  <c r="CU58" i="11"/>
  <c r="BV59" i="11"/>
  <c r="CA59" i="11"/>
  <c r="CF59" i="11"/>
  <c r="CU59" i="11"/>
  <c r="BV60" i="11"/>
  <c r="CA60" i="11"/>
  <c r="CF60" i="11"/>
  <c r="CU60" i="11"/>
  <c r="BV61" i="11"/>
  <c r="CA61" i="11"/>
  <c r="CF61" i="11"/>
  <c r="CU61" i="11"/>
  <c r="BV62" i="11"/>
  <c r="CA62" i="11"/>
  <c r="CF62" i="11"/>
  <c r="CU62" i="11"/>
  <c r="BV63" i="11"/>
  <c r="CA63" i="11"/>
  <c r="CF63" i="11"/>
  <c r="CU63" i="11"/>
  <c r="BV64" i="11"/>
  <c r="CA64" i="11"/>
  <c r="CF64" i="11"/>
  <c r="CU64" i="11"/>
  <c r="BV65" i="11"/>
  <c r="CA65" i="11"/>
  <c r="CF65" i="11"/>
  <c r="CU65" i="11"/>
  <c r="BV66" i="11"/>
  <c r="CA66" i="11"/>
  <c r="CF66" i="11"/>
  <c r="CU66" i="11"/>
  <c r="BV67" i="11"/>
  <c r="CA67" i="11"/>
  <c r="CF67" i="11"/>
  <c r="CU67" i="11"/>
  <c r="CR3" i="11"/>
  <c r="CU3" i="11"/>
  <c r="CZ3" i="11"/>
  <c r="DE3" i="11"/>
  <c r="DJ3" i="11"/>
  <c r="DO3" i="11"/>
  <c r="DT3" i="11"/>
  <c r="CX4" i="11"/>
  <c r="CZ6" i="11"/>
  <c r="DC4" i="11"/>
  <c r="DE6" i="11"/>
  <c r="DJ6" i="11"/>
  <c r="R25" i="10"/>
  <c r="DB4" i="11"/>
  <c r="R26" i="10"/>
  <c r="DG4" i="11"/>
  <c r="R27" i="10"/>
  <c r="DL4" i="11"/>
  <c r="DO6" i="11"/>
  <c r="R28" i="10"/>
  <c r="DQ4" i="11"/>
  <c r="DT6" i="11"/>
  <c r="R29" i="10"/>
  <c r="DV4" i="11"/>
  <c r="DY6" i="11"/>
  <c r="CZ7" i="11"/>
  <c r="DE7" i="11"/>
  <c r="DJ7" i="11"/>
  <c r="DO7" i="11"/>
  <c r="DT7" i="11"/>
  <c r="DY7" i="11"/>
  <c r="CZ8" i="11"/>
  <c r="DE8" i="11"/>
  <c r="DJ8" i="11"/>
  <c r="DO8" i="11"/>
  <c r="DT8" i="11"/>
  <c r="DY8" i="11"/>
  <c r="CZ9" i="11"/>
  <c r="DE9" i="11"/>
  <c r="DJ9" i="11"/>
  <c r="DO9" i="11"/>
  <c r="DT9" i="11"/>
  <c r="DY9" i="11"/>
  <c r="CZ10" i="11"/>
  <c r="DE10" i="11"/>
  <c r="DJ10" i="11"/>
  <c r="DO10" i="11"/>
  <c r="DT10" i="11"/>
  <c r="DY10" i="11"/>
  <c r="CZ11" i="11"/>
  <c r="DE11" i="11"/>
  <c r="DJ11" i="11"/>
  <c r="DO11" i="11"/>
  <c r="DT11" i="11"/>
  <c r="DY11" i="11"/>
  <c r="CZ12" i="11"/>
  <c r="DE12" i="11"/>
  <c r="DJ12" i="11"/>
  <c r="DO12" i="11"/>
  <c r="DT12" i="11"/>
  <c r="DY12" i="11"/>
  <c r="CZ13" i="11"/>
  <c r="DE13" i="11"/>
  <c r="DJ13" i="11"/>
  <c r="DO13" i="11"/>
  <c r="DT13" i="11"/>
  <c r="DY13" i="11"/>
  <c r="CZ14" i="11"/>
  <c r="DE14" i="11"/>
  <c r="DJ14" i="11"/>
  <c r="DO14" i="11"/>
  <c r="DT14" i="11"/>
  <c r="DY14" i="11"/>
  <c r="CZ15" i="11"/>
  <c r="DE15" i="11"/>
  <c r="DJ15" i="11"/>
  <c r="DO15" i="11"/>
  <c r="DT15" i="11"/>
  <c r="DY15" i="11"/>
  <c r="CZ16" i="11"/>
  <c r="DE16" i="11"/>
  <c r="DJ16" i="11"/>
  <c r="DO16" i="11"/>
  <c r="DT16" i="11"/>
  <c r="DY16" i="11"/>
  <c r="CZ17" i="11"/>
  <c r="DE17" i="11"/>
  <c r="DJ17" i="11"/>
  <c r="DO17" i="11"/>
  <c r="DT17" i="11"/>
  <c r="DY17" i="11"/>
  <c r="CZ18" i="11"/>
  <c r="DE18" i="11"/>
  <c r="DJ18" i="11"/>
  <c r="DO18" i="11"/>
  <c r="DT18" i="11"/>
  <c r="DY18" i="11"/>
  <c r="CZ19" i="11"/>
  <c r="DE19" i="11"/>
  <c r="DJ19" i="11"/>
  <c r="DO19" i="11"/>
  <c r="DT19" i="11"/>
  <c r="DY19" i="11"/>
  <c r="CZ20" i="11"/>
  <c r="DE20" i="11"/>
  <c r="DJ20" i="11"/>
  <c r="DO20" i="11"/>
  <c r="DT20" i="11"/>
  <c r="DY20" i="11"/>
  <c r="CZ21" i="11"/>
  <c r="DE21" i="11"/>
  <c r="DJ21" i="11"/>
  <c r="DO21" i="11"/>
  <c r="DT21" i="11"/>
  <c r="DY21" i="11"/>
  <c r="CZ22" i="11"/>
  <c r="DE22" i="11"/>
  <c r="DJ22" i="11"/>
  <c r="DO22" i="11"/>
  <c r="DT22" i="11"/>
  <c r="DY22" i="11"/>
  <c r="CZ23" i="11"/>
  <c r="DE23" i="11"/>
  <c r="DJ23" i="11"/>
  <c r="DO23" i="11"/>
  <c r="DT23" i="11"/>
  <c r="DY23" i="11"/>
  <c r="CZ24" i="11"/>
  <c r="DE24" i="11"/>
  <c r="DJ24" i="11"/>
  <c r="DO24" i="11"/>
  <c r="DT24" i="11"/>
  <c r="DY24" i="11"/>
  <c r="CZ25" i="11"/>
  <c r="DE25" i="11"/>
  <c r="DJ25" i="11"/>
  <c r="DO25" i="11"/>
  <c r="DT25" i="11"/>
  <c r="DY25" i="11"/>
  <c r="CZ26" i="11"/>
  <c r="DE26" i="11"/>
  <c r="DJ26" i="11"/>
  <c r="DO26" i="11"/>
  <c r="DT26" i="11"/>
  <c r="DY26" i="11"/>
  <c r="CZ27" i="11"/>
  <c r="DE27" i="11"/>
  <c r="DJ27" i="11"/>
  <c r="DO27" i="11"/>
  <c r="DT27" i="11"/>
  <c r="DY27" i="11"/>
  <c r="CZ28" i="11"/>
  <c r="DE28" i="11"/>
  <c r="DJ28" i="11"/>
  <c r="DO28" i="11"/>
  <c r="DT28" i="11"/>
  <c r="DY28" i="11"/>
  <c r="CZ29" i="11"/>
  <c r="DE29" i="11"/>
  <c r="DJ29" i="11"/>
  <c r="DO29" i="11"/>
  <c r="DT29" i="11"/>
  <c r="DY29" i="11"/>
  <c r="CZ30" i="11"/>
  <c r="DE30" i="11"/>
  <c r="DJ30" i="11"/>
  <c r="DO30" i="11"/>
  <c r="DT30" i="11"/>
  <c r="DY30" i="11"/>
  <c r="CZ31" i="11"/>
  <c r="DE31" i="11"/>
  <c r="DJ31" i="11"/>
  <c r="DO31" i="11"/>
  <c r="DT31" i="11"/>
  <c r="DY31" i="11"/>
  <c r="CZ32" i="11"/>
  <c r="DE32" i="11"/>
  <c r="DJ32" i="11"/>
  <c r="DO32" i="11"/>
  <c r="DT32" i="11"/>
  <c r="DY32" i="11"/>
  <c r="CZ33" i="11"/>
  <c r="DE33" i="11"/>
  <c r="DJ33" i="11"/>
  <c r="DO33" i="11"/>
  <c r="DT33" i="11"/>
  <c r="DY33" i="11"/>
  <c r="CZ34" i="11"/>
  <c r="DE34" i="11"/>
  <c r="DJ34" i="11"/>
  <c r="DO34" i="11"/>
  <c r="DT34" i="11"/>
  <c r="DY34" i="11"/>
  <c r="CZ35" i="11"/>
  <c r="DE35" i="11"/>
  <c r="DJ35" i="11"/>
  <c r="DO35" i="11"/>
  <c r="DT35" i="11"/>
  <c r="DY35" i="11"/>
  <c r="CZ36" i="11"/>
  <c r="DE36" i="11"/>
  <c r="DJ36" i="11"/>
  <c r="DO36" i="11"/>
  <c r="DT36" i="11"/>
  <c r="DY36" i="11"/>
  <c r="CZ37" i="11"/>
  <c r="DE37" i="11"/>
  <c r="DJ37" i="11"/>
  <c r="DO37" i="11"/>
  <c r="DT37" i="11"/>
  <c r="DY37" i="11"/>
  <c r="CZ38" i="11"/>
  <c r="DE38" i="11"/>
  <c r="DJ38" i="11"/>
  <c r="DO38" i="11"/>
  <c r="DT38" i="11"/>
  <c r="DY38" i="11"/>
  <c r="CZ39" i="11"/>
  <c r="DE39" i="11"/>
  <c r="DJ39" i="11"/>
  <c r="DO39" i="11"/>
  <c r="DT39" i="11"/>
  <c r="DY39" i="11"/>
  <c r="CZ40" i="11"/>
  <c r="DE40" i="11"/>
  <c r="DJ40" i="11"/>
  <c r="DO40" i="11"/>
  <c r="DT40" i="11"/>
  <c r="DY40" i="11"/>
  <c r="CZ41" i="11"/>
  <c r="DE41" i="11"/>
  <c r="DJ41" i="11"/>
  <c r="DO41" i="11"/>
  <c r="DT41" i="11"/>
  <c r="DY41" i="11"/>
  <c r="CZ42" i="11"/>
  <c r="DE42" i="11"/>
  <c r="DJ42" i="11"/>
  <c r="DO42" i="11"/>
  <c r="DT42" i="11"/>
  <c r="DY42" i="11"/>
  <c r="CZ43" i="11"/>
  <c r="DE43" i="11"/>
  <c r="DJ43" i="11"/>
  <c r="DO43" i="11"/>
  <c r="DT43" i="11"/>
  <c r="DY43" i="11"/>
  <c r="CZ44" i="11"/>
  <c r="DE44" i="11"/>
  <c r="DJ44" i="11"/>
  <c r="DO44" i="11"/>
  <c r="DT44" i="11"/>
  <c r="DY44" i="11"/>
  <c r="CZ45" i="11"/>
  <c r="DE45" i="11"/>
  <c r="DJ45" i="11"/>
  <c r="DO45" i="11"/>
  <c r="DT45" i="11"/>
  <c r="DY45" i="11"/>
  <c r="CZ46" i="11"/>
  <c r="DE46" i="11"/>
  <c r="DJ46" i="11"/>
  <c r="DO46" i="11"/>
  <c r="DT46" i="11"/>
  <c r="DY46" i="11"/>
  <c r="CZ47" i="11"/>
  <c r="DE47" i="11"/>
  <c r="DJ47" i="11"/>
  <c r="DO47" i="11"/>
  <c r="DT47" i="11"/>
  <c r="DY47" i="11"/>
  <c r="CZ48" i="11"/>
  <c r="DE48" i="11"/>
  <c r="DJ48" i="11"/>
  <c r="DO48" i="11"/>
  <c r="DT48" i="11"/>
  <c r="DY48" i="11"/>
  <c r="CZ49" i="11"/>
  <c r="DE49" i="11"/>
  <c r="DJ49" i="11"/>
  <c r="DO49" i="11"/>
  <c r="DT49" i="11"/>
  <c r="DY49" i="11"/>
  <c r="CZ50" i="11"/>
  <c r="DE50" i="11"/>
  <c r="DJ50" i="11"/>
  <c r="DY50" i="11"/>
  <c r="CZ51" i="11"/>
  <c r="DE51" i="11"/>
  <c r="DJ51" i="11"/>
  <c r="DY51" i="11"/>
  <c r="CZ52" i="11"/>
  <c r="DE52" i="11"/>
  <c r="DJ52" i="11"/>
  <c r="DY52" i="11"/>
  <c r="CZ53" i="11"/>
  <c r="DE53" i="11"/>
  <c r="DJ53" i="11"/>
  <c r="DY53" i="11"/>
  <c r="CZ54" i="11"/>
  <c r="DE54" i="11"/>
  <c r="DJ54" i="11"/>
  <c r="DY54" i="11"/>
  <c r="CZ55" i="11"/>
  <c r="DE55" i="11"/>
  <c r="DJ55" i="11"/>
  <c r="DY55" i="11"/>
  <c r="CZ56" i="11"/>
  <c r="DE56" i="11"/>
  <c r="DJ56" i="11"/>
  <c r="DY56" i="11"/>
  <c r="CZ57" i="11"/>
  <c r="DE57" i="11"/>
  <c r="DJ57" i="11"/>
  <c r="DY57" i="11"/>
  <c r="CZ58" i="11"/>
  <c r="DE58" i="11"/>
  <c r="DJ58" i="11"/>
  <c r="DY58" i="11"/>
  <c r="CZ59" i="11"/>
  <c r="DE59" i="11"/>
  <c r="DJ59" i="11"/>
  <c r="DY59" i="11"/>
  <c r="CZ60" i="11"/>
  <c r="DE60" i="11"/>
  <c r="DJ60" i="11"/>
  <c r="DY60" i="11"/>
  <c r="CZ61" i="11"/>
  <c r="DE61" i="11"/>
  <c r="DJ61" i="11"/>
  <c r="DY61" i="11"/>
  <c r="CZ62" i="11"/>
  <c r="DE62" i="11"/>
  <c r="DJ62" i="11"/>
  <c r="DY62" i="11"/>
  <c r="CZ63" i="11"/>
  <c r="DE63" i="11"/>
  <c r="DJ63" i="11"/>
  <c r="DY63" i="11"/>
  <c r="CZ64" i="11"/>
  <c r="DE64" i="11"/>
  <c r="DJ64" i="11"/>
  <c r="DY64" i="11"/>
  <c r="CZ65" i="11"/>
  <c r="DE65" i="11"/>
  <c r="DJ65" i="11"/>
  <c r="DY65" i="11"/>
  <c r="CZ66" i="11"/>
  <c r="DE66" i="11"/>
  <c r="DJ66" i="11"/>
  <c r="DY66" i="11"/>
  <c r="CZ67" i="11"/>
  <c r="DE67" i="11"/>
  <c r="DJ67" i="11"/>
  <c r="DY67" i="11"/>
  <c r="DW3" i="11"/>
  <c r="DB6" i="11"/>
  <c r="DG6" i="11"/>
  <c r="DL6" i="11"/>
  <c r="DQ6" i="11"/>
  <c r="DV6" i="11"/>
  <c r="EA6" i="11"/>
  <c r="DB7" i="11"/>
  <c r="DG7" i="11"/>
  <c r="DL7" i="11"/>
  <c r="DQ7" i="11"/>
  <c r="DV7" i="11"/>
  <c r="EA7" i="11"/>
  <c r="DB8" i="11"/>
  <c r="DG8" i="11"/>
  <c r="DL8" i="11"/>
  <c r="DQ8" i="11"/>
  <c r="DV8" i="11"/>
  <c r="EA8" i="11"/>
  <c r="DB9" i="11"/>
  <c r="DG9" i="11"/>
  <c r="DL9" i="11"/>
  <c r="DQ9" i="11"/>
  <c r="DV9" i="11"/>
  <c r="EA9" i="11"/>
  <c r="DB10" i="11"/>
  <c r="DG10" i="11"/>
  <c r="DL10" i="11"/>
  <c r="DQ10" i="11"/>
  <c r="DV10" i="11"/>
  <c r="EA10" i="11"/>
  <c r="DB11" i="11"/>
  <c r="DG11" i="11"/>
  <c r="DL11" i="11"/>
  <c r="DQ11" i="11"/>
  <c r="DV11" i="11"/>
  <c r="EA11" i="11"/>
  <c r="DB12" i="11"/>
  <c r="DG12" i="11"/>
  <c r="DL12" i="11"/>
  <c r="DQ12" i="11"/>
  <c r="DV12" i="11"/>
  <c r="EA12" i="11"/>
  <c r="DB13" i="11"/>
  <c r="DG13" i="11"/>
  <c r="DL13" i="11"/>
  <c r="DQ13" i="11"/>
  <c r="DV13" i="11"/>
  <c r="EA13" i="11"/>
  <c r="DB14" i="11"/>
  <c r="DG14" i="11"/>
  <c r="DL14" i="11"/>
  <c r="DQ14" i="11"/>
  <c r="DV14" i="11"/>
  <c r="EA14" i="11"/>
  <c r="DB15" i="11"/>
  <c r="DG15" i="11"/>
  <c r="DL15" i="11"/>
  <c r="DQ15" i="11"/>
  <c r="DV15" i="11"/>
  <c r="EA15" i="11"/>
  <c r="DB16" i="11"/>
  <c r="DG16" i="11"/>
  <c r="DL16" i="11"/>
  <c r="DQ16" i="11"/>
  <c r="DV16" i="11"/>
  <c r="EA16" i="11"/>
  <c r="DB17" i="11"/>
  <c r="DG17" i="11"/>
  <c r="DL17" i="11"/>
  <c r="DQ17" i="11"/>
  <c r="DV17" i="11"/>
  <c r="EA17" i="11"/>
  <c r="DB18" i="11"/>
  <c r="DG18" i="11"/>
  <c r="DL18" i="11"/>
  <c r="DQ18" i="11"/>
  <c r="DV18" i="11"/>
  <c r="EA18" i="11"/>
  <c r="DB19" i="11"/>
  <c r="DG19" i="11"/>
  <c r="DL19" i="11"/>
  <c r="DQ19" i="11"/>
  <c r="DV19" i="11"/>
  <c r="EA19" i="11"/>
  <c r="DB20" i="11"/>
  <c r="DG20" i="11"/>
  <c r="DL20" i="11"/>
  <c r="DQ20" i="11"/>
  <c r="DV20" i="11"/>
  <c r="EA20" i="11"/>
  <c r="DB21" i="11"/>
  <c r="DG21" i="11"/>
  <c r="DL21" i="11"/>
  <c r="DQ21" i="11"/>
  <c r="DV21" i="11"/>
  <c r="EA21" i="11"/>
  <c r="DB22" i="11"/>
  <c r="DG22" i="11"/>
  <c r="DL22" i="11"/>
  <c r="DQ22" i="11"/>
  <c r="DV22" i="11"/>
  <c r="EA22" i="11"/>
  <c r="DB23" i="11"/>
  <c r="DG23" i="11"/>
  <c r="DL23" i="11"/>
  <c r="DQ23" i="11"/>
  <c r="DV23" i="11"/>
  <c r="EA23" i="11"/>
  <c r="DB24" i="11"/>
  <c r="DG24" i="11"/>
  <c r="DL24" i="11"/>
  <c r="DQ24" i="11"/>
  <c r="DV24" i="11"/>
  <c r="EA24" i="11"/>
  <c r="DB25" i="11"/>
  <c r="DG25" i="11"/>
  <c r="DL25" i="11"/>
  <c r="DQ25" i="11"/>
  <c r="DV25" i="11"/>
  <c r="EA25" i="11"/>
  <c r="DB26" i="11"/>
  <c r="DG26" i="11"/>
  <c r="DL26" i="11"/>
  <c r="DQ26" i="11"/>
  <c r="DV26" i="11"/>
  <c r="EA26" i="11"/>
  <c r="DB27" i="11"/>
  <c r="DG27" i="11"/>
  <c r="DL27" i="11"/>
  <c r="DQ27" i="11"/>
  <c r="DV27" i="11"/>
  <c r="EA27" i="11"/>
  <c r="DB28" i="11"/>
  <c r="DG28" i="11"/>
  <c r="DL28" i="11"/>
  <c r="DQ28" i="11"/>
  <c r="DV28" i="11"/>
  <c r="EA28" i="11"/>
  <c r="DB29" i="11"/>
  <c r="DG29" i="11"/>
  <c r="DL29" i="11"/>
  <c r="DQ29" i="11"/>
  <c r="DV29" i="11"/>
  <c r="EA29" i="11"/>
  <c r="DB30" i="11"/>
  <c r="DG30" i="11"/>
  <c r="DL30" i="11"/>
  <c r="DQ30" i="11"/>
  <c r="DV30" i="11"/>
  <c r="EA30" i="11"/>
  <c r="DB31" i="11"/>
  <c r="DG31" i="11"/>
  <c r="DL31" i="11"/>
  <c r="DQ31" i="11"/>
  <c r="DV31" i="11"/>
  <c r="EA31" i="11"/>
  <c r="DB32" i="11"/>
  <c r="DG32" i="11"/>
  <c r="DL32" i="11"/>
  <c r="DQ32" i="11"/>
  <c r="DV32" i="11"/>
  <c r="EA32" i="11"/>
  <c r="DB33" i="11"/>
  <c r="DG33" i="11"/>
  <c r="DL33" i="11"/>
  <c r="DQ33" i="11"/>
  <c r="DV33" i="11"/>
  <c r="EA33" i="11"/>
  <c r="DB34" i="11"/>
  <c r="DG34" i="11"/>
  <c r="DL34" i="11"/>
  <c r="DQ34" i="11"/>
  <c r="DV34" i="11"/>
  <c r="EA34" i="11"/>
  <c r="DB35" i="11"/>
  <c r="DG35" i="11"/>
  <c r="DL35" i="11"/>
  <c r="DQ35" i="11"/>
  <c r="DV35" i="11"/>
  <c r="EA35" i="11"/>
  <c r="DB36" i="11"/>
  <c r="DG36" i="11"/>
  <c r="DL36" i="11"/>
  <c r="DQ36" i="11"/>
  <c r="DV36" i="11"/>
  <c r="EA36" i="11"/>
  <c r="DB37" i="11"/>
  <c r="DG37" i="11"/>
  <c r="DL37" i="11"/>
  <c r="DQ37" i="11"/>
  <c r="DV37" i="11"/>
  <c r="EA37" i="11"/>
  <c r="DB38" i="11"/>
  <c r="DG38" i="11"/>
  <c r="DL38" i="11"/>
  <c r="DQ38" i="11"/>
  <c r="DV38" i="11"/>
  <c r="EA38" i="11"/>
  <c r="DB39" i="11"/>
  <c r="DG39" i="11"/>
  <c r="DL39" i="11"/>
  <c r="DQ39" i="11"/>
  <c r="DV39" i="11"/>
  <c r="EA39" i="11"/>
  <c r="DB40" i="11"/>
  <c r="DG40" i="11"/>
  <c r="DL40" i="11"/>
  <c r="DQ40" i="11"/>
  <c r="DV40" i="11"/>
  <c r="EA40" i="11"/>
  <c r="DB41" i="11"/>
  <c r="DG41" i="11"/>
  <c r="DL41" i="11"/>
  <c r="DQ41" i="11"/>
  <c r="DV41" i="11"/>
  <c r="EA41" i="11"/>
  <c r="DB42" i="11"/>
  <c r="DG42" i="11"/>
  <c r="DL42" i="11"/>
  <c r="DQ42" i="11"/>
  <c r="DV42" i="11"/>
  <c r="EA42" i="11"/>
  <c r="DB43" i="11"/>
  <c r="DG43" i="11"/>
  <c r="DL43" i="11"/>
  <c r="DQ43" i="11"/>
  <c r="DV43" i="11"/>
  <c r="EA43" i="11"/>
  <c r="DB44" i="11"/>
  <c r="DG44" i="11"/>
  <c r="DL44" i="11"/>
  <c r="DQ44" i="11"/>
  <c r="DV44" i="11"/>
  <c r="EA44" i="11"/>
  <c r="DB45" i="11"/>
  <c r="DG45" i="11"/>
  <c r="DL45" i="11"/>
  <c r="DQ45" i="11"/>
  <c r="DV45" i="11"/>
  <c r="EA45" i="11"/>
  <c r="DB46" i="11"/>
  <c r="DG46" i="11"/>
  <c r="DL46" i="11"/>
  <c r="DQ46" i="11"/>
  <c r="DV46" i="11"/>
  <c r="EA46" i="11"/>
  <c r="DB47" i="11"/>
  <c r="DG47" i="11"/>
  <c r="DL47" i="11"/>
  <c r="DQ47" i="11"/>
  <c r="DV47" i="11"/>
  <c r="EA47" i="11"/>
  <c r="DB48" i="11"/>
  <c r="DG48" i="11"/>
  <c r="DL48" i="11"/>
  <c r="DQ48" i="11"/>
  <c r="DV48" i="11"/>
  <c r="EA48" i="11"/>
  <c r="DB49" i="11"/>
  <c r="DG49" i="11"/>
  <c r="DL49" i="11"/>
  <c r="DQ49" i="11"/>
  <c r="DV49" i="11"/>
  <c r="EA49" i="11"/>
  <c r="DB50" i="11"/>
  <c r="DG50" i="11"/>
  <c r="DL50" i="11"/>
  <c r="EA50" i="11"/>
  <c r="DB51" i="11"/>
  <c r="DG51" i="11"/>
  <c r="DL51" i="11"/>
  <c r="EA51" i="11"/>
  <c r="DB52" i="11"/>
  <c r="DG52" i="11"/>
  <c r="DL52" i="11"/>
  <c r="EA52" i="11"/>
  <c r="DB53" i="11"/>
  <c r="DG53" i="11"/>
  <c r="DL53" i="11"/>
  <c r="EA53" i="11"/>
  <c r="DB54" i="11"/>
  <c r="DG54" i="11"/>
  <c r="DL54" i="11"/>
  <c r="EA54" i="11"/>
  <c r="DB55" i="11"/>
  <c r="DG55" i="11"/>
  <c r="DL55" i="11"/>
  <c r="EA55" i="11"/>
  <c r="DB56" i="11"/>
  <c r="DG56" i="11"/>
  <c r="DL56" i="11"/>
  <c r="EA56" i="11"/>
  <c r="DB57" i="11"/>
  <c r="DG57" i="11"/>
  <c r="DL57" i="11"/>
  <c r="EA57" i="11"/>
  <c r="DB58" i="11"/>
  <c r="DG58" i="11"/>
  <c r="DL58" i="11"/>
  <c r="EA58" i="11"/>
  <c r="DB59" i="11"/>
  <c r="DG59" i="11"/>
  <c r="DL59" i="11"/>
  <c r="EA59" i="11"/>
  <c r="DB60" i="11"/>
  <c r="DG60" i="11"/>
  <c r="DL60" i="11"/>
  <c r="EA60" i="11"/>
  <c r="DB61" i="11"/>
  <c r="DG61" i="11"/>
  <c r="DL61" i="11"/>
  <c r="EA61" i="11"/>
  <c r="DB62" i="11"/>
  <c r="DG62" i="11"/>
  <c r="DL62" i="11"/>
  <c r="EA62" i="11"/>
  <c r="DB63" i="11"/>
  <c r="DG63" i="11"/>
  <c r="DL63" i="11"/>
  <c r="EA63" i="11"/>
  <c r="DB64" i="11"/>
  <c r="DG64" i="11"/>
  <c r="DL64" i="11"/>
  <c r="EA64" i="11"/>
  <c r="DB65" i="11"/>
  <c r="DG65" i="11"/>
  <c r="DL65" i="11"/>
  <c r="EA65" i="11"/>
  <c r="DB66" i="11"/>
  <c r="DG66" i="11"/>
  <c r="DL66" i="11"/>
  <c r="EA66" i="11"/>
  <c r="DB67" i="11"/>
  <c r="DG67" i="11"/>
  <c r="DL67" i="11"/>
  <c r="EA67" i="11"/>
  <c r="DX3" i="11"/>
  <c r="EA3" i="11"/>
  <c r="EF3" i="11"/>
  <c r="EK3" i="11"/>
  <c r="EP3" i="11"/>
  <c r="EU3" i="11"/>
  <c r="EZ3" i="11"/>
  <c r="ED4" i="11"/>
  <c r="EF6" i="11"/>
  <c r="EI4" i="11"/>
  <c r="EK6" i="11"/>
  <c r="EP6" i="11"/>
  <c r="R31" i="10"/>
  <c r="EH4" i="11"/>
  <c r="R32" i="10"/>
  <c r="EM4" i="11"/>
  <c r="R33" i="10"/>
  <c r="ER4" i="11"/>
  <c r="EU6" i="11"/>
  <c r="R34" i="10"/>
  <c r="EW4" i="11"/>
  <c r="EZ6" i="11"/>
  <c r="R35" i="10"/>
  <c r="FB4" i="11"/>
  <c r="FE6" i="11"/>
  <c r="EF7" i="11"/>
  <c r="EK7" i="11"/>
  <c r="EP7" i="11"/>
  <c r="EU7" i="11"/>
  <c r="EZ7" i="11"/>
  <c r="FE7" i="11"/>
  <c r="EF8" i="11"/>
  <c r="EK8" i="11"/>
  <c r="EP8" i="11"/>
  <c r="EU8" i="11"/>
  <c r="EZ8" i="11"/>
  <c r="FE8" i="11"/>
  <c r="EF9" i="11"/>
  <c r="EK9" i="11"/>
  <c r="EP9" i="11"/>
  <c r="EU9" i="11"/>
  <c r="EZ9" i="11"/>
  <c r="FE9" i="11"/>
  <c r="EF10" i="11"/>
  <c r="EK10" i="11"/>
  <c r="EP10" i="11"/>
  <c r="EU10" i="11"/>
  <c r="EZ10" i="11"/>
  <c r="FE10" i="11"/>
  <c r="EF11" i="11"/>
  <c r="EK11" i="11"/>
  <c r="EP11" i="11"/>
  <c r="EU11" i="11"/>
  <c r="EZ11" i="11"/>
  <c r="FE11" i="11"/>
  <c r="EF12" i="11"/>
  <c r="EK12" i="11"/>
  <c r="EP12" i="11"/>
  <c r="EU12" i="11"/>
  <c r="EZ12" i="11"/>
  <c r="FE12" i="11"/>
  <c r="EF13" i="11"/>
  <c r="EK13" i="11"/>
  <c r="EP13" i="11"/>
  <c r="EU13" i="11"/>
  <c r="EZ13" i="11"/>
  <c r="FE13" i="11"/>
  <c r="EF14" i="11"/>
  <c r="EK14" i="11"/>
  <c r="EP14" i="11"/>
  <c r="EU14" i="11"/>
  <c r="EZ14" i="11"/>
  <c r="FE14" i="11"/>
  <c r="EF15" i="11"/>
  <c r="EK15" i="11"/>
  <c r="EP15" i="11"/>
  <c r="EU15" i="11"/>
  <c r="EZ15" i="11"/>
  <c r="FE15" i="11"/>
  <c r="EF16" i="11"/>
  <c r="EK16" i="11"/>
  <c r="EP16" i="11"/>
  <c r="EU16" i="11"/>
  <c r="EZ16" i="11"/>
  <c r="FE16" i="11"/>
  <c r="EF17" i="11"/>
  <c r="EK17" i="11"/>
  <c r="EP17" i="11"/>
  <c r="EU17" i="11"/>
  <c r="EZ17" i="11"/>
  <c r="FE17" i="11"/>
  <c r="EF18" i="11"/>
  <c r="EK18" i="11"/>
  <c r="EP18" i="11"/>
  <c r="EU18" i="11"/>
  <c r="EZ18" i="11"/>
  <c r="FE18" i="11"/>
  <c r="EF19" i="11"/>
  <c r="EK19" i="11"/>
  <c r="EP19" i="11"/>
  <c r="EU19" i="11"/>
  <c r="EZ19" i="11"/>
  <c r="FE19" i="11"/>
  <c r="EF20" i="11"/>
  <c r="EK20" i="11"/>
  <c r="EP20" i="11"/>
  <c r="EU20" i="11"/>
  <c r="EZ20" i="11"/>
  <c r="FE20" i="11"/>
  <c r="EF21" i="11"/>
  <c r="EK21" i="11"/>
  <c r="EP21" i="11"/>
  <c r="EU21" i="11"/>
  <c r="EZ21" i="11"/>
  <c r="FE21" i="11"/>
  <c r="EF22" i="11"/>
  <c r="EK22" i="11"/>
  <c r="EP22" i="11"/>
  <c r="EU22" i="11"/>
  <c r="EZ22" i="11"/>
  <c r="FE22" i="11"/>
  <c r="EF23" i="11"/>
  <c r="EK23" i="11"/>
  <c r="EP23" i="11"/>
  <c r="EU23" i="11"/>
  <c r="EZ23" i="11"/>
  <c r="FE23" i="11"/>
  <c r="EF24" i="11"/>
  <c r="EK24" i="11"/>
  <c r="EP24" i="11"/>
  <c r="EU24" i="11"/>
  <c r="EZ24" i="11"/>
  <c r="FE24" i="11"/>
  <c r="EF25" i="11"/>
  <c r="EK25" i="11"/>
  <c r="EP25" i="11"/>
  <c r="EU25" i="11"/>
  <c r="EZ25" i="11"/>
  <c r="FE25" i="11"/>
  <c r="EF26" i="11"/>
  <c r="EK26" i="11"/>
  <c r="EP26" i="11"/>
  <c r="EU26" i="11"/>
  <c r="EZ26" i="11"/>
  <c r="FE26" i="11"/>
  <c r="EF27" i="11"/>
  <c r="EK27" i="11"/>
  <c r="EP27" i="11"/>
  <c r="EU27" i="11"/>
  <c r="EZ27" i="11"/>
  <c r="FE27" i="11"/>
  <c r="EF28" i="11"/>
  <c r="EK28" i="11"/>
  <c r="EP28" i="11"/>
  <c r="EU28" i="11"/>
  <c r="EZ28" i="11"/>
  <c r="FE28" i="11"/>
  <c r="EF29" i="11"/>
  <c r="EK29" i="11"/>
  <c r="EP29" i="11"/>
  <c r="EU29" i="11"/>
  <c r="EZ29" i="11"/>
  <c r="FE29" i="11"/>
  <c r="EF30" i="11"/>
  <c r="EK30" i="11"/>
  <c r="EP30" i="11"/>
  <c r="EU30" i="11"/>
  <c r="EZ30" i="11"/>
  <c r="FE30" i="11"/>
  <c r="EF31" i="11"/>
  <c r="EK31" i="11"/>
  <c r="EP31" i="11"/>
  <c r="EU31" i="11"/>
  <c r="EZ31" i="11"/>
  <c r="FE31" i="11"/>
  <c r="EF32" i="11"/>
  <c r="EK32" i="11"/>
  <c r="EP32" i="11"/>
  <c r="EU32" i="11"/>
  <c r="EZ32" i="11"/>
  <c r="FE32" i="11"/>
  <c r="EF33" i="11"/>
  <c r="EK33" i="11"/>
  <c r="EP33" i="11"/>
  <c r="EU33" i="11"/>
  <c r="EZ33" i="11"/>
  <c r="FE33" i="11"/>
  <c r="EF34" i="11"/>
  <c r="EK34" i="11"/>
  <c r="EP34" i="11"/>
  <c r="EU34" i="11"/>
  <c r="EZ34" i="11"/>
  <c r="FE34" i="11"/>
  <c r="EF35" i="11"/>
  <c r="EK35" i="11"/>
  <c r="EP35" i="11"/>
  <c r="EU35" i="11"/>
  <c r="EZ35" i="11"/>
  <c r="FE35" i="11"/>
  <c r="EF36" i="11"/>
  <c r="EK36" i="11"/>
  <c r="EP36" i="11"/>
  <c r="EU36" i="11"/>
  <c r="EZ36" i="11"/>
  <c r="FE36" i="11"/>
  <c r="EF37" i="11"/>
  <c r="EK37" i="11"/>
  <c r="EP37" i="11"/>
  <c r="EU37" i="11"/>
  <c r="EZ37" i="11"/>
  <c r="FE37" i="11"/>
  <c r="EF38" i="11"/>
  <c r="EK38" i="11"/>
  <c r="EP38" i="11"/>
  <c r="EU38" i="11"/>
  <c r="EZ38" i="11"/>
  <c r="FE38" i="11"/>
  <c r="EF39" i="11"/>
  <c r="EK39" i="11"/>
  <c r="EP39" i="11"/>
  <c r="EU39" i="11"/>
  <c r="EZ39" i="11"/>
  <c r="FE39" i="11"/>
  <c r="EF40" i="11"/>
  <c r="EK40" i="11"/>
  <c r="EP40" i="11"/>
  <c r="EU40" i="11"/>
  <c r="EZ40" i="11"/>
  <c r="FE40" i="11"/>
  <c r="EF41" i="11"/>
  <c r="EK41" i="11"/>
  <c r="EP41" i="11"/>
  <c r="EU41" i="11"/>
  <c r="EZ41" i="11"/>
  <c r="FE41" i="11"/>
  <c r="EF42" i="11"/>
  <c r="EK42" i="11"/>
  <c r="EP42" i="11"/>
  <c r="EU42" i="11"/>
  <c r="EZ42" i="11"/>
  <c r="FE42" i="11"/>
  <c r="EF43" i="11"/>
  <c r="EK43" i="11"/>
  <c r="EP43" i="11"/>
  <c r="EU43" i="11"/>
  <c r="EZ43" i="11"/>
  <c r="FE43" i="11"/>
  <c r="EF44" i="11"/>
  <c r="EK44" i="11"/>
  <c r="EP44" i="11"/>
  <c r="EU44" i="11"/>
  <c r="EZ44" i="11"/>
  <c r="FE44" i="11"/>
  <c r="EF45" i="11"/>
  <c r="EK45" i="11"/>
  <c r="EP45" i="11"/>
  <c r="EU45" i="11"/>
  <c r="EZ45" i="11"/>
  <c r="FE45" i="11"/>
  <c r="EF46" i="11"/>
  <c r="EK46" i="11"/>
  <c r="EP46" i="11"/>
  <c r="EU46" i="11"/>
  <c r="EZ46" i="11"/>
  <c r="FE46" i="11"/>
  <c r="EF47" i="11"/>
  <c r="EK47" i="11"/>
  <c r="EP47" i="11"/>
  <c r="EU47" i="11"/>
  <c r="EZ47" i="11"/>
  <c r="FE47" i="11"/>
  <c r="EF48" i="11"/>
  <c r="EK48" i="11"/>
  <c r="EP48" i="11"/>
  <c r="EU48" i="11"/>
  <c r="EZ48" i="11"/>
  <c r="FE48" i="11"/>
  <c r="EF49" i="11"/>
  <c r="EK49" i="11"/>
  <c r="EP49" i="11"/>
  <c r="EU49" i="11"/>
  <c r="EZ49" i="11"/>
  <c r="FE49" i="11"/>
  <c r="EF50" i="11"/>
  <c r="EK50" i="11"/>
  <c r="EP50" i="11"/>
  <c r="FE50" i="11"/>
  <c r="EF51" i="11"/>
  <c r="EK51" i="11"/>
  <c r="EP51" i="11"/>
  <c r="FE51" i="11"/>
  <c r="EF52" i="11"/>
  <c r="EK52" i="11"/>
  <c r="EP52" i="11"/>
  <c r="FE52" i="11"/>
  <c r="EF53" i="11"/>
  <c r="EK53" i="11"/>
  <c r="EP53" i="11"/>
  <c r="FE53" i="11"/>
  <c r="EF54" i="11"/>
  <c r="EK54" i="11"/>
  <c r="EP54" i="11"/>
  <c r="FE54" i="11"/>
  <c r="EF55" i="11"/>
  <c r="EK55" i="11"/>
  <c r="EP55" i="11"/>
  <c r="FE55" i="11"/>
  <c r="EF56" i="11"/>
  <c r="EK56" i="11"/>
  <c r="EP56" i="11"/>
  <c r="FE56" i="11"/>
  <c r="EF57" i="11"/>
  <c r="EK57" i="11"/>
  <c r="EP57" i="11"/>
  <c r="FE57" i="11"/>
  <c r="EF58" i="11"/>
  <c r="EK58" i="11"/>
  <c r="EP58" i="11"/>
  <c r="FE58" i="11"/>
  <c r="EF59" i="11"/>
  <c r="EK59" i="11"/>
  <c r="EP59" i="11"/>
  <c r="FE59" i="11"/>
  <c r="EF60" i="11"/>
  <c r="EK60" i="11"/>
  <c r="EP60" i="11"/>
  <c r="FE60" i="11"/>
  <c r="EF61" i="11"/>
  <c r="EK61" i="11"/>
  <c r="EP61" i="11"/>
  <c r="FE61" i="11"/>
  <c r="EF62" i="11"/>
  <c r="EK62" i="11"/>
  <c r="EP62" i="11"/>
  <c r="FE62" i="11"/>
  <c r="EF63" i="11"/>
  <c r="EK63" i="11"/>
  <c r="EP63" i="11"/>
  <c r="FE63" i="11"/>
  <c r="EF64" i="11"/>
  <c r="EK64" i="11"/>
  <c r="EP64" i="11"/>
  <c r="FE64" i="11"/>
  <c r="EF65" i="11"/>
  <c r="EK65" i="11"/>
  <c r="EP65" i="11"/>
  <c r="FE65" i="11"/>
  <c r="EF66" i="11"/>
  <c r="EK66" i="11"/>
  <c r="EP66" i="11"/>
  <c r="FE66" i="11"/>
  <c r="EF67" i="11"/>
  <c r="EK67" i="11"/>
  <c r="EP67" i="11"/>
  <c r="FE67" i="11"/>
  <c r="FC3" i="11"/>
  <c r="EH6" i="11"/>
  <c r="EM6" i="11"/>
  <c r="ER6" i="11"/>
  <c r="EW6" i="11"/>
  <c r="FB6" i="11"/>
  <c r="FG6" i="11"/>
  <c r="EH7" i="11"/>
  <c r="EM7" i="11"/>
  <c r="ER7" i="11"/>
  <c r="EW7" i="11"/>
  <c r="FB7" i="11"/>
  <c r="FG7" i="11"/>
  <c r="EH8" i="11"/>
  <c r="EM8" i="11"/>
  <c r="ER8" i="11"/>
  <c r="EW8" i="11"/>
  <c r="FB8" i="11"/>
  <c r="FG8" i="11"/>
  <c r="EH9" i="11"/>
  <c r="EM9" i="11"/>
  <c r="ER9" i="11"/>
  <c r="EW9" i="11"/>
  <c r="FB9" i="11"/>
  <c r="FG9" i="11"/>
  <c r="EH10" i="11"/>
  <c r="EM10" i="11"/>
  <c r="ER10" i="11"/>
  <c r="EW10" i="11"/>
  <c r="FB10" i="11"/>
  <c r="FG10" i="11"/>
  <c r="EH11" i="11"/>
  <c r="EM11" i="11"/>
  <c r="ER11" i="11"/>
  <c r="EW11" i="11"/>
  <c r="FB11" i="11"/>
  <c r="FG11" i="11"/>
  <c r="EH12" i="11"/>
  <c r="EM12" i="11"/>
  <c r="ER12" i="11"/>
  <c r="EW12" i="11"/>
  <c r="FB12" i="11"/>
  <c r="FG12" i="11"/>
  <c r="EH13" i="11"/>
  <c r="EM13" i="11"/>
  <c r="ER13" i="11"/>
  <c r="EW13" i="11"/>
  <c r="FB13" i="11"/>
  <c r="FG13" i="11"/>
  <c r="EH14" i="11"/>
  <c r="EM14" i="11"/>
  <c r="ER14" i="11"/>
  <c r="EW14" i="11"/>
  <c r="FB14" i="11"/>
  <c r="FG14" i="11"/>
  <c r="EH15" i="11"/>
  <c r="EM15" i="11"/>
  <c r="ER15" i="11"/>
  <c r="EW15" i="11"/>
  <c r="FB15" i="11"/>
  <c r="FG15" i="11"/>
  <c r="EH16" i="11"/>
  <c r="EM16" i="11"/>
  <c r="ER16" i="11"/>
  <c r="EW16" i="11"/>
  <c r="FB16" i="11"/>
  <c r="FG16" i="11"/>
  <c r="EH17" i="11"/>
  <c r="EM17" i="11"/>
  <c r="ER17" i="11"/>
  <c r="EW17" i="11"/>
  <c r="FB17" i="11"/>
  <c r="FG17" i="11"/>
  <c r="EH18" i="11"/>
  <c r="EM18" i="11"/>
  <c r="ER18" i="11"/>
  <c r="EW18" i="11"/>
  <c r="FB18" i="11"/>
  <c r="FG18" i="11"/>
  <c r="EH19" i="11"/>
  <c r="EM19" i="11"/>
  <c r="ER19" i="11"/>
  <c r="EW19" i="11"/>
  <c r="FB19" i="11"/>
  <c r="FG19" i="11"/>
  <c r="EH20" i="11"/>
  <c r="EM20" i="11"/>
  <c r="ER20" i="11"/>
  <c r="EW20" i="11"/>
  <c r="FB20" i="11"/>
  <c r="FG20" i="11"/>
  <c r="EH21" i="11"/>
  <c r="EM21" i="11"/>
  <c r="ER21" i="11"/>
  <c r="EW21" i="11"/>
  <c r="FB21" i="11"/>
  <c r="FG21" i="11"/>
  <c r="EH22" i="11"/>
  <c r="EM22" i="11"/>
  <c r="ER22" i="11"/>
  <c r="EW22" i="11"/>
  <c r="FB22" i="11"/>
  <c r="FG22" i="11"/>
  <c r="EH23" i="11"/>
  <c r="EM23" i="11"/>
  <c r="ER23" i="11"/>
  <c r="EW23" i="11"/>
  <c r="FB23" i="11"/>
  <c r="FG23" i="11"/>
  <c r="EH24" i="11"/>
  <c r="EM24" i="11"/>
  <c r="ER24" i="11"/>
  <c r="EW24" i="11"/>
  <c r="FB24" i="11"/>
  <c r="FG24" i="11"/>
  <c r="EH25" i="11"/>
  <c r="EM25" i="11"/>
  <c r="ER25" i="11"/>
  <c r="EW25" i="11"/>
  <c r="FB25" i="11"/>
  <c r="FG25" i="11"/>
  <c r="EH26" i="11"/>
  <c r="EM26" i="11"/>
  <c r="ER26" i="11"/>
  <c r="EW26" i="11"/>
  <c r="FB26" i="11"/>
  <c r="FG26" i="11"/>
  <c r="EH27" i="11"/>
  <c r="EM27" i="11"/>
  <c r="ER27" i="11"/>
  <c r="EW27" i="11"/>
  <c r="FB27" i="11"/>
  <c r="FG27" i="11"/>
  <c r="EH28" i="11"/>
  <c r="EM28" i="11"/>
  <c r="ER28" i="11"/>
  <c r="EW28" i="11"/>
  <c r="FB28" i="11"/>
  <c r="FG28" i="11"/>
  <c r="EH29" i="11"/>
  <c r="EM29" i="11"/>
  <c r="ER29" i="11"/>
  <c r="EW29" i="11"/>
  <c r="FB29" i="11"/>
  <c r="FG29" i="11"/>
  <c r="EH30" i="11"/>
  <c r="EM30" i="11"/>
  <c r="ER30" i="11"/>
  <c r="EW30" i="11"/>
  <c r="FB30" i="11"/>
  <c r="FG30" i="11"/>
  <c r="EH31" i="11"/>
  <c r="EM31" i="11"/>
  <c r="ER31" i="11"/>
  <c r="EW31" i="11"/>
  <c r="FB31" i="11"/>
  <c r="FG31" i="11"/>
  <c r="EH32" i="11"/>
  <c r="EM32" i="11"/>
  <c r="ER32" i="11"/>
  <c r="EW32" i="11"/>
  <c r="FB32" i="11"/>
  <c r="FG32" i="11"/>
  <c r="EH33" i="11"/>
  <c r="EM33" i="11"/>
  <c r="ER33" i="11"/>
  <c r="EW33" i="11"/>
  <c r="FB33" i="11"/>
  <c r="FG33" i="11"/>
  <c r="EH34" i="11"/>
  <c r="EM34" i="11"/>
  <c r="ER34" i="11"/>
  <c r="EW34" i="11"/>
  <c r="FB34" i="11"/>
  <c r="FG34" i="11"/>
  <c r="EH35" i="11"/>
  <c r="EM35" i="11"/>
  <c r="ER35" i="11"/>
  <c r="EW35" i="11"/>
  <c r="FB35" i="11"/>
  <c r="FG35" i="11"/>
  <c r="EH36" i="11"/>
  <c r="EM36" i="11"/>
  <c r="ER36" i="11"/>
  <c r="EW36" i="11"/>
  <c r="FB36" i="11"/>
  <c r="FG36" i="11"/>
  <c r="EH37" i="11"/>
  <c r="EM37" i="11"/>
  <c r="ER37" i="11"/>
  <c r="EW37" i="11"/>
  <c r="FB37" i="11"/>
  <c r="FG37" i="11"/>
  <c r="EH38" i="11"/>
  <c r="EM38" i="11"/>
  <c r="ER38" i="11"/>
  <c r="EW38" i="11"/>
  <c r="FB38" i="11"/>
  <c r="FG38" i="11"/>
  <c r="EH39" i="11"/>
  <c r="EM39" i="11"/>
  <c r="ER39" i="11"/>
  <c r="EW39" i="11"/>
  <c r="FB39" i="11"/>
  <c r="FG39" i="11"/>
  <c r="EH40" i="11"/>
  <c r="EM40" i="11"/>
  <c r="ER40" i="11"/>
  <c r="EW40" i="11"/>
  <c r="FB40" i="11"/>
  <c r="FG40" i="11"/>
  <c r="EH41" i="11"/>
  <c r="EM41" i="11"/>
  <c r="ER41" i="11"/>
  <c r="EW41" i="11"/>
  <c r="FB41" i="11"/>
  <c r="FG41" i="11"/>
  <c r="EH42" i="11"/>
  <c r="EM42" i="11"/>
  <c r="ER42" i="11"/>
  <c r="EW42" i="11"/>
  <c r="FB42" i="11"/>
  <c r="FG42" i="11"/>
  <c r="EH43" i="11"/>
  <c r="EM43" i="11"/>
  <c r="ER43" i="11"/>
  <c r="EW43" i="11"/>
  <c r="FB43" i="11"/>
  <c r="FG43" i="11"/>
  <c r="EH44" i="11"/>
  <c r="EM44" i="11"/>
  <c r="ER44" i="11"/>
  <c r="EW44" i="11"/>
  <c r="FB44" i="11"/>
  <c r="FG44" i="11"/>
  <c r="EH45" i="11"/>
  <c r="EM45" i="11"/>
  <c r="ER45" i="11"/>
  <c r="EW45" i="11"/>
  <c r="FB45" i="11"/>
  <c r="FG45" i="11"/>
  <c r="EH46" i="11"/>
  <c r="EM46" i="11"/>
  <c r="ER46" i="11"/>
  <c r="EW46" i="11"/>
  <c r="FB46" i="11"/>
  <c r="FG46" i="11"/>
  <c r="EH47" i="11"/>
  <c r="EM47" i="11"/>
  <c r="ER47" i="11"/>
  <c r="EW47" i="11"/>
  <c r="FB47" i="11"/>
  <c r="FG47" i="11"/>
  <c r="EH48" i="11"/>
  <c r="EM48" i="11"/>
  <c r="ER48" i="11"/>
  <c r="EW48" i="11"/>
  <c r="FB48" i="11"/>
  <c r="FG48" i="11"/>
  <c r="EH49" i="11"/>
  <c r="EM49" i="11"/>
  <c r="ER49" i="11"/>
  <c r="EW49" i="11"/>
  <c r="FB49" i="11"/>
  <c r="FG49" i="11"/>
  <c r="EH50" i="11"/>
  <c r="EM50" i="11"/>
  <c r="ER50" i="11"/>
  <c r="FG50" i="11"/>
  <c r="EH51" i="11"/>
  <c r="EM51" i="11"/>
  <c r="ER51" i="11"/>
  <c r="FG51" i="11"/>
  <c r="EH52" i="11"/>
  <c r="EM52" i="11"/>
  <c r="ER52" i="11"/>
  <c r="FG52" i="11"/>
  <c r="EH53" i="11"/>
  <c r="EM53" i="11"/>
  <c r="ER53" i="11"/>
  <c r="FG53" i="11"/>
  <c r="EH54" i="11"/>
  <c r="EM54" i="11"/>
  <c r="ER54" i="11"/>
  <c r="FG54" i="11"/>
  <c r="EH55" i="11"/>
  <c r="EM55" i="11"/>
  <c r="ER55" i="11"/>
  <c r="FG55" i="11"/>
  <c r="EH56" i="11"/>
  <c r="EM56" i="11"/>
  <c r="ER56" i="11"/>
  <c r="FG56" i="11"/>
  <c r="EH57" i="11"/>
  <c r="EM57" i="11"/>
  <c r="ER57" i="11"/>
  <c r="FG57" i="11"/>
  <c r="EH58" i="11"/>
  <c r="EM58" i="11"/>
  <c r="ER58" i="11"/>
  <c r="FG58" i="11"/>
  <c r="EH59" i="11"/>
  <c r="EM59" i="11"/>
  <c r="ER59" i="11"/>
  <c r="FG59" i="11"/>
  <c r="EH60" i="11"/>
  <c r="EM60" i="11"/>
  <c r="ER60" i="11"/>
  <c r="FG60" i="11"/>
  <c r="EH61" i="11"/>
  <c r="EM61" i="11"/>
  <c r="ER61" i="11"/>
  <c r="FG61" i="11"/>
  <c r="EH62" i="11"/>
  <c r="EM62" i="11"/>
  <c r="ER62" i="11"/>
  <c r="FG62" i="11"/>
  <c r="EH63" i="11"/>
  <c r="EM63" i="11"/>
  <c r="ER63" i="11"/>
  <c r="FG63" i="11"/>
  <c r="EH64" i="11"/>
  <c r="EM64" i="11"/>
  <c r="ER64" i="11"/>
  <c r="FG64" i="11"/>
  <c r="EH65" i="11"/>
  <c r="EM65" i="11"/>
  <c r="ER65" i="11"/>
  <c r="FG65" i="11"/>
  <c r="EH66" i="11"/>
  <c r="EM66" i="11"/>
  <c r="ER66" i="11"/>
  <c r="FG66" i="11"/>
  <c r="EH67" i="11"/>
  <c r="EM67" i="11"/>
  <c r="ER67" i="11"/>
  <c r="FG67" i="11"/>
  <c r="FD3" i="11"/>
  <c r="FG3" i="11"/>
  <c r="FL3" i="11"/>
  <c r="FQ3" i="11"/>
  <c r="FV3" i="11"/>
  <c r="GA3" i="11"/>
  <c r="GF3" i="11"/>
  <c r="FJ4" i="11"/>
  <c r="FL6" i="11"/>
  <c r="FO4" i="11"/>
  <c r="FQ6" i="11"/>
  <c r="FV6" i="11"/>
  <c r="R37" i="10"/>
  <c r="FN4" i="11"/>
  <c r="R38" i="10"/>
  <c r="FS4" i="11"/>
  <c r="R39" i="10"/>
  <c r="FX4" i="11"/>
  <c r="GA6" i="11"/>
  <c r="R40" i="10"/>
  <c r="GC4" i="11"/>
  <c r="GF6" i="11"/>
  <c r="R41" i="10"/>
  <c r="GH4" i="11"/>
  <c r="GK6" i="11"/>
  <c r="FL7" i="11"/>
  <c r="FQ7" i="11"/>
  <c r="FV7" i="11"/>
  <c r="GA7" i="11"/>
  <c r="GF7" i="11"/>
  <c r="GK7" i="11"/>
  <c r="FL8" i="11"/>
  <c r="FQ8" i="11"/>
  <c r="FV8" i="11"/>
  <c r="GA8" i="11"/>
  <c r="GF8" i="11"/>
  <c r="GK8" i="11"/>
  <c r="FL9" i="11"/>
  <c r="FQ9" i="11"/>
  <c r="FV9" i="11"/>
  <c r="GA9" i="11"/>
  <c r="GF9" i="11"/>
  <c r="GK9" i="11"/>
  <c r="FL10" i="11"/>
  <c r="FQ10" i="11"/>
  <c r="FV10" i="11"/>
  <c r="GA10" i="11"/>
  <c r="GF10" i="11"/>
  <c r="GK10" i="11"/>
  <c r="FL11" i="11"/>
  <c r="FQ11" i="11"/>
  <c r="FV11" i="11"/>
  <c r="GA11" i="11"/>
  <c r="GF11" i="11"/>
  <c r="GK11" i="11"/>
  <c r="FL12" i="11"/>
  <c r="FQ12" i="11"/>
  <c r="FV12" i="11"/>
  <c r="GA12" i="11"/>
  <c r="GF12" i="11"/>
  <c r="GK12" i="11"/>
  <c r="FL13" i="11"/>
  <c r="FQ13" i="11"/>
  <c r="FV13" i="11"/>
  <c r="GA13" i="11"/>
  <c r="GF13" i="11"/>
  <c r="GK13" i="11"/>
  <c r="FL14" i="11"/>
  <c r="FQ14" i="11"/>
  <c r="FV14" i="11"/>
  <c r="GA14" i="11"/>
  <c r="GF14" i="11"/>
  <c r="GK14" i="11"/>
  <c r="FL15" i="11"/>
  <c r="FQ15" i="11"/>
  <c r="FV15" i="11"/>
  <c r="GA15" i="11"/>
  <c r="GF15" i="11"/>
  <c r="GK15" i="11"/>
  <c r="FL16" i="11"/>
  <c r="FQ16" i="11"/>
  <c r="FV16" i="11"/>
  <c r="GA16" i="11"/>
  <c r="GF16" i="11"/>
  <c r="GK16" i="11"/>
  <c r="FL17" i="11"/>
  <c r="FQ17" i="11"/>
  <c r="FV17" i="11"/>
  <c r="GA17" i="11"/>
  <c r="GF17" i="11"/>
  <c r="GK17" i="11"/>
  <c r="FL18" i="11"/>
  <c r="FQ18" i="11"/>
  <c r="FV18" i="11"/>
  <c r="GA18" i="11"/>
  <c r="GF18" i="11"/>
  <c r="GK18" i="11"/>
  <c r="FL19" i="11"/>
  <c r="FQ19" i="11"/>
  <c r="FV19" i="11"/>
  <c r="GA19" i="11"/>
  <c r="GF19" i="11"/>
  <c r="GK19" i="11"/>
  <c r="FL20" i="11"/>
  <c r="FQ20" i="11"/>
  <c r="FV20" i="11"/>
  <c r="GA20" i="11"/>
  <c r="GF20" i="11"/>
  <c r="GK20" i="11"/>
  <c r="FL21" i="11"/>
  <c r="FQ21" i="11"/>
  <c r="FV21" i="11"/>
  <c r="GA21" i="11"/>
  <c r="GF21" i="11"/>
  <c r="GK21" i="11"/>
  <c r="FL22" i="11"/>
  <c r="FQ22" i="11"/>
  <c r="FV22" i="11"/>
  <c r="GA22" i="11"/>
  <c r="GF22" i="11"/>
  <c r="GK22" i="11"/>
  <c r="FL23" i="11"/>
  <c r="FQ23" i="11"/>
  <c r="FV23" i="11"/>
  <c r="GA23" i="11"/>
  <c r="GF23" i="11"/>
  <c r="GK23" i="11"/>
  <c r="FL24" i="11"/>
  <c r="FQ24" i="11"/>
  <c r="FV24" i="11"/>
  <c r="GA24" i="11"/>
  <c r="GF24" i="11"/>
  <c r="GK24" i="11"/>
  <c r="FL25" i="11"/>
  <c r="FQ25" i="11"/>
  <c r="FV25" i="11"/>
  <c r="GA25" i="11"/>
  <c r="GF25" i="11"/>
  <c r="GK25" i="11"/>
  <c r="FL26" i="11"/>
  <c r="FQ26" i="11"/>
  <c r="FV26" i="11"/>
  <c r="GA26" i="11"/>
  <c r="GF26" i="11"/>
  <c r="GK26" i="11"/>
  <c r="FL27" i="11"/>
  <c r="FQ27" i="11"/>
  <c r="FV27" i="11"/>
  <c r="GA27" i="11"/>
  <c r="GF27" i="11"/>
  <c r="GK27" i="11"/>
  <c r="FL28" i="11"/>
  <c r="FQ28" i="11"/>
  <c r="FV28" i="11"/>
  <c r="GA28" i="11"/>
  <c r="GF28" i="11"/>
  <c r="GK28" i="11"/>
  <c r="FL29" i="11"/>
  <c r="FQ29" i="11"/>
  <c r="FV29" i="11"/>
  <c r="GA29" i="11"/>
  <c r="GF29" i="11"/>
  <c r="GK29" i="11"/>
  <c r="FL30" i="11"/>
  <c r="FQ30" i="11"/>
  <c r="FV30" i="11"/>
  <c r="GA30" i="11"/>
  <c r="GF30" i="11"/>
  <c r="GK30" i="11"/>
  <c r="FL31" i="11"/>
  <c r="FQ31" i="11"/>
  <c r="FV31" i="11"/>
  <c r="GA31" i="11"/>
  <c r="GF31" i="11"/>
  <c r="GK31" i="11"/>
  <c r="FL32" i="11"/>
  <c r="FQ32" i="11"/>
  <c r="FV32" i="11"/>
  <c r="GA32" i="11"/>
  <c r="GF32" i="11"/>
  <c r="GK32" i="11"/>
  <c r="FL33" i="11"/>
  <c r="FQ33" i="11"/>
  <c r="FV33" i="11"/>
  <c r="GA33" i="11"/>
  <c r="GF33" i="11"/>
  <c r="GK33" i="11"/>
  <c r="FL34" i="11"/>
  <c r="FQ34" i="11"/>
  <c r="FV34" i="11"/>
  <c r="GA34" i="11"/>
  <c r="GF34" i="11"/>
  <c r="GK34" i="11"/>
  <c r="FL35" i="11"/>
  <c r="FQ35" i="11"/>
  <c r="FV35" i="11"/>
  <c r="GA35" i="11"/>
  <c r="GF35" i="11"/>
  <c r="GK35" i="11"/>
  <c r="FL36" i="11"/>
  <c r="FQ36" i="11"/>
  <c r="FV36" i="11"/>
  <c r="GA36" i="11"/>
  <c r="GF36" i="11"/>
  <c r="GK36" i="11"/>
  <c r="FL37" i="11"/>
  <c r="FQ37" i="11"/>
  <c r="FV37" i="11"/>
  <c r="GA37" i="11"/>
  <c r="GF37" i="11"/>
  <c r="GK37" i="11"/>
  <c r="FL38" i="11"/>
  <c r="FQ38" i="11"/>
  <c r="FV38" i="11"/>
  <c r="GA38" i="11"/>
  <c r="GF38" i="11"/>
  <c r="GK38" i="11"/>
  <c r="FL39" i="11"/>
  <c r="FQ39" i="11"/>
  <c r="FV39" i="11"/>
  <c r="GA39" i="11"/>
  <c r="GF39" i="11"/>
  <c r="GK39" i="11"/>
  <c r="FL40" i="11"/>
  <c r="FQ40" i="11"/>
  <c r="FV40" i="11"/>
  <c r="GA40" i="11"/>
  <c r="GF40" i="11"/>
  <c r="GK40" i="11"/>
  <c r="FL41" i="11"/>
  <c r="FQ41" i="11"/>
  <c r="FV41" i="11"/>
  <c r="GA41" i="11"/>
  <c r="GF41" i="11"/>
  <c r="GK41" i="11"/>
  <c r="FL42" i="11"/>
  <c r="FQ42" i="11"/>
  <c r="FV42" i="11"/>
  <c r="GA42" i="11"/>
  <c r="GF42" i="11"/>
  <c r="GK42" i="11"/>
  <c r="FL43" i="11"/>
  <c r="FQ43" i="11"/>
  <c r="FV43" i="11"/>
  <c r="GA43" i="11"/>
  <c r="GF43" i="11"/>
  <c r="GK43" i="11"/>
  <c r="FL44" i="11"/>
  <c r="FQ44" i="11"/>
  <c r="FV44" i="11"/>
  <c r="GA44" i="11"/>
  <c r="GF44" i="11"/>
  <c r="GK44" i="11"/>
  <c r="FL45" i="11"/>
  <c r="FQ45" i="11"/>
  <c r="FV45" i="11"/>
  <c r="GA45" i="11"/>
  <c r="GF45" i="11"/>
  <c r="GK45" i="11"/>
  <c r="FL46" i="11"/>
  <c r="FQ46" i="11"/>
  <c r="FV46" i="11"/>
  <c r="GA46" i="11"/>
  <c r="GF46" i="11"/>
  <c r="GK46" i="11"/>
  <c r="FL47" i="11"/>
  <c r="FQ47" i="11"/>
  <c r="FV47" i="11"/>
  <c r="GA47" i="11"/>
  <c r="GF47" i="11"/>
  <c r="GK47" i="11"/>
  <c r="FL48" i="11"/>
  <c r="FQ48" i="11"/>
  <c r="FV48" i="11"/>
  <c r="GA48" i="11"/>
  <c r="GF48" i="11"/>
  <c r="GK48" i="11"/>
  <c r="FL49" i="11"/>
  <c r="FQ49" i="11"/>
  <c r="FV49" i="11"/>
  <c r="GA49" i="11"/>
  <c r="GF49" i="11"/>
  <c r="GK49" i="11"/>
  <c r="FL50" i="11"/>
  <c r="FQ50" i="11"/>
  <c r="FV50" i="11"/>
  <c r="GK50" i="11"/>
  <c r="FL51" i="11"/>
  <c r="FQ51" i="11"/>
  <c r="FV51" i="11"/>
  <c r="GK51" i="11"/>
  <c r="FL52" i="11"/>
  <c r="FQ52" i="11"/>
  <c r="FV52" i="11"/>
  <c r="GK52" i="11"/>
  <c r="FL53" i="11"/>
  <c r="FQ53" i="11"/>
  <c r="FV53" i="11"/>
  <c r="GK53" i="11"/>
  <c r="FL54" i="11"/>
  <c r="FQ54" i="11"/>
  <c r="FV54" i="11"/>
  <c r="GK54" i="11"/>
  <c r="FL55" i="11"/>
  <c r="FQ55" i="11"/>
  <c r="FV55" i="11"/>
  <c r="GK55" i="11"/>
  <c r="FL56" i="11"/>
  <c r="FQ56" i="11"/>
  <c r="FV56" i="11"/>
  <c r="GK56" i="11"/>
  <c r="FL57" i="11"/>
  <c r="FQ57" i="11"/>
  <c r="FV57" i="11"/>
  <c r="GK57" i="11"/>
  <c r="FL58" i="11"/>
  <c r="FQ58" i="11"/>
  <c r="FV58" i="11"/>
  <c r="GK58" i="11"/>
  <c r="FL59" i="11"/>
  <c r="FQ59" i="11"/>
  <c r="FV59" i="11"/>
  <c r="GK59" i="11"/>
  <c r="FL60" i="11"/>
  <c r="FQ60" i="11"/>
  <c r="FV60" i="11"/>
  <c r="GK60" i="11"/>
  <c r="FL61" i="11"/>
  <c r="FQ61" i="11"/>
  <c r="FV61" i="11"/>
  <c r="GK61" i="11"/>
  <c r="FL62" i="11"/>
  <c r="FQ62" i="11"/>
  <c r="FV62" i="11"/>
  <c r="GK62" i="11"/>
  <c r="FL63" i="11"/>
  <c r="FQ63" i="11"/>
  <c r="FV63" i="11"/>
  <c r="GK63" i="11"/>
  <c r="FL64" i="11"/>
  <c r="FQ64" i="11"/>
  <c r="FV64" i="11"/>
  <c r="GK64" i="11"/>
  <c r="FL65" i="11"/>
  <c r="FQ65" i="11"/>
  <c r="FV65" i="11"/>
  <c r="GK65" i="11"/>
  <c r="FL66" i="11"/>
  <c r="FQ66" i="11"/>
  <c r="FV66" i="11"/>
  <c r="GK66" i="11"/>
  <c r="FL67" i="11"/>
  <c r="FQ67" i="11"/>
  <c r="FV67" i="11"/>
  <c r="GK67" i="11"/>
  <c r="GI3" i="11"/>
  <c r="FN6" i="11"/>
  <c r="FS6" i="11"/>
  <c r="FX6" i="11"/>
  <c r="GC6" i="11"/>
  <c r="GH6" i="11"/>
  <c r="GM6" i="11"/>
  <c r="FN7" i="11"/>
  <c r="FS7" i="11"/>
  <c r="FX7" i="11"/>
  <c r="GC7" i="11"/>
  <c r="GH7" i="11"/>
  <c r="GM7" i="11"/>
  <c r="FN8" i="11"/>
  <c r="FS8" i="11"/>
  <c r="FX8" i="11"/>
  <c r="GC8" i="11"/>
  <c r="GH8" i="11"/>
  <c r="GM8" i="11"/>
  <c r="FN9" i="11"/>
  <c r="FS9" i="11"/>
  <c r="FX9" i="11"/>
  <c r="GC9" i="11"/>
  <c r="GH9" i="11"/>
  <c r="GM9" i="11"/>
  <c r="FN10" i="11"/>
  <c r="FS10" i="11"/>
  <c r="FX10" i="11"/>
  <c r="GC10" i="11"/>
  <c r="GH10" i="11"/>
  <c r="GM10" i="11"/>
  <c r="FN11" i="11"/>
  <c r="FS11" i="11"/>
  <c r="FX11" i="11"/>
  <c r="GC11" i="11"/>
  <c r="GH11" i="11"/>
  <c r="GM11" i="11"/>
  <c r="FN12" i="11"/>
  <c r="FS12" i="11"/>
  <c r="FX12" i="11"/>
  <c r="GC12" i="11"/>
  <c r="GH12" i="11"/>
  <c r="GM12" i="11"/>
  <c r="FN13" i="11"/>
  <c r="FS13" i="11"/>
  <c r="FX13" i="11"/>
  <c r="GC13" i="11"/>
  <c r="GH13" i="11"/>
  <c r="GM13" i="11"/>
  <c r="FN14" i="11"/>
  <c r="FS14" i="11"/>
  <c r="FX14" i="11"/>
  <c r="GC14" i="11"/>
  <c r="GH14" i="11"/>
  <c r="GM14" i="11"/>
  <c r="FN15" i="11"/>
  <c r="FS15" i="11"/>
  <c r="FX15" i="11"/>
  <c r="GC15" i="11"/>
  <c r="GH15" i="11"/>
  <c r="GM15" i="11"/>
  <c r="FN16" i="11"/>
  <c r="FS16" i="11"/>
  <c r="FX16" i="11"/>
  <c r="GC16" i="11"/>
  <c r="GH16" i="11"/>
  <c r="GM16" i="11"/>
  <c r="FN17" i="11"/>
  <c r="FS17" i="11"/>
  <c r="FX17" i="11"/>
  <c r="GC17" i="11"/>
  <c r="GH17" i="11"/>
  <c r="GM17" i="11"/>
  <c r="FN18" i="11"/>
  <c r="FS18" i="11"/>
  <c r="FX18" i="11"/>
  <c r="GC18" i="11"/>
  <c r="GH18" i="11"/>
  <c r="GM18" i="11"/>
  <c r="FN19" i="11"/>
  <c r="FS19" i="11"/>
  <c r="FX19" i="11"/>
  <c r="GC19" i="11"/>
  <c r="GH19" i="11"/>
  <c r="GM19" i="11"/>
  <c r="FN20" i="11"/>
  <c r="FS20" i="11"/>
  <c r="FX20" i="11"/>
  <c r="GC20" i="11"/>
  <c r="GH20" i="11"/>
  <c r="GM20" i="11"/>
  <c r="FN21" i="11"/>
  <c r="FS21" i="11"/>
  <c r="FX21" i="11"/>
  <c r="GC21" i="11"/>
  <c r="GH21" i="11"/>
  <c r="GM21" i="11"/>
  <c r="FN22" i="11"/>
  <c r="FS22" i="11"/>
  <c r="FX22" i="11"/>
  <c r="GC22" i="11"/>
  <c r="GH22" i="11"/>
  <c r="GM22" i="11"/>
  <c r="FN23" i="11"/>
  <c r="FS23" i="11"/>
  <c r="FX23" i="11"/>
  <c r="GC23" i="11"/>
  <c r="GH23" i="11"/>
  <c r="GM23" i="11"/>
  <c r="FN24" i="11"/>
  <c r="FS24" i="11"/>
  <c r="FX24" i="11"/>
  <c r="GC24" i="11"/>
  <c r="GH24" i="11"/>
  <c r="GM24" i="11"/>
  <c r="FN25" i="11"/>
  <c r="FS25" i="11"/>
  <c r="FX25" i="11"/>
  <c r="GC25" i="11"/>
  <c r="GH25" i="11"/>
  <c r="GM25" i="11"/>
  <c r="FN26" i="11"/>
  <c r="FS26" i="11"/>
  <c r="FX26" i="11"/>
  <c r="GC26" i="11"/>
  <c r="GH26" i="11"/>
  <c r="GM26" i="11"/>
  <c r="FN27" i="11"/>
  <c r="FS27" i="11"/>
  <c r="FX27" i="11"/>
  <c r="GC27" i="11"/>
  <c r="GH27" i="11"/>
  <c r="GM27" i="11"/>
  <c r="FN28" i="11"/>
  <c r="FS28" i="11"/>
  <c r="FX28" i="11"/>
  <c r="GC28" i="11"/>
  <c r="GH28" i="11"/>
  <c r="GM28" i="11"/>
  <c r="FN29" i="11"/>
  <c r="FS29" i="11"/>
  <c r="FX29" i="11"/>
  <c r="GC29" i="11"/>
  <c r="GH29" i="11"/>
  <c r="GM29" i="11"/>
  <c r="FN30" i="11"/>
  <c r="FS30" i="11"/>
  <c r="FX30" i="11"/>
  <c r="GC30" i="11"/>
  <c r="GH30" i="11"/>
  <c r="GM30" i="11"/>
  <c r="FN31" i="11"/>
  <c r="FS31" i="11"/>
  <c r="FX31" i="11"/>
  <c r="GC31" i="11"/>
  <c r="GH31" i="11"/>
  <c r="GM31" i="11"/>
  <c r="FN32" i="11"/>
  <c r="FS32" i="11"/>
  <c r="FX32" i="11"/>
  <c r="GC32" i="11"/>
  <c r="GH32" i="11"/>
  <c r="GM32" i="11"/>
  <c r="FN33" i="11"/>
  <c r="FS33" i="11"/>
  <c r="FX33" i="11"/>
  <c r="GC33" i="11"/>
  <c r="GH33" i="11"/>
  <c r="GM33" i="11"/>
  <c r="FN34" i="11"/>
  <c r="FS34" i="11"/>
  <c r="FX34" i="11"/>
  <c r="GC34" i="11"/>
  <c r="GH34" i="11"/>
  <c r="GM34" i="11"/>
  <c r="FN35" i="11"/>
  <c r="FS35" i="11"/>
  <c r="FX35" i="11"/>
  <c r="GC35" i="11"/>
  <c r="GH35" i="11"/>
  <c r="GM35" i="11"/>
  <c r="FN36" i="11"/>
  <c r="FS36" i="11"/>
  <c r="FX36" i="11"/>
  <c r="GC36" i="11"/>
  <c r="GH36" i="11"/>
  <c r="GM36" i="11"/>
  <c r="FN37" i="11"/>
  <c r="FS37" i="11"/>
  <c r="FX37" i="11"/>
  <c r="GC37" i="11"/>
  <c r="GH37" i="11"/>
  <c r="GM37" i="11"/>
  <c r="FN38" i="11"/>
  <c r="FS38" i="11"/>
  <c r="FX38" i="11"/>
  <c r="GC38" i="11"/>
  <c r="GH38" i="11"/>
  <c r="GM38" i="11"/>
  <c r="FN39" i="11"/>
  <c r="FS39" i="11"/>
  <c r="FX39" i="11"/>
  <c r="GC39" i="11"/>
  <c r="GH39" i="11"/>
  <c r="GM39" i="11"/>
  <c r="FN40" i="11"/>
  <c r="FS40" i="11"/>
  <c r="FX40" i="11"/>
  <c r="GC40" i="11"/>
  <c r="GH40" i="11"/>
  <c r="GM40" i="11"/>
  <c r="FN41" i="11"/>
  <c r="FS41" i="11"/>
  <c r="FX41" i="11"/>
  <c r="GC41" i="11"/>
  <c r="GH41" i="11"/>
  <c r="GM41" i="11"/>
  <c r="FN42" i="11"/>
  <c r="FS42" i="11"/>
  <c r="FX42" i="11"/>
  <c r="GC42" i="11"/>
  <c r="GH42" i="11"/>
  <c r="GM42" i="11"/>
  <c r="FN43" i="11"/>
  <c r="FS43" i="11"/>
  <c r="FX43" i="11"/>
  <c r="GC43" i="11"/>
  <c r="GH43" i="11"/>
  <c r="GM43" i="11"/>
  <c r="FN44" i="11"/>
  <c r="FS44" i="11"/>
  <c r="FX44" i="11"/>
  <c r="GC44" i="11"/>
  <c r="GH44" i="11"/>
  <c r="GM44" i="11"/>
  <c r="FN45" i="11"/>
  <c r="FS45" i="11"/>
  <c r="FX45" i="11"/>
  <c r="GC45" i="11"/>
  <c r="GH45" i="11"/>
  <c r="GM45" i="11"/>
  <c r="FN46" i="11"/>
  <c r="FS46" i="11"/>
  <c r="FX46" i="11"/>
  <c r="GC46" i="11"/>
  <c r="GH46" i="11"/>
  <c r="GM46" i="11"/>
  <c r="FN47" i="11"/>
  <c r="FS47" i="11"/>
  <c r="FX47" i="11"/>
  <c r="GC47" i="11"/>
  <c r="GH47" i="11"/>
  <c r="GM47" i="11"/>
  <c r="FN48" i="11"/>
  <c r="FS48" i="11"/>
  <c r="FX48" i="11"/>
  <c r="GC48" i="11"/>
  <c r="GH48" i="11"/>
  <c r="GM48" i="11"/>
  <c r="FN49" i="11"/>
  <c r="FS49" i="11"/>
  <c r="FX49" i="11"/>
  <c r="GC49" i="11"/>
  <c r="GH49" i="11"/>
  <c r="GM49" i="11"/>
  <c r="FN50" i="11"/>
  <c r="FS50" i="11"/>
  <c r="FX50" i="11"/>
  <c r="GM50" i="11"/>
  <c r="FN51" i="11"/>
  <c r="FS51" i="11"/>
  <c r="FX51" i="11"/>
  <c r="GM51" i="11"/>
  <c r="FN52" i="11"/>
  <c r="FS52" i="11"/>
  <c r="FX52" i="11"/>
  <c r="GM52" i="11"/>
  <c r="FN53" i="11"/>
  <c r="FS53" i="11"/>
  <c r="FX53" i="11"/>
  <c r="GM53" i="11"/>
  <c r="FN54" i="11"/>
  <c r="FS54" i="11"/>
  <c r="FX54" i="11"/>
  <c r="GM54" i="11"/>
  <c r="FN55" i="11"/>
  <c r="FS55" i="11"/>
  <c r="FX55" i="11"/>
  <c r="GM55" i="11"/>
  <c r="FN56" i="11"/>
  <c r="FS56" i="11"/>
  <c r="FX56" i="11"/>
  <c r="GM56" i="11"/>
  <c r="FN57" i="11"/>
  <c r="FS57" i="11"/>
  <c r="FX57" i="11"/>
  <c r="GM57" i="11"/>
  <c r="FN58" i="11"/>
  <c r="FS58" i="11"/>
  <c r="FX58" i="11"/>
  <c r="GM58" i="11"/>
  <c r="FN59" i="11"/>
  <c r="FS59" i="11"/>
  <c r="FX59" i="11"/>
  <c r="GM59" i="11"/>
  <c r="FN60" i="11"/>
  <c r="FS60" i="11"/>
  <c r="FX60" i="11"/>
  <c r="GM60" i="11"/>
  <c r="FN61" i="11"/>
  <c r="FS61" i="11"/>
  <c r="FX61" i="11"/>
  <c r="GM61" i="11"/>
  <c r="FN62" i="11"/>
  <c r="FS62" i="11"/>
  <c r="FX62" i="11"/>
  <c r="GM62" i="11"/>
  <c r="FN63" i="11"/>
  <c r="FS63" i="11"/>
  <c r="FX63" i="11"/>
  <c r="GM63" i="11"/>
  <c r="FN64" i="11"/>
  <c r="FS64" i="11"/>
  <c r="FX64" i="11"/>
  <c r="GM64" i="11"/>
  <c r="FN65" i="11"/>
  <c r="FS65" i="11"/>
  <c r="FX65" i="11"/>
  <c r="GM65" i="11"/>
  <c r="FN66" i="11"/>
  <c r="FS66" i="11"/>
  <c r="FX66" i="11"/>
  <c r="GM66" i="11"/>
  <c r="FN67" i="11"/>
  <c r="FS67" i="11"/>
  <c r="FX67" i="11"/>
  <c r="GM67" i="11"/>
  <c r="GJ3" i="11"/>
  <c r="GM3" i="11"/>
  <c r="GR3" i="11"/>
  <c r="GW3" i="11"/>
  <c r="HB3" i="11"/>
  <c r="HG3" i="11"/>
  <c r="HL3" i="11"/>
  <c r="GP4" i="11"/>
  <c r="GR6" i="11"/>
  <c r="GU4" i="11"/>
  <c r="GW6" i="11"/>
  <c r="GZ4" i="11"/>
  <c r="HB6" i="11"/>
  <c r="R43" i="10"/>
  <c r="GT4" i="11"/>
  <c r="R44" i="10"/>
  <c r="GY4" i="11"/>
  <c r="R45" i="10"/>
  <c r="HD4" i="11"/>
  <c r="HG6" i="11"/>
  <c r="R46" i="10"/>
  <c r="HI4" i="11"/>
  <c r="HL6" i="11"/>
  <c r="R47" i="10"/>
  <c r="HN4" i="11"/>
  <c r="HQ6" i="11"/>
  <c r="GR7" i="11"/>
  <c r="GW7" i="11"/>
  <c r="HB7" i="11"/>
  <c r="HG7" i="11"/>
  <c r="HL7" i="11"/>
  <c r="HQ7" i="11"/>
  <c r="GR8" i="11"/>
  <c r="GW8" i="11"/>
  <c r="HB8" i="11"/>
  <c r="HG8" i="11"/>
  <c r="HL8" i="11"/>
  <c r="HQ8" i="11"/>
  <c r="GR9" i="11"/>
  <c r="GW9" i="11"/>
  <c r="HB9" i="11"/>
  <c r="HG9" i="11"/>
  <c r="HL9" i="11"/>
  <c r="HQ9" i="11"/>
  <c r="GR10" i="11"/>
  <c r="GW10" i="11"/>
  <c r="HB10" i="11"/>
  <c r="HG10" i="11"/>
  <c r="HL10" i="11"/>
  <c r="HQ10" i="11"/>
  <c r="GR11" i="11"/>
  <c r="GW11" i="11"/>
  <c r="HB11" i="11"/>
  <c r="HG11" i="11"/>
  <c r="HL11" i="11"/>
  <c r="HQ11" i="11"/>
  <c r="GR12" i="11"/>
  <c r="GW12" i="11"/>
  <c r="HB12" i="11"/>
  <c r="HG12" i="11"/>
  <c r="HL12" i="11"/>
  <c r="HQ12" i="11"/>
  <c r="GR13" i="11"/>
  <c r="GW13" i="11"/>
  <c r="HB13" i="11"/>
  <c r="HG13" i="11"/>
  <c r="HL13" i="11"/>
  <c r="HQ13" i="11"/>
  <c r="GR14" i="11"/>
  <c r="GW14" i="11"/>
  <c r="HB14" i="11"/>
  <c r="HG14" i="11"/>
  <c r="HL14" i="11"/>
  <c r="HQ14" i="11"/>
  <c r="GR15" i="11"/>
  <c r="GW15" i="11"/>
  <c r="HB15" i="11"/>
  <c r="HG15" i="11"/>
  <c r="HL15" i="11"/>
  <c r="HQ15" i="11"/>
  <c r="GR16" i="11"/>
  <c r="GW16" i="11"/>
  <c r="HB16" i="11"/>
  <c r="HG16" i="11"/>
  <c r="HL16" i="11"/>
  <c r="HQ16" i="11"/>
  <c r="GR17" i="11"/>
  <c r="GW17" i="11"/>
  <c r="HB17" i="11"/>
  <c r="HG17" i="11"/>
  <c r="HL17" i="11"/>
  <c r="HQ17" i="11"/>
  <c r="GR18" i="11"/>
  <c r="GW18" i="11"/>
  <c r="HB18" i="11"/>
  <c r="HG18" i="11"/>
  <c r="HL18" i="11"/>
  <c r="HQ18" i="11"/>
  <c r="GR19" i="11"/>
  <c r="GW19" i="11"/>
  <c r="HB19" i="11"/>
  <c r="HG19" i="11"/>
  <c r="HL19" i="11"/>
  <c r="HQ19" i="11"/>
  <c r="GR20" i="11"/>
  <c r="GW20" i="11"/>
  <c r="HB20" i="11"/>
  <c r="HG20" i="11"/>
  <c r="HL20" i="11"/>
  <c r="HQ20" i="11"/>
  <c r="GR21" i="11"/>
  <c r="GW21" i="11"/>
  <c r="HB21" i="11"/>
  <c r="HG21" i="11"/>
  <c r="HL21" i="11"/>
  <c r="HQ21" i="11"/>
  <c r="GR22" i="11"/>
  <c r="GW22" i="11"/>
  <c r="HB22" i="11"/>
  <c r="HG22" i="11"/>
  <c r="HL22" i="11"/>
  <c r="HQ22" i="11"/>
  <c r="GR23" i="11"/>
  <c r="GW23" i="11"/>
  <c r="HB23" i="11"/>
  <c r="HG23" i="11"/>
  <c r="HL23" i="11"/>
  <c r="HQ23" i="11"/>
  <c r="GR24" i="11"/>
  <c r="GW24" i="11"/>
  <c r="HB24" i="11"/>
  <c r="HG24" i="11"/>
  <c r="HL24" i="11"/>
  <c r="HQ24" i="11"/>
  <c r="GR25" i="11"/>
  <c r="GW25" i="11"/>
  <c r="HB25" i="11"/>
  <c r="HG25" i="11"/>
  <c r="HL25" i="11"/>
  <c r="HQ25" i="11"/>
  <c r="GR26" i="11"/>
  <c r="GW26" i="11"/>
  <c r="HB26" i="11"/>
  <c r="HG26" i="11"/>
  <c r="HL26" i="11"/>
  <c r="HQ26" i="11"/>
  <c r="GR27" i="11"/>
  <c r="GW27" i="11"/>
  <c r="HB27" i="11"/>
  <c r="HG27" i="11"/>
  <c r="HL27" i="11"/>
  <c r="HQ27" i="11"/>
  <c r="GR28" i="11"/>
  <c r="GW28" i="11"/>
  <c r="HB28" i="11"/>
  <c r="HG28" i="11"/>
  <c r="HL28" i="11"/>
  <c r="HQ28" i="11"/>
  <c r="GR29" i="11"/>
  <c r="GW29" i="11"/>
  <c r="HB29" i="11"/>
  <c r="HG29" i="11"/>
  <c r="HL29" i="11"/>
  <c r="HQ29" i="11"/>
  <c r="GR30" i="11"/>
  <c r="GW30" i="11"/>
  <c r="HB30" i="11"/>
  <c r="HG30" i="11"/>
  <c r="HL30" i="11"/>
  <c r="HQ30" i="11"/>
  <c r="GR31" i="11"/>
  <c r="GW31" i="11"/>
  <c r="HB31" i="11"/>
  <c r="HG31" i="11"/>
  <c r="HL31" i="11"/>
  <c r="HQ31" i="11"/>
  <c r="GR32" i="11"/>
  <c r="GW32" i="11"/>
  <c r="HB32" i="11"/>
  <c r="HG32" i="11"/>
  <c r="HL32" i="11"/>
  <c r="HQ32" i="11"/>
  <c r="GR33" i="11"/>
  <c r="GW33" i="11"/>
  <c r="HB33" i="11"/>
  <c r="HG33" i="11"/>
  <c r="HL33" i="11"/>
  <c r="HQ33" i="11"/>
  <c r="GR34" i="11"/>
  <c r="GW34" i="11"/>
  <c r="HB34" i="11"/>
  <c r="HG34" i="11"/>
  <c r="HL34" i="11"/>
  <c r="HQ34" i="11"/>
  <c r="GR35" i="11"/>
  <c r="GW35" i="11"/>
  <c r="HB35" i="11"/>
  <c r="HG35" i="11"/>
  <c r="HL35" i="11"/>
  <c r="HQ35" i="11"/>
  <c r="GR36" i="11"/>
  <c r="GW36" i="11"/>
  <c r="HB36" i="11"/>
  <c r="HG36" i="11"/>
  <c r="HL36" i="11"/>
  <c r="HQ36" i="11"/>
  <c r="GR37" i="11"/>
  <c r="GW37" i="11"/>
  <c r="HB37" i="11"/>
  <c r="HG37" i="11"/>
  <c r="HL37" i="11"/>
  <c r="HQ37" i="11"/>
  <c r="GR38" i="11"/>
  <c r="GW38" i="11"/>
  <c r="HB38" i="11"/>
  <c r="HG38" i="11"/>
  <c r="HL38" i="11"/>
  <c r="HQ38" i="11"/>
  <c r="GR39" i="11"/>
  <c r="GW39" i="11"/>
  <c r="HB39" i="11"/>
  <c r="HG39" i="11"/>
  <c r="HL39" i="11"/>
  <c r="HQ39" i="11"/>
  <c r="GR40" i="11"/>
  <c r="GW40" i="11"/>
  <c r="HB40" i="11"/>
  <c r="HG40" i="11"/>
  <c r="HL40" i="11"/>
  <c r="HQ40" i="11"/>
  <c r="GR41" i="11"/>
  <c r="GW41" i="11"/>
  <c r="HB41" i="11"/>
  <c r="HG41" i="11"/>
  <c r="HL41" i="11"/>
  <c r="HQ41" i="11"/>
  <c r="GR42" i="11"/>
  <c r="GW42" i="11"/>
  <c r="HB42" i="11"/>
  <c r="HG42" i="11"/>
  <c r="HL42" i="11"/>
  <c r="HQ42" i="11"/>
  <c r="GR43" i="11"/>
  <c r="GW43" i="11"/>
  <c r="HB43" i="11"/>
  <c r="HG43" i="11"/>
  <c r="HL43" i="11"/>
  <c r="HQ43" i="11"/>
  <c r="GR44" i="11"/>
  <c r="GW44" i="11"/>
  <c r="HB44" i="11"/>
  <c r="HG44" i="11"/>
  <c r="HL44" i="11"/>
  <c r="HQ44" i="11"/>
  <c r="GR45" i="11"/>
  <c r="GW45" i="11"/>
  <c r="HB45" i="11"/>
  <c r="HG45" i="11"/>
  <c r="HL45" i="11"/>
  <c r="HQ45" i="11"/>
  <c r="GR46" i="11"/>
  <c r="GW46" i="11"/>
  <c r="HB46" i="11"/>
  <c r="HG46" i="11"/>
  <c r="HL46" i="11"/>
  <c r="HQ46" i="11"/>
  <c r="GR47" i="11"/>
  <c r="GW47" i="11"/>
  <c r="HB47" i="11"/>
  <c r="HG47" i="11"/>
  <c r="HL47" i="11"/>
  <c r="HQ47" i="11"/>
  <c r="GR48" i="11"/>
  <c r="GW48" i="11"/>
  <c r="HB48" i="11"/>
  <c r="HG48" i="11"/>
  <c r="HL48" i="11"/>
  <c r="HQ48" i="11"/>
  <c r="GR49" i="11"/>
  <c r="GW49" i="11"/>
  <c r="HB49" i="11"/>
  <c r="HG49" i="11"/>
  <c r="HL49" i="11"/>
  <c r="HQ49" i="11"/>
  <c r="GR50" i="11"/>
  <c r="GW50" i="11"/>
  <c r="HB50" i="11"/>
  <c r="HQ50" i="11"/>
  <c r="GR51" i="11"/>
  <c r="GW51" i="11"/>
  <c r="HB51" i="11"/>
  <c r="HQ51" i="11"/>
  <c r="GR52" i="11"/>
  <c r="GW52" i="11"/>
  <c r="HB52" i="11"/>
  <c r="HQ52" i="11"/>
  <c r="GR53" i="11"/>
  <c r="GW53" i="11"/>
  <c r="HB53" i="11"/>
  <c r="HQ53" i="11"/>
  <c r="GR54" i="11"/>
  <c r="GW54" i="11"/>
  <c r="HB54" i="11"/>
  <c r="HQ54" i="11"/>
  <c r="GR55" i="11"/>
  <c r="GW55" i="11"/>
  <c r="HB55" i="11"/>
  <c r="HQ55" i="11"/>
  <c r="GR56" i="11"/>
  <c r="GW56" i="11"/>
  <c r="HB56" i="11"/>
  <c r="HQ56" i="11"/>
  <c r="GR57" i="11"/>
  <c r="GW57" i="11"/>
  <c r="HB57" i="11"/>
  <c r="HQ57" i="11"/>
  <c r="GR58" i="11"/>
  <c r="GW58" i="11"/>
  <c r="HB58" i="11"/>
  <c r="HQ58" i="11"/>
  <c r="GR59" i="11"/>
  <c r="GW59" i="11"/>
  <c r="HB59" i="11"/>
  <c r="HQ59" i="11"/>
  <c r="GR60" i="11"/>
  <c r="GW60" i="11"/>
  <c r="HB60" i="11"/>
  <c r="HQ60" i="11"/>
  <c r="GR61" i="11"/>
  <c r="GW61" i="11"/>
  <c r="HB61" i="11"/>
  <c r="HQ61" i="11"/>
  <c r="GR62" i="11"/>
  <c r="GW62" i="11"/>
  <c r="HB62" i="11"/>
  <c r="HQ62" i="11"/>
  <c r="GR63" i="11"/>
  <c r="GW63" i="11"/>
  <c r="HB63" i="11"/>
  <c r="HQ63" i="11"/>
  <c r="GR64" i="11"/>
  <c r="GW64" i="11"/>
  <c r="HB64" i="11"/>
  <c r="HQ64" i="11"/>
  <c r="GR65" i="11"/>
  <c r="GW65" i="11"/>
  <c r="HB65" i="11"/>
  <c r="HQ65" i="11"/>
  <c r="GR66" i="11"/>
  <c r="GW66" i="11"/>
  <c r="HB66" i="11"/>
  <c r="HQ66" i="11"/>
  <c r="GR67" i="11"/>
  <c r="GW67" i="11"/>
  <c r="HB67" i="11"/>
  <c r="HQ67" i="11"/>
  <c r="HO3" i="11"/>
  <c r="GT6" i="11"/>
  <c r="GY6" i="11"/>
  <c r="HD6" i="11"/>
  <c r="HI6" i="11"/>
  <c r="HN6" i="11"/>
  <c r="HS6" i="11"/>
  <c r="GT7" i="11"/>
  <c r="GY7" i="11"/>
  <c r="HD7" i="11"/>
  <c r="HI7" i="11"/>
  <c r="HN7" i="11"/>
  <c r="HS7" i="11"/>
  <c r="GT8" i="11"/>
  <c r="GY8" i="11"/>
  <c r="HD8" i="11"/>
  <c r="HI8" i="11"/>
  <c r="HN8" i="11"/>
  <c r="HS8" i="11"/>
  <c r="GT9" i="11"/>
  <c r="GY9" i="11"/>
  <c r="HD9" i="11"/>
  <c r="HI9" i="11"/>
  <c r="HN9" i="11"/>
  <c r="HS9" i="11"/>
  <c r="GT10" i="11"/>
  <c r="GY10" i="11"/>
  <c r="HD10" i="11"/>
  <c r="HI10" i="11"/>
  <c r="HN10" i="11"/>
  <c r="HS10" i="11"/>
  <c r="GT11" i="11"/>
  <c r="GY11" i="11"/>
  <c r="HD11" i="11"/>
  <c r="HI11" i="11"/>
  <c r="HN11" i="11"/>
  <c r="HS11" i="11"/>
  <c r="GT12" i="11"/>
  <c r="GY12" i="11"/>
  <c r="HD12" i="11"/>
  <c r="HI12" i="11"/>
  <c r="HN12" i="11"/>
  <c r="HS12" i="11"/>
  <c r="GT13" i="11"/>
  <c r="GY13" i="11"/>
  <c r="HD13" i="11"/>
  <c r="HI13" i="11"/>
  <c r="HN13" i="11"/>
  <c r="HS13" i="11"/>
  <c r="GT14" i="11"/>
  <c r="GY14" i="11"/>
  <c r="HD14" i="11"/>
  <c r="HI14" i="11"/>
  <c r="HN14" i="11"/>
  <c r="HS14" i="11"/>
  <c r="GT15" i="11"/>
  <c r="GY15" i="11"/>
  <c r="HD15" i="11"/>
  <c r="HI15" i="11"/>
  <c r="HN15" i="11"/>
  <c r="HS15" i="11"/>
  <c r="GT16" i="11"/>
  <c r="GY16" i="11"/>
  <c r="HD16" i="11"/>
  <c r="HI16" i="11"/>
  <c r="HN16" i="11"/>
  <c r="HS16" i="11"/>
  <c r="GT17" i="11"/>
  <c r="GY17" i="11"/>
  <c r="HD17" i="11"/>
  <c r="HI17" i="11"/>
  <c r="HN17" i="11"/>
  <c r="HS17" i="11"/>
  <c r="GT18" i="11"/>
  <c r="GY18" i="11"/>
  <c r="HD18" i="11"/>
  <c r="HI18" i="11"/>
  <c r="HN18" i="11"/>
  <c r="HS18" i="11"/>
  <c r="GT19" i="11"/>
  <c r="GY19" i="11"/>
  <c r="HD19" i="11"/>
  <c r="HI19" i="11"/>
  <c r="HN19" i="11"/>
  <c r="HS19" i="11"/>
  <c r="GT20" i="11"/>
  <c r="GY20" i="11"/>
  <c r="HD20" i="11"/>
  <c r="HI20" i="11"/>
  <c r="HN20" i="11"/>
  <c r="HS20" i="11"/>
  <c r="GT21" i="11"/>
  <c r="GY21" i="11"/>
  <c r="HD21" i="11"/>
  <c r="HI21" i="11"/>
  <c r="HN21" i="11"/>
  <c r="HS21" i="11"/>
  <c r="GT22" i="11"/>
  <c r="GY22" i="11"/>
  <c r="HD22" i="11"/>
  <c r="HI22" i="11"/>
  <c r="HN22" i="11"/>
  <c r="HS22" i="11"/>
  <c r="GT23" i="11"/>
  <c r="GY23" i="11"/>
  <c r="HD23" i="11"/>
  <c r="HI23" i="11"/>
  <c r="HN23" i="11"/>
  <c r="HS23" i="11"/>
  <c r="GT24" i="11"/>
  <c r="GY24" i="11"/>
  <c r="HD24" i="11"/>
  <c r="HI24" i="11"/>
  <c r="HN24" i="11"/>
  <c r="HS24" i="11"/>
  <c r="GT25" i="11"/>
  <c r="GY25" i="11"/>
  <c r="HD25" i="11"/>
  <c r="HI25" i="11"/>
  <c r="HN25" i="11"/>
  <c r="HS25" i="11"/>
  <c r="GT26" i="11"/>
  <c r="GY26" i="11"/>
  <c r="HD26" i="11"/>
  <c r="HI26" i="11"/>
  <c r="HN26" i="11"/>
  <c r="HS26" i="11"/>
  <c r="GT27" i="11"/>
  <c r="GY27" i="11"/>
  <c r="HD27" i="11"/>
  <c r="HI27" i="11"/>
  <c r="HN27" i="11"/>
  <c r="HS27" i="11"/>
  <c r="GT28" i="11"/>
  <c r="GY28" i="11"/>
  <c r="HD28" i="11"/>
  <c r="HI28" i="11"/>
  <c r="HN28" i="11"/>
  <c r="HS28" i="11"/>
  <c r="GT29" i="11"/>
  <c r="GY29" i="11"/>
  <c r="HD29" i="11"/>
  <c r="HI29" i="11"/>
  <c r="HN29" i="11"/>
  <c r="HS29" i="11"/>
  <c r="GT30" i="11"/>
  <c r="GY30" i="11"/>
  <c r="HD30" i="11"/>
  <c r="HI30" i="11"/>
  <c r="HN30" i="11"/>
  <c r="HS30" i="11"/>
  <c r="GT31" i="11"/>
  <c r="GY31" i="11"/>
  <c r="HD31" i="11"/>
  <c r="HI31" i="11"/>
  <c r="HN31" i="11"/>
  <c r="HS31" i="11"/>
  <c r="GT32" i="11"/>
  <c r="GY32" i="11"/>
  <c r="HD32" i="11"/>
  <c r="HI32" i="11"/>
  <c r="HN32" i="11"/>
  <c r="HS32" i="11"/>
  <c r="GT33" i="11"/>
  <c r="GY33" i="11"/>
  <c r="HD33" i="11"/>
  <c r="HI33" i="11"/>
  <c r="HN33" i="11"/>
  <c r="HS33" i="11"/>
  <c r="GT34" i="11"/>
  <c r="GY34" i="11"/>
  <c r="HD34" i="11"/>
  <c r="HI34" i="11"/>
  <c r="HN34" i="11"/>
  <c r="HS34" i="11"/>
  <c r="GT35" i="11"/>
  <c r="GY35" i="11"/>
  <c r="HD35" i="11"/>
  <c r="HI35" i="11"/>
  <c r="HN35" i="11"/>
  <c r="HS35" i="11"/>
  <c r="GT36" i="11"/>
  <c r="GY36" i="11"/>
  <c r="HD36" i="11"/>
  <c r="HI36" i="11"/>
  <c r="HN36" i="11"/>
  <c r="HS36" i="11"/>
  <c r="GT37" i="11"/>
  <c r="GY37" i="11"/>
  <c r="HD37" i="11"/>
  <c r="HI37" i="11"/>
  <c r="HN37" i="11"/>
  <c r="HS37" i="11"/>
  <c r="GT38" i="11"/>
  <c r="GY38" i="11"/>
  <c r="HD38" i="11"/>
  <c r="HI38" i="11"/>
  <c r="HN38" i="11"/>
  <c r="HS38" i="11"/>
  <c r="GT39" i="11"/>
  <c r="GY39" i="11"/>
  <c r="HD39" i="11"/>
  <c r="HI39" i="11"/>
  <c r="HN39" i="11"/>
  <c r="HS39" i="11"/>
  <c r="GT40" i="11"/>
  <c r="GY40" i="11"/>
  <c r="HD40" i="11"/>
  <c r="HI40" i="11"/>
  <c r="HN40" i="11"/>
  <c r="HS40" i="11"/>
  <c r="GT41" i="11"/>
  <c r="GY41" i="11"/>
  <c r="HD41" i="11"/>
  <c r="HI41" i="11"/>
  <c r="HN41" i="11"/>
  <c r="HS41" i="11"/>
  <c r="GT42" i="11"/>
  <c r="GY42" i="11"/>
  <c r="HD42" i="11"/>
  <c r="HI42" i="11"/>
  <c r="HN42" i="11"/>
  <c r="HS42" i="11"/>
  <c r="GT43" i="11"/>
  <c r="GY43" i="11"/>
  <c r="HD43" i="11"/>
  <c r="HI43" i="11"/>
  <c r="HN43" i="11"/>
  <c r="HS43" i="11"/>
  <c r="GT44" i="11"/>
  <c r="GY44" i="11"/>
  <c r="HD44" i="11"/>
  <c r="HI44" i="11"/>
  <c r="HN44" i="11"/>
  <c r="HS44" i="11"/>
  <c r="GT45" i="11"/>
  <c r="GY45" i="11"/>
  <c r="HD45" i="11"/>
  <c r="HI45" i="11"/>
  <c r="HN45" i="11"/>
  <c r="HS45" i="11"/>
  <c r="GT46" i="11"/>
  <c r="GY46" i="11"/>
  <c r="HD46" i="11"/>
  <c r="HI46" i="11"/>
  <c r="HN46" i="11"/>
  <c r="HS46" i="11"/>
  <c r="GT47" i="11"/>
  <c r="GY47" i="11"/>
  <c r="HD47" i="11"/>
  <c r="HI47" i="11"/>
  <c r="HN47" i="11"/>
  <c r="HS47" i="11"/>
  <c r="GT48" i="11"/>
  <c r="GY48" i="11"/>
  <c r="HD48" i="11"/>
  <c r="HI48" i="11"/>
  <c r="HN48" i="11"/>
  <c r="HS48" i="11"/>
  <c r="GT49" i="11"/>
  <c r="GY49" i="11"/>
  <c r="HD49" i="11"/>
  <c r="HI49" i="11"/>
  <c r="HN49" i="11"/>
  <c r="HS49" i="11"/>
  <c r="GT50" i="11"/>
  <c r="GY50" i="11"/>
  <c r="HD50" i="11"/>
  <c r="HS50" i="11"/>
  <c r="GT51" i="11"/>
  <c r="GY51" i="11"/>
  <c r="HD51" i="11"/>
  <c r="HS51" i="11"/>
  <c r="GT52" i="11"/>
  <c r="GY52" i="11"/>
  <c r="HD52" i="11"/>
  <c r="HS52" i="11"/>
  <c r="GT53" i="11"/>
  <c r="GY53" i="11"/>
  <c r="HD53" i="11"/>
  <c r="HS53" i="11"/>
  <c r="GT54" i="11"/>
  <c r="GY54" i="11"/>
  <c r="HD54" i="11"/>
  <c r="HS54" i="11"/>
  <c r="GT55" i="11"/>
  <c r="GY55" i="11"/>
  <c r="HD55" i="11"/>
  <c r="HS55" i="11"/>
  <c r="GT56" i="11"/>
  <c r="GY56" i="11"/>
  <c r="HD56" i="11"/>
  <c r="HS56" i="11"/>
  <c r="GT57" i="11"/>
  <c r="GY57" i="11"/>
  <c r="HD57" i="11"/>
  <c r="HS57" i="11"/>
  <c r="GT58" i="11"/>
  <c r="GY58" i="11"/>
  <c r="HD58" i="11"/>
  <c r="HS58" i="11"/>
  <c r="GT59" i="11"/>
  <c r="GY59" i="11"/>
  <c r="HD59" i="11"/>
  <c r="HS59" i="11"/>
  <c r="GT60" i="11"/>
  <c r="GY60" i="11"/>
  <c r="HD60" i="11"/>
  <c r="HS60" i="11"/>
  <c r="GT61" i="11"/>
  <c r="GY61" i="11"/>
  <c r="HD61" i="11"/>
  <c r="HS61" i="11"/>
  <c r="GT62" i="11"/>
  <c r="GY62" i="11"/>
  <c r="HD62" i="11"/>
  <c r="HS62" i="11"/>
  <c r="GT63" i="11"/>
  <c r="GY63" i="11"/>
  <c r="HD63" i="11"/>
  <c r="HS63" i="11"/>
  <c r="GT64" i="11"/>
  <c r="GY64" i="11"/>
  <c r="HD64" i="11"/>
  <c r="HS64" i="11"/>
  <c r="GT65" i="11"/>
  <c r="GY65" i="11"/>
  <c r="HD65" i="11"/>
  <c r="HS65" i="11"/>
  <c r="GT66" i="11"/>
  <c r="GY66" i="11"/>
  <c r="HD66" i="11"/>
  <c r="HS66" i="11"/>
  <c r="GT67" i="11"/>
  <c r="GY67" i="11"/>
  <c r="HD67" i="11"/>
  <c r="HS67" i="11"/>
  <c r="HP3" i="11"/>
  <c r="HS3" i="11"/>
  <c r="HX3" i="11"/>
  <c r="IC3" i="11"/>
  <c r="IH3" i="11"/>
  <c r="IM3" i="11"/>
  <c r="IR3" i="11"/>
  <c r="HX6" i="11"/>
  <c r="IC6" i="11"/>
  <c r="IH6" i="11"/>
  <c r="IM6" i="11"/>
  <c r="IR6" i="11"/>
  <c r="R49" i="10"/>
  <c r="HZ4" i="11"/>
  <c r="R50" i="10"/>
  <c r="IE4" i="11"/>
  <c r="R51" i="10"/>
  <c r="IJ4" i="11"/>
  <c r="IO4" i="11"/>
  <c r="IT4" i="11"/>
  <c r="IW6" i="11"/>
  <c r="HX7" i="11"/>
  <c r="IA4" i="11"/>
  <c r="IC7" i="11"/>
  <c r="IH7" i="11"/>
  <c r="IM7" i="11"/>
  <c r="IR7" i="11"/>
  <c r="IW7" i="11"/>
  <c r="HX8" i="11"/>
  <c r="IC8" i="11"/>
  <c r="IH8" i="11"/>
  <c r="IM8" i="11"/>
  <c r="IR8" i="11"/>
  <c r="IW8" i="11"/>
  <c r="HX9" i="11"/>
  <c r="IC9" i="11"/>
  <c r="IH9" i="11"/>
  <c r="IM9" i="11"/>
  <c r="IR9" i="11"/>
  <c r="IW9" i="11"/>
  <c r="HX10" i="11"/>
  <c r="IC10" i="11"/>
  <c r="IH10" i="11"/>
  <c r="IM10" i="11"/>
  <c r="IR10" i="11"/>
  <c r="IW10" i="11"/>
  <c r="HX11" i="11"/>
  <c r="IC11" i="11"/>
  <c r="IH11" i="11"/>
  <c r="IM11" i="11"/>
  <c r="IR11" i="11"/>
  <c r="IW11" i="11"/>
  <c r="HX12" i="11"/>
  <c r="IC12" i="11"/>
  <c r="IH12" i="11"/>
  <c r="IM12" i="11"/>
  <c r="IR12" i="11"/>
  <c r="IW12" i="11"/>
  <c r="HX13" i="11"/>
  <c r="IC13" i="11"/>
  <c r="IH13" i="11"/>
  <c r="IM13" i="11"/>
  <c r="IR13" i="11"/>
  <c r="IW13" i="11"/>
  <c r="HX14" i="11"/>
  <c r="IC14" i="11"/>
  <c r="IH14" i="11"/>
  <c r="IM14" i="11"/>
  <c r="IR14" i="11"/>
  <c r="IW14" i="11"/>
  <c r="HX15" i="11"/>
  <c r="IC15" i="11"/>
  <c r="IH15" i="11"/>
  <c r="IM15" i="11"/>
  <c r="IR15" i="11"/>
  <c r="IW15" i="11"/>
  <c r="HX16" i="11"/>
  <c r="IC16" i="11"/>
  <c r="IH16" i="11"/>
  <c r="IM16" i="11"/>
  <c r="IR16" i="11"/>
  <c r="IW16" i="11"/>
  <c r="HX17" i="11"/>
  <c r="IC17" i="11"/>
  <c r="IH17" i="11"/>
  <c r="IM17" i="11"/>
  <c r="IR17" i="11"/>
  <c r="IW17" i="11"/>
  <c r="HX18" i="11"/>
  <c r="IC18" i="11"/>
  <c r="IH18" i="11"/>
  <c r="IM18" i="11"/>
  <c r="IR18" i="11"/>
  <c r="IW18" i="11"/>
  <c r="HX19" i="11"/>
  <c r="IC19" i="11"/>
  <c r="IH19" i="11"/>
  <c r="IM19" i="11"/>
  <c r="IR19" i="11"/>
  <c r="IW19" i="11"/>
  <c r="HX20" i="11"/>
  <c r="IC20" i="11"/>
  <c r="IH20" i="11"/>
  <c r="IM20" i="11"/>
  <c r="IR20" i="11"/>
  <c r="IW20" i="11"/>
  <c r="HX21" i="11"/>
  <c r="IC21" i="11"/>
  <c r="IH21" i="11"/>
  <c r="IM21" i="11"/>
  <c r="IR21" i="11"/>
  <c r="IW21" i="11"/>
  <c r="HX22" i="11"/>
  <c r="IC22" i="11"/>
  <c r="IH22" i="11"/>
  <c r="IM22" i="11"/>
  <c r="IR22" i="11"/>
  <c r="IW22" i="11"/>
  <c r="HX23" i="11"/>
  <c r="IC23" i="11"/>
  <c r="IH23" i="11"/>
  <c r="IM23" i="11"/>
  <c r="IR23" i="11"/>
  <c r="IW23" i="11"/>
  <c r="HX24" i="11"/>
  <c r="IC24" i="11"/>
  <c r="IH24" i="11"/>
  <c r="IM24" i="11"/>
  <c r="IR24" i="11"/>
  <c r="IW24" i="11"/>
  <c r="HX25" i="11"/>
  <c r="IC25" i="11"/>
  <c r="IH25" i="11"/>
  <c r="IM25" i="11"/>
  <c r="IR25" i="11"/>
  <c r="IW25" i="11"/>
  <c r="HX26" i="11"/>
  <c r="IC26" i="11"/>
  <c r="IH26" i="11"/>
  <c r="IM26" i="11"/>
  <c r="IR26" i="11"/>
  <c r="IW26" i="11"/>
  <c r="HX27" i="11"/>
  <c r="IC27" i="11"/>
  <c r="IH27" i="11"/>
  <c r="IM27" i="11"/>
  <c r="IR27" i="11"/>
  <c r="IW27" i="11"/>
  <c r="HX28" i="11"/>
  <c r="IC28" i="11"/>
  <c r="IH28" i="11"/>
  <c r="IM28" i="11"/>
  <c r="IR28" i="11"/>
  <c r="IW28" i="11"/>
  <c r="HX29" i="11"/>
  <c r="IC29" i="11"/>
  <c r="IH29" i="11"/>
  <c r="IM29" i="11"/>
  <c r="IR29" i="11"/>
  <c r="IW29" i="11"/>
  <c r="HX30" i="11"/>
  <c r="IC30" i="11"/>
  <c r="IH30" i="11"/>
  <c r="IM30" i="11"/>
  <c r="IR30" i="11"/>
  <c r="IW30" i="11"/>
  <c r="HX31" i="11"/>
  <c r="IC31" i="11"/>
  <c r="IH31" i="11"/>
  <c r="IM31" i="11"/>
  <c r="IR31" i="11"/>
  <c r="IW31" i="11"/>
  <c r="HX32" i="11"/>
  <c r="IC32" i="11"/>
  <c r="IH32" i="11"/>
  <c r="IM32" i="11"/>
  <c r="IR32" i="11"/>
  <c r="IW32" i="11"/>
  <c r="HX33" i="11"/>
  <c r="IC33" i="11"/>
  <c r="IH33" i="11"/>
  <c r="IM33" i="11"/>
  <c r="IR33" i="11"/>
  <c r="IW33" i="11"/>
  <c r="HX34" i="11"/>
  <c r="IC34" i="11"/>
  <c r="IH34" i="11"/>
  <c r="IM34" i="11"/>
  <c r="IR34" i="11"/>
  <c r="IW34" i="11"/>
  <c r="HX35" i="11"/>
  <c r="IC35" i="11"/>
  <c r="IH35" i="11"/>
  <c r="IM35" i="11"/>
  <c r="IR35" i="11"/>
  <c r="IW35" i="11"/>
  <c r="HX36" i="11"/>
  <c r="IC36" i="11"/>
  <c r="IH36" i="11"/>
  <c r="IM36" i="11"/>
  <c r="IR36" i="11"/>
  <c r="IW36" i="11"/>
  <c r="HX37" i="11"/>
  <c r="IC37" i="11"/>
  <c r="IH37" i="11"/>
  <c r="IM37" i="11"/>
  <c r="IR37" i="11"/>
  <c r="IW37" i="11"/>
  <c r="HX38" i="11"/>
  <c r="IC38" i="11"/>
  <c r="IH38" i="11"/>
  <c r="IM38" i="11"/>
  <c r="IR38" i="11"/>
  <c r="IW38" i="11"/>
  <c r="HX39" i="11"/>
  <c r="IC39" i="11"/>
  <c r="IH39" i="11"/>
  <c r="IM39" i="11"/>
  <c r="IR39" i="11"/>
  <c r="IW39" i="11"/>
  <c r="HX40" i="11"/>
  <c r="IC40" i="11"/>
  <c r="IH40" i="11"/>
  <c r="IM40" i="11"/>
  <c r="IR40" i="11"/>
  <c r="IW40" i="11"/>
  <c r="HX41" i="11"/>
  <c r="IC41" i="11"/>
  <c r="IH41" i="11"/>
  <c r="IM41" i="11"/>
  <c r="IR41" i="11"/>
  <c r="IW41" i="11"/>
  <c r="HX42" i="11"/>
  <c r="IC42" i="11"/>
  <c r="IH42" i="11"/>
  <c r="IM42" i="11"/>
  <c r="IR42" i="11"/>
  <c r="IW42" i="11"/>
  <c r="HX43" i="11"/>
  <c r="IC43" i="11"/>
  <c r="IH43" i="11"/>
  <c r="IM43" i="11"/>
  <c r="IR43" i="11"/>
  <c r="IW43" i="11"/>
  <c r="HX44" i="11"/>
  <c r="IC44" i="11"/>
  <c r="IH44" i="11"/>
  <c r="IM44" i="11"/>
  <c r="IR44" i="11"/>
  <c r="IW44" i="11"/>
  <c r="HX45" i="11"/>
  <c r="IC45" i="11"/>
  <c r="IH45" i="11"/>
  <c r="IM45" i="11"/>
  <c r="IR45" i="11"/>
  <c r="IW45" i="11"/>
  <c r="HX46" i="11"/>
  <c r="IC46" i="11"/>
  <c r="IH46" i="11"/>
  <c r="IM46" i="11"/>
  <c r="IR46" i="11"/>
  <c r="IW46" i="11"/>
  <c r="HX47" i="11"/>
  <c r="IC47" i="11"/>
  <c r="IH47" i="11"/>
  <c r="IM47" i="11"/>
  <c r="IR47" i="11"/>
  <c r="IW47" i="11"/>
  <c r="HX48" i="11"/>
  <c r="IC48" i="11"/>
  <c r="IH48" i="11"/>
  <c r="IM48" i="11"/>
  <c r="IR48" i="11"/>
  <c r="IW48" i="11"/>
  <c r="HX49" i="11"/>
  <c r="IC49" i="11"/>
  <c r="IH49" i="11"/>
  <c r="IM49" i="11"/>
  <c r="IR49" i="11"/>
  <c r="IW49" i="11"/>
  <c r="HX50" i="11"/>
  <c r="IC50" i="11"/>
  <c r="IH50" i="11"/>
  <c r="IW50" i="11"/>
  <c r="HX51" i="11"/>
  <c r="IC51" i="11"/>
  <c r="IH51" i="11"/>
  <c r="IW51" i="11"/>
  <c r="HX52" i="11"/>
  <c r="IC52" i="11"/>
  <c r="IH52" i="11"/>
  <c r="IW52" i="11"/>
  <c r="HX53" i="11"/>
  <c r="IC53" i="11"/>
  <c r="IH53" i="11"/>
  <c r="IW53" i="11"/>
  <c r="HX54" i="11"/>
  <c r="IC54" i="11"/>
  <c r="IH54" i="11"/>
  <c r="IW54" i="11"/>
  <c r="HX55" i="11"/>
  <c r="IC55" i="11"/>
  <c r="IH55" i="11"/>
  <c r="IW55" i="11"/>
  <c r="HX56" i="11"/>
  <c r="IC56" i="11"/>
  <c r="IH56" i="11"/>
  <c r="IW56" i="11"/>
  <c r="HX57" i="11"/>
  <c r="IC57" i="11"/>
  <c r="IH57" i="11"/>
  <c r="IW57" i="11"/>
  <c r="HX58" i="11"/>
  <c r="IC58" i="11"/>
  <c r="IH58" i="11"/>
  <c r="IW58" i="11"/>
  <c r="HX59" i="11"/>
  <c r="IC59" i="11"/>
  <c r="IH59" i="11"/>
  <c r="IW59" i="11"/>
  <c r="HX60" i="11"/>
  <c r="IC60" i="11"/>
  <c r="IH60" i="11"/>
  <c r="IW60" i="11"/>
  <c r="HX61" i="11"/>
  <c r="IC61" i="11"/>
  <c r="IH61" i="11"/>
  <c r="IW61" i="11"/>
  <c r="HX62" i="11"/>
  <c r="IC62" i="11"/>
  <c r="IH62" i="11"/>
  <c r="IW62" i="11"/>
  <c r="HX63" i="11"/>
  <c r="IC63" i="11"/>
  <c r="IH63" i="11"/>
  <c r="IW63" i="11"/>
  <c r="HX64" i="11"/>
  <c r="IC64" i="11"/>
  <c r="IH64" i="11"/>
  <c r="IW64" i="11"/>
  <c r="HX65" i="11"/>
  <c r="IC65" i="11"/>
  <c r="IH65" i="11"/>
  <c r="IW65" i="11"/>
  <c r="HX66" i="11"/>
  <c r="IC66" i="11"/>
  <c r="IH66" i="11"/>
  <c r="IW66" i="11"/>
  <c r="HX67" i="11"/>
  <c r="IC67" i="11"/>
  <c r="IH67" i="11"/>
  <c r="IW67" i="11"/>
  <c r="IU3" i="11"/>
  <c r="HZ6" i="11"/>
  <c r="IE6" i="11"/>
  <c r="IJ6" i="11"/>
  <c r="IO6" i="11"/>
  <c r="IT6" i="11"/>
  <c r="IY6" i="11"/>
  <c r="HZ7" i="11"/>
  <c r="IE7" i="11"/>
  <c r="IJ7" i="11"/>
  <c r="IO7" i="11"/>
  <c r="IT7" i="11"/>
  <c r="IY7" i="11"/>
  <c r="HZ8" i="11"/>
  <c r="IE8" i="11"/>
  <c r="IJ8" i="11"/>
  <c r="IO8" i="11"/>
  <c r="IT8" i="11"/>
  <c r="IY8" i="11"/>
  <c r="HZ9" i="11"/>
  <c r="IE9" i="11"/>
  <c r="IJ9" i="11"/>
  <c r="IO9" i="11"/>
  <c r="IT9" i="11"/>
  <c r="IY9" i="11"/>
  <c r="HZ10" i="11"/>
  <c r="IE10" i="11"/>
  <c r="IJ10" i="11"/>
  <c r="IO10" i="11"/>
  <c r="IT10" i="11"/>
  <c r="IY10" i="11"/>
  <c r="HZ11" i="11"/>
  <c r="IE11" i="11"/>
  <c r="IJ11" i="11"/>
  <c r="IO11" i="11"/>
  <c r="IT11" i="11"/>
  <c r="IY11" i="11"/>
  <c r="HZ12" i="11"/>
  <c r="IE12" i="11"/>
  <c r="IJ12" i="11"/>
  <c r="IO12" i="11"/>
  <c r="IT12" i="11"/>
  <c r="IY12" i="11"/>
  <c r="HZ13" i="11"/>
  <c r="IE13" i="11"/>
  <c r="IJ13" i="11"/>
  <c r="IO13" i="11"/>
  <c r="IT13" i="11"/>
  <c r="IY13" i="11"/>
  <c r="HZ14" i="11"/>
  <c r="IE14" i="11"/>
  <c r="IJ14" i="11"/>
  <c r="IO14" i="11"/>
  <c r="IT14" i="11"/>
  <c r="IY14" i="11"/>
  <c r="HZ15" i="11"/>
  <c r="IE15" i="11"/>
  <c r="IJ15" i="11"/>
  <c r="IO15" i="11"/>
  <c r="IT15" i="11"/>
  <c r="IY15" i="11"/>
  <c r="HZ16" i="11"/>
  <c r="IE16" i="11"/>
  <c r="IJ16" i="11"/>
  <c r="IO16" i="11"/>
  <c r="IT16" i="11"/>
  <c r="IY16" i="11"/>
  <c r="HZ17" i="11"/>
  <c r="IE17" i="11"/>
  <c r="IJ17" i="11"/>
  <c r="IO17" i="11"/>
  <c r="IT17" i="11"/>
  <c r="IY17" i="11"/>
  <c r="HZ18" i="11"/>
  <c r="IE18" i="11"/>
  <c r="IJ18" i="11"/>
  <c r="IO18" i="11"/>
  <c r="IT18" i="11"/>
  <c r="IY18" i="11"/>
  <c r="HZ19" i="11"/>
  <c r="IE19" i="11"/>
  <c r="IJ19" i="11"/>
  <c r="IO19" i="11"/>
  <c r="IT19" i="11"/>
  <c r="IY19" i="11"/>
  <c r="HZ20" i="11"/>
  <c r="IE20" i="11"/>
  <c r="IJ20" i="11"/>
  <c r="IO20" i="11"/>
  <c r="IT20" i="11"/>
  <c r="IY20" i="11"/>
  <c r="HZ21" i="11"/>
  <c r="IE21" i="11"/>
  <c r="IJ21" i="11"/>
  <c r="IO21" i="11"/>
  <c r="IT21" i="11"/>
  <c r="IY21" i="11"/>
  <c r="HZ22" i="11"/>
  <c r="IE22" i="11"/>
  <c r="IJ22" i="11"/>
  <c r="IO22" i="11"/>
  <c r="IT22" i="11"/>
  <c r="IY22" i="11"/>
  <c r="HZ23" i="11"/>
  <c r="IE23" i="11"/>
  <c r="IJ23" i="11"/>
  <c r="IO23" i="11"/>
  <c r="IT23" i="11"/>
  <c r="IY23" i="11"/>
  <c r="HZ24" i="11"/>
  <c r="IE24" i="11"/>
  <c r="IJ24" i="11"/>
  <c r="IO24" i="11"/>
  <c r="IT24" i="11"/>
  <c r="IY24" i="11"/>
  <c r="HZ25" i="11"/>
  <c r="IE25" i="11"/>
  <c r="IJ25" i="11"/>
  <c r="IO25" i="11"/>
  <c r="IT25" i="11"/>
  <c r="IY25" i="11"/>
  <c r="HZ26" i="11"/>
  <c r="IE26" i="11"/>
  <c r="IJ26" i="11"/>
  <c r="IO26" i="11"/>
  <c r="IT26" i="11"/>
  <c r="IY26" i="11"/>
  <c r="HZ27" i="11"/>
  <c r="IE27" i="11"/>
  <c r="IJ27" i="11"/>
  <c r="IO27" i="11"/>
  <c r="IT27" i="11"/>
  <c r="IY27" i="11"/>
  <c r="HZ28" i="11"/>
  <c r="IE28" i="11"/>
  <c r="IJ28" i="11"/>
  <c r="IO28" i="11"/>
  <c r="IT28" i="11"/>
  <c r="IY28" i="11"/>
  <c r="HZ29" i="11"/>
  <c r="IE29" i="11"/>
  <c r="IJ29" i="11"/>
  <c r="IO29" i="11"/>
  <c r="IT29" i="11"/>
  <c r="IY29" i="11"/>
  <c r="HZ30" i="11"/>
  <c r="IE30" i="11"/>
  <c r="IJ30" i="11"/>
  <c r="IO30" i="11"/>
  <c r="IT30" i="11"/>
  <c r="IY30" i="11"/>
  <c r="HZ31" i="11"/>
  <c r="IE31" i="11"/>
  <c r="IJ31" i="11"/>
  <c r="IO31" i="11"/>
  <c r="IT31" i="11"/>
  <c r="IY31" i="11"/>
  <c r="HZ32" i="11"/>
  <c r="IE32" i="11"/>
  <c r="IJ32" i="11"/>
  <c r="IO32" i="11"/>
  <c r="IT32" i="11"/>
  <c r="IY32" i="11"/>
  <c r="HZ33" i="11"/>
  <c r="IE33" i="11"/>
  <c r="IJ33" i="11"/>
  <c r="IO33" i="11"/>
  <c r="IT33" i="11"/>
  <c r="IY33" i="11"/>
  <c r="HZ34" i="11"/>
  <c r="IE34" i="11"/>
  <c r="IJ34" i="11"/>
  <c r="IO34" i="11"/>
  <c r="IT34" i="11"/>
  <c r="IY34" i="11"/>
  <c r="HZ35" i="11"/>
  <c r="IE35" i="11"/>
  <c r="IJ35" i="11"/>
  <c r="IO35" i="11"/>
  <c r="IT35" i="11"/>
  <c r="IY35" i="11"/>
  <c r="HZ36" i="11"/>
  <c r="IE36" i="11"/>
  <c r="IJ36" i="11"/>
  <c r="IO36" i="11"/>
  <c r="IT36" i="11"/>
  <c r="IY36" i="11"/>
  <c r="HZ37" i="11"/>
  <c r="IE37" i="11"/>
  <c r="IJ37" i="11"/>
  <c r="IO37" i="11"/>
  <c r="IT37" i="11"/>
  <c r="IY37" i="11"/>
  <c r="HZ38" i="11"/>
  <c r="IE38" i="11"/>
  <c r="IJ38" i="11"/>
  <c r="IO38" i="11"/>
  <c r="IT38" i="11"/>
  <c r="IY38" i="11"/>
  <c r="HZ39" i="11"/>
  <c r="IE39" i="11"/>
  <c r="IJ39" i="11"/>
  <c r="IO39" i="11"/>
  <c r="IT39" i="11"/>
  <c r="IY39" i="11"/>
  <c r="HZ40" i="11"/>
  <c r="IE40" i="11"/>
  <c r="IJ40" i="11"/>
  <c r="IO40" i="11"/>
  <c r="IT40" i="11"/>
  <c r="IY40" i="11"/>
  <c r="HZ41" i="11"/>
  <c r="IE41" i="11"/>
  <c r="IJ41" i="11"/>
  <c r="IO41" i="11"/>
  <c r="IT41" i="11"/>
  <c r="IY41" i="11"/>
  <c r="HZ42" i="11"/>
  <c r="IE42" i="11"/>
  <c r="IJ42" i="11"/>
  <c r="IO42" i="11"/>
  <c r="IT42" i="11"/>
  <c r="IY42" i="11"/>
  <c r="HZ43" i="11"/>
  <c r="IE43" i="11"/>
  <c r="IJ43" i="11"/>
  <c r="IO43" i="11"/>
  <c r="IT43" i="11"/>
  <c r="IY43" i="11"/>
  <c r="HZ44" i="11"/>
  <c r="IE44" i="11"/>
  <c r="IJ44" i="11"/>
  <c r="IO44" i="11"/>
  <c r="IT44" i="11"/>
  <c r="IY44" i="11"/>
  <c r="HZ45" i="11"/>
  <c r="IE45" i="11"/>
  <c r="IJ45" i="11"/>
  <c r="IO45" i="11"/>
  <c r="IT45" i="11"/>
  <c r="IY45" i="11"/>
  <c r="HZ46" i="11"/>
  <c r="IE46" i="11"/>
  <c r="IJ46" i="11"/>
  <c r="IO46" i="11"/>
  <c r="IT46" i="11"/>
  <c r="IY46" i="11"/>
  <c r="HZ47" i="11"/>
  <c r="IE47" i="11"/>
  <c r="IJ47" i="11"/>
  <c r="IO47" i="11"/>
  <c r="IT47" i="11"/>
  <c r="IY47" i="11"/>
  <c r="HZ48" i="11"/>
  <c r="IE48" i="11"/>
  <c r="IJ48" i="11"/>
  <c r="IO48" i="11"/>
  <c r="IT48" i="11"/>
  <c r="IY48" i="11"/>
  <c r="HZ49" i="11"/>
  <c r="IE49" i="11"/>
  <c r="IJ49" i="11"/>
  <c r="IO49" i="11"/>
  <c r="IT49" i="11"/>
  <c r="IY49" i="11"/>
  <c r="HZ50" i="11"/>
  <c r="IE50" i="11"/>
  <c r="IJ50" i="11"/>
  <c r="IY50" i="11"/>
  <c r="HZ51" i="11"/>
  <c r="IE51" i="11"/>
  <c r="IJ51" i="11"/>
  <c r="IY51" i="11"/>
  <c r="HZ52" i="11"/>
  <c r="IE52" i="11"/>
  <c r="IJ52" i="11"/>
  <c r="IY52" i="11"/>
  <c r="HZ53" i="11"/>
  <c r="IE53" i="11"/>
  <c r="IJ53" i="11"/>
  <c r="IY53" i="11"/>
  <c r="HZ54" i="11"/>
  <c r="IE54" i="11"/>
  <c r="IJ54" i="11"/>
  <c r="IY54" i="11"/>
  <c r="HZ55" i="11"/>
  <c r="IE55" i="11"/>
  <c r="IJ55" i="11"/>
  <c r="IY55" i="11"/>
  <c r="HZ56" i="11"/>
  <c r="IE56" i="11"/>
  <c r="IJ56" i="11"/>
  <c r="IY56" i="11"/>
  <c r="HZ57" i="11"/>
  <c r="IE57" i="11"/>
  <c r="IJ57" i="11"/>
  <c r="IY57" i="11"/>
  <c r="HZ58" i="11"/>
  <c r="IE58" i="11"/>
  <c r="IJ58" i="11"/>
  <c r="IY58" i="11"/>
  <c r="HZ59" i="11"/>
  <c r="IE59" i="11"/>
  <c r="IJ59" i="11"/>
  <c r="IY59" i="11"/>
  <c r="HZ60" i="11"/>
  <c r="IE60" i="11"/>
  <c r="IJ60" i="11"/>
  <c r="IY60" i="11"/>
  <c r="HZ61" i="11"/>
  <c r="IE61" i="11"/>
  <c r="IJ61" i="11"/>
  <c r="IY61" i="11"/>
  <c r="HZ62" i="11"/>
  <c r="IE62" i="11"/>
  <c r="IJ62" i="11"/>
  <c r="IY62" i="11"/>
  <c r="HZ63" i="11"/>
  <c r="IE63" i="11"/>
  <c r="IJ63" i="11"/>
  <c r="IY63" i="11"/>
  <c r="HZ64" i="11"/>
  <c r="IE64" i="11"/>
  <c r="IJ64" i="11"/>
  <c r="IY64" i="11"/>
  <c r="HZ65" i="11"/>
  <c r="IE65" i="11"/>
  <c r="IJ65" i="11"/>
  <c r="IY65" i="11"/>
  <c r="HZ66" i="11"/>
  <c r="IE66" i="11"/>
  <c r="IJ66" i="11"/>
  <c r="IY66" i="11"/>
  <c r="HZ67" i="11"/>
  <c r="IE67" i="11"/>
  <c r="IJ67" i="11"/>
  <c r="IY67" i="11"/>
  <c r="IV3" i="11"/>
  <c r="IY3" i="11"/>
  <c r="JD3" i="11"/>
  <c r="JI3" i="11"/>
  <c r="JN3" i="11"/>
  <c r="JS3" i="11"/>
  <c r="JX3" i="11"/>
  <c r="JB4" i="11"/>
  <c r="JD6" i="11"/>
  <c r="JI6" i="11"/>
  <c r="JN6" i="11"/>
  <c r="JF4" i="11"/>
  <c r="JK4" i="11"/>
  <c r="JP4" i="11"/>
  <c r="JS6" i="11"/>
  <c r="R58" i="10"/>
  <c r="JU4" i="11"/>
  <c r="JX6" i="11"/>
  <c r="R59" i="10"/>
  <c r="JZ4" i="11"/>
  <c r="KC6" i="11"/>
  <c r="JD7" i="11"/>
  <c r="JI7" i="11"/>
  <c r="JN7" i="11"/>
  <c r="JS7" i="11"/>
  <c r="JX7" i="11"/>
  <c r="KC7" i="11"/>
  <c r="JD8" i="11"/>
  <c r="JI8" i="11"/>
  <c r="JN8" i="11"/>
  <c r="KC8" i="11"/>
  <c r="JD9" i="11"/>
  <c r="JI9" i="11"/>
  <c r="JN9" i="11"/>
  <c r="JS9" i="11"/>
  <c r="JX9" i="11"/>
  <c r="KC9" i="11"/>
  <c r="JD10" i="11"/>
  <c r="JI10" i="11"/>
  <c r="JN10" i="11"/>
  <c r="JS10" i="11"/>
  <c r="JX10" i="11"/>
  <c r="KC10" i="11"/>
  <c r="JD11" i="11"/>
  <c r="JI11" i="11"/>
  <c r="JN11" i="11"/>
  <c r="KC11" i="11"/>
  <c r="JD12" i="11"/>
  <c r="JI12" i="11"/>
  <c r="JN12" i="11"/>
  <c r="KC12" i="11"/>
  <c r="JD13" i="11"/>
  <c r="JI13" i="11"/>
  <c r="JN13" i="11"/>
  <c r="KC13" i="11"/>
  <c r="JD14" i="11"/>
  <c r="JI14" i="11"/>
  <c r="JN14" i="11"/>
  <c r="JS14" i="11"/>
  <c r="JX14" i="11"/>
  <c r="KC14" i="11"/>
  <c r="JD15" i="11"/>
  <c r="JI15" i="11"/>
  <c r="JN15" i="11"/>
  <c r="JS15" i="11"/>
  <c r="JX15" i="11"/>
  <c r="KC15" i="11"/>
  <c r="JD16" i="11"/>
  <c r="JI16" i="11"/>
  <c r="JN16" i="11"/>
  <c r="KC16" i="11"/>
  <c r="JD17" i="11"/>
  <c r="JI17" i="11"/>
  <c r="JN17" i="11"/>
  <c r="KC17" i="11"/>
  <c r="JD18" i="11"/>
  <c r="JI18" i="11"/>
  <c r="JN18" i="11"/>
  <c r="KC18" i="11"/>
  <c r="JD19" i="11"/>
  <c r="JI19" i="11"/>
  <c r="JN19" i="11"/>
  <c r="JS19" i="11"/>
  <c r="JX19" i="11"/>
  <c r="KC19" i="11"/>
  <c r="JD20" i="11"/>
  <c r="JI20" i="11"/>
  <c r="JN20" i="11"/>
  <c r="JS20" i="11"/>
  <c r="JX20" i="11"/>
  <c r="KC20" i="11"/>
  <c r="JD21" i="11"/>
  <c r="JI21" i="11"/>
  <c r="JN21" i="11"/>
  <c r="KC21" i="11"/>
  <c r="JD22" i="11"/>
  <c r="JI22" i="11"/>
  <c r="JN22" i="11"/>
  <c r="JS22" i="11"/>
  <c r="JX22" i="11"/>
  <c r="KC22" i="11"/>
  <c r="JD23" i="11"/>
  <c r="JI23" i="11"/>
  <c r="JN23" i="11"/>
  <c r="KC23" i="11"/>
  <c r="JD24" i="11"/>
  <c r="JI24" i="11"/>
  <c r="JN24" i="11"/>
  <c r="KC24" i="11"/>
  <c r="JD25" i="11"/>
  <c r="JI25" i="11"/>
  <c r="JN25" i="11"/>
  <c r="KC25" i="11"/>
  <c r="JD26" i="11"/>
  <c r="JI26" i="11"/>
  <c r="JN26" i="11"/>
  <c r="KC26" i="11"/>
  <c r="JD27" i="11"/>
  <c r="JI27" i="11"/>
  <c r="JN27" i="11"/>
  <c r="KC27" i="11"/>
  <c r="JD28" i="11"/>
  <c r="JI28" i="11"/>
  <c r="JN28" i="11"/>
  <c r="JS28" i="11"/>
  <c r="JX28" i="11"/>
  <c r="KC28" i="11"/>
  <c r="JD29" i="11"/>
  <c r="JI29" i="11"/>
  <c r="JN29" i="11"/>
  <c r="JS29" i="11"/>
  <c r="JX29" i="11"/>
  <c r="KC29" i="11"/>
  <c r="JD30" i="11"/>
  <c r="JI30" i="11"/>
  <c r="JN30" i="11"/>
  <c r="JS30" i="11"/>
  <c r="JX30" i="11"/>
  <c r="KC30" i="11"/>
  <c r="JD31" i="11"/>
  <c r="JI31" i="11"/>
  <c r="JN31" i="11"/>
  <c r="JS31" i="11"/>
  <c r="JX31" i="11"/>
  <c r="KC31" i="11"/>
  <c r="JD32" i="11"/>
  <c r="JI32" i="11"/>
  <c r="JN32" i="11"/>
  <c r="KC32" i="11"/>
  <c r="JD33" i="11"/>
  <c r="JI33" i="11"/>
  <c r="JN33" i="11"/>
  <c r="KC33" i="11"/>
  <c r="JD34" i="11"/>
  <c r="JI34" i="11"/>
  <c r="JN34" i="11"/>
  <c r="KC34" i="11"/>
  <c r="JD35" i="11"/>
  <c r="JI35" i="11"/>
  <c r="JN35" i="11"/>
  <c r="JS35" i="11"/>
  <c r="JX35" i="11"/>
  <c r="KC35" i="11"/>
  <c r="JD36" i="11"/>
  <c r="JI36" i="11"/>
  <c r="JN36" i="11"/>
  <c r="KC36" i="11"/>
  <c r="JD37" i="11"/>
  <c r="JI37" i="11"/>
  <c r="JN37" i="11"/>
  <c r="KC37" i="11"/>
  <c r="JD38" i="11"/>
  <c r="JI38" i="11"/>
  <c r="JN38" i="11"/>
  <c r="JS38" i="11"/>
  <c r="JX38" i="11"/>
  <c r="KC38" i="11"/>
  <c r="JD39" i="11"/>
  <c r="JI39" i="11"/>
  <c r="JN39" i="11"/>
  <c r="KC39" i="11"/>
  <c r="JD40" i="11"/>
  <c r="JI40" i="11"/>
  <c r="JN40" i="11"/>
  <c r="KC40" i="11"/>
  <c r="JD41" i="11"/>
  <c r="JI41" i="11"/>
  <c r="JN41" i="11"/>
  <c r="KC41" i="11"/>
  <c r="JD42" i="11"/>
  <c r="JI42" i="11"/>
  <c r="JN42" i="11"/>
  <c r="KC42" i="11"/>
  <c r="JD43" i="11"/>
  <c r="JI43" i="11"/>
  <c r="JN43" i="11"/>
  <c r="KC43" i="11"/>
  <c r="JD44" i="11"/>
  <c r="JI44" i="11"/>
  <c r="JN44" i="11"/>
  <c r="JS44" i="11"/>
  <c r="JX44" i="11"/>
  <c r="KC44" i="11"/>
  <c r="JD45" i="11"/>
  <c r="JI45" i="11"/>
  <c r="JN45" i="11"/>
  <c r="JS45" i="11"/>
  <c r="JX45" i="11"/>
  <c r="KC45" i="11"/>
  <c r="JD46" i="11"/>
  <c r="JI46" i="11"/>
  <c r="JN46" i="11"/>
  <c r="KC46" i="11"/>
  <c r="JD47" i="11"/>
  <c r="JI47" i="11"/>
  <c r="JN47" i="11"/>
  <c r="KC47" i="11"/>
  <c r="JD48" i="11"/>
  <c r="JI48" i="11"/>
  <c r="JN48" i="11"/>
  <c r="JS48" i="11"/>
  <c r="JX48" i="11"/>
  <c r="KC48" i="11"/>
  <c r="JD49" i="11"/>
  <c r="JI49" i="11"/>
  <c r="JN49" i="11"/>
  <c r="KC49" i="11"/>
  <c r="JD50" i="11"/>
  <c r="JI50" i="11"/>
  <c r="JN50" i="11"/>
  <c r="KC50" i="11"/>
  <c r="JD51" i="11"/>
  <c r="JI51" i="11"/>
  <c r="JN51" i="11"/>
  <c r="KC51" i="11"/>
  <c r="JD52" i="11"/>
  <c r="JI52" i="11"/>
  <c r="JN52" i="11"/>
  <c r="KC52" i="11"/>
  <c r="JD53" i="11"/>
  <c r="JI53" i="11"/>
  <c r="JN53" i="11"/>
  <c r="KC53" i="11"/>
  <c r="JD54" i="11"/>
  <c r="JI54" i="11"/>
  <c r="JN54" i="11"/>
  <c r="KC54" i="11"/>
  <c r="JD55" i="11"/>
  <c r="JI55" i="11"/>
  <c r="JN55" i="11"/>
  <c r="KC55" i="11"/>
  <c r="JD56" i="11"/>
  <c r="JI56" i="11"/>
  <c r="JN56" i="11"/>
  <c r="KC56" i="11"/>
  <c r="JD57" i="11"/>
  <c r="JI57" i="11"/>
  <c r="JN57" i="11"/>
  <c r="KC57" i="11"/>
  <c r="JD58" i="11"/>
  <c r="JI58" i="11"/>
  <c r="JN58" i="11"/>
  <c r="KC58" i="11"/>
  <c r="JD59" i="11"/>
  <c r="JI59" i="11"/>
  <c r="JN59" i="11"/>
  <c r="KC59" i="11"/>
  <c r="JD60" i="11"/>
  <c r="JI60" i="11"/>
  <c r="JN60" i="11"/>
  <c r="KC60" i="11"/>
  <c r="JD61" i="11"/>
  <c r="JI61" i="11"/>
  <c r="JN61" i="11"/>
  <c r="KC61" i="11"/>
  <c r="JD62" i="11"/>
  <c r="JI62" i="11"/>
  <c r="JN62" i="11"/>
  <c r="KC62" i="11"/>
  <c r="JD63" i="11"/>
  <c r="JI63" i="11"/>
  <c r="JN63" i="11"/>
  <c r="KC63" i="11"/>
  <c r="JD64" i="11"/>
  <c r="JI64" i="11"/>
  <c r="JN64" i="11"/>
  <c r="KC64" i="11"/>
  <c r="JD65" i="11"/>
  <c r="JI65" i="11"/>
  <c r="JN65" i="11"/>
  <c r="KC65" i="11"/>
  <c r="JD66" i="11"/>
  <c r="JI66" i="11"/>
  <c r="JN66" i="11"/>
  <c r="KC66" i="11"/>
  <c r="JD67" i="11"/>
  <c r="JI67" i="11"/>
  <c r="JN67" i="11"/>
  <c r="KC67" i="11"/>
  <c r="KA3" i="11"/>
  <c r="JF6" i="11"/>
  <c r="JK6" i="11"/>
  <c r="JP6" i="11"/>
  <c r="JU6" i="11"/>
  <c r="JZ6" i="11"/>
  <c r="KE6" i="11"/>
  <c r="JF7" i="11"/>
  <c r="JK7" i="11"/>
  <c r="JP7" i="11"/>
  <c r="JU7" i="11"/>
  <c r="JZ7" i="11"/>
  <c r="KE7" i="11"/>
  <c r="JF8" i="11"/>
  <c r="JK8" i="11"/>
  <c r="JP8" i="11"/>
  <c r="KE8" i="11"/>
  <c r="JF9" i="11"/>
  <c r="JK9" i="11"/>
  <c r="JP9" i="11"/>
  <c r="JU9" i="11"/>
  <c r="JZ9" i="11"/>
  <c r="KE9" i="11"/>
  <c r="JF10" i="11"/>
  <c r="JK10" i="11"/>
  <c r="JP10" i="11"/>
  <c r="JU10" i="11"/>
  <c r="JZ10" i="11"/>
  <c r="KE10" i="11"/>
  <c r="JF11" i="11"/>
  <c r="JK11" i="11"/>
  <c r="JP11" i="11"/>
  <c r="KE11" i="11"/>
  <c r="JF12" i="11"/>
  <c r="JK12" i="11"/>
  <c r="JP12" i="11"/>
  <c r="KE12" i="11"/>
  <c r="JF13" i="11"/>
  <c r="JK13" i="11"/>
  <c r="JP13" i="11"/>
  <c r="KE13" i="11"/>
  <c r="JF14" i="11"/>
  <c r="JK14" i="11"/>
  <c r="JP14" i="11"/>
  <c r="JU14" i="11"/>
  <c r="JZ14" i="11"/>
  <c r="KE14" i="11"/>
  <c r="JF15" i="11"/>
  <c r="JK15" i="11"/>
  <c r="JP15" i="11"/>
  <c r="JU15" i="11"/>
  <c r="JZ15" i="11"/>
  <c r="KE15" i="11"/>
  <c r="JF16" i="11"/>
  <c r="JK16" i="11"/>
  <c r="JP16" i="11"/>
  <c r="KE16" i="11"/>
  <c r="JF17" i="11"/>
  <c r="JK17" i="11"/>
  <c r="JP17" i="11"/>
  <c r="KE17" i="11"/>
  <c r="JF18" i="11"/>
  <c r="JK18" i="11"/>
  <c r="JP18" i="11"/>
  <c r="KE18" i="11"/>
  <c r="JF19" i="11"/>
  <c r="JK19" i="11"/>
  <c r="JP19" i="11"/>
  <c r="JU19" i="11"/>
  <c r="JZ19" i="11"/>
  <c r="KE19" i="11"/>
  <c r="JF20" i="11"/>
  <c r="JK20" i="11"/>
  <c r="JP20" i="11"/>
  <c r="JU20" i="11"/>
  <c r="JZ20" i="11"/>
  <c r="KE20" i="11"/>
  <c r="JF21" i="11"/>
  <c r="JK21" i="11"/>
  <c r="JP21" i="11"/>
  <c r="KE21" i="11"/>
  <c r="JF22" i="11"/>
  <c r="JK22" i="11"/>
  <c r="JP22" i="11"/>
  <c r="JU22" i="11"/>
  <c r="JZ22" i="11"/>
  <c r="KE22" i="11"/>
  <c r="JF23" i="11"/>
  <c r="JK23" i="11"/>
  <c r="JP23" i="11"/>
  <c r="KE23" i="11"/>
  <c r="JF24" i="11"/>
  <c r="JK24" i="11"/>
  <c r="JP24" i="11"/>
  <c r="KE24" i="11"/>
  <c r="JF25" i="11"/>
  <c r="JK25" i="11"/>
  <c r="JP25" i="11"/>
  <c r="KE25" i="11"/>
  <c r="JF26" i="11"/>
  <c r="JK26" i="11"/>
  <c r="JP26" i="11"/>
  <c r="KE26" i="11"/>
  <c r="JF27" i="11"/>
  <c r="JK27" i="11"/>
  <c r="JP27" i="11"/>
  <c r="KE27" i="11"/>
  <c r="JF28" i="11"/>
  <c r="JK28" i="11"/>
  <c r="JP28" i="11"/>
  <c r="JU28" i="11"/>
  <c r="JZ28" i="11"/>
  <c r="KE28" i="11"/>
  <c r="JF29" i="11"/>
  <c r="JK29" i="11"/>
  <c r="JP29" i="11"/>
  <c r="JU29" i="11"/>
  <c r="JZ29" i="11"/>
  <c r="KE29" i="11"/>
  <c r="JF30" i="11"/>
  <c r="JK30" i="11"/>
  <c r="JP30" i="11"/>
  <c r="JU30" i="11"/>
  <c r="JZ30" i="11"/>
  <c r="KE30" i="11"/>
  <c r="JF31" i="11"/>
  <c r="JK31" i="11"/>
  <c r="JP31" i="11"/>
  <c r="JU31" i="11"/>
  <c r="JZ31" i="11"/>
  <c r="KE31" i="11"/>
  <c r="JF32" i="11"/>
  <c r="JK32" i="11"/>
  <c r="JP32" i="11"/>
  <c r="KE32" i="11"/>
  <c r="JF33" i="11"/>
  <c r="JK33" i="11"/>
  <c r="JP33" i="11"/>
  <c r="KE33" i="11"/>
  <c r="JF34" i="11"/>
  <c r="JK34" i="11"/>
  <c r="JP34" i="11"/>
  <c r="KE34" i="11"/>
  <c r="JF35" i="11"/>
  <c r="JK35" i="11"/>
  <c r="JP35" i="11"/>
  <c r="JU35" i="11"/>
  <c r="JZ35" i="11"/>
  <c r="KE35" i="11"/>
  <c r="JF36" i="11"/>
  <c r="JK36" i="11"/>
  <c r="JP36" i="11"/>
  <c r="KE36" i="11"/>
  <c r="JF37" i="11"/>
  <c r="JK37" i="11"/>
  <c r="JP37" i="11"/>
  <c r="KE37" i="11"/>
  <c r="JF38" i="11"/>
  <c r="JK38" i="11"/>
  <c r="JP38" i="11"/>
  <c r="JU38" i="11"/>
  <c r="JZ38" i="11"/>
  <c r="KE38" i="11"/>
  <c r="JF39" i="11"/>
  <c r="JK39" i="11"/>
  <c r="JP39" i="11"/>
  <c r="KE39" i="11"/>
  <c r="JF40" i="11"/>
  <c r="JK40" i="11"/>
  <c r="JP40" i="11"/>
  <c r="KE40" i="11"/>
  <c r="JF41" i="11"/>
  <c r="JK41" i="11"/>
  <c r="JP41" i="11"/>
  <c r="KE41" i="11"/>
  <c r="JF42" i="11"/>
  <c r="JK42" i="11"/>
  <c r="JP42" i="11"/>
  <c r="KE42" i="11"/>
  <c r="JF43" i="11"/>
  <c r="JK43" i="11"/>
  <c r="JP43" i="11"/>
  <c r="KE43" i="11"/>
  <c r="JF44" i="11"/>
  <c r="JK44" i="11"/>
  <c r="JP44" i="11"/>
  <c r="JU44" i="11"/>
  <c r="JZ44" i="11"/>
  <c r="KE44" i="11"/>
  <c r="JF45" i="11"/>
  <c r="JK45" i="11"/>
  <c r="JP45" i="11"/>
  <c r="JU45" i="11"/>
  <c r="JZ45" i="11"/>
  <c r="KE45" i="11"/>
  <c r="JF46" i="11"/>
  <c r="JK46" i="11"/>
  <c r="JP46" i="11"/>
  <c r="KE46" i="11"/>
  <c r="JF47" i="11"/>
  <c r="JK47" i="11"/>
  <c r="JP47" i="11"/>
  <c r="KE47" i="11"/>
  <c r="JF48" i="11"/>
  <c r="JK48" i="11"/>
  <c r="JP48" i="11"/>
  <c r="JU48" i="11"/>
  <c r="JZ48" i="11"/>
  <c r="KE48" i="11"/>
  <c r="JF49" i="11"/>
  <c r="JK49" i="11"/>
  <c r="JP49" i="11"/>
  <c r="KE49" i="11"/>
  <c r="JF50" i="11"/>
  <c r="JK50" i="11"/>
  <c r="JP50" i="11"/>
  <c r="KE50" i="11"/>
  <c r="JF51" i="11"/>
  <c r="JK51" i="11"/>
  <c r="JP51" i="11"/>
  <c r="KE51" i="11"/>
  <c r="JF52" i="11"/>
  <c r="JK52" i="11"/>
  <c r="JP52" i="11"/>
  <c r="KE52" i="11"/>
  <c r="JF53" i="11"/>
  <c r="JK53" i="11"/>
  <c r="JP53" i="11"/>
  <c r="KE53" i="11"/>
  <c r="JF54" i="11"/>
  <c r="JK54" i="11"/>
  <c r="JP54" i="11"/>
  <c r="KE54" i="11"/>
  <c r="JF55" i="11"/>
  <c r="JK55" i="11"/>
  <c r="JP55" i="11"/>
  <c r="KE55" i="11"/>
  <c r="JF56" i="11"/>
  <c r="JK56" i="11"/>
  <c r="JP56" i="11"/>
  <c r="KE56" i="11"/>
  <c r="JF57" i="11"/>
  <c r="JK57" i="11"/>
  <c r="JP57" i="11"/>
  <c r="KE57" i="11"/>
  <c r="JF58" i="11"/>
  <c r="JK58" i="11"/>
  <c r="JP58" i="11"/>
  <c r="KE58" i="11"/>
  <c r="JF59" i="11"/>
  <c r="JK59" i="11"/>
  <c r="JP59" i="11"/>
  <c r="KE59" i="11"/>
  <c r="JF60" i="11"/>
  <c r="JK60" i="11"/>
  <c r="JP60" i="11"/>
  <c r="KE60" i="11"/>
  <c r="JF61" i="11"/>
  <c r="JK61" i="11"/>
  <c r="JP61" i="11"/>
  <c r="KE61" i="11"/>
  <c r="JF62" i="11"/>
  <c r="JK62" i="11"/>
  <c r="JP62" i="11"/>
  <c r="KE62" i="11"/>
  <c r="JF63" i="11"/>
  <c r="JK63" i="11"/>
  <c r="JP63" i="11"/>
  <c r="KE63" i="11"/>
  <c r="JF64" i="11"/>
  <c r="JK64" i="11"/>
  <c r="JP64" i="11"/>
  <c r="KE64" i="11"/>
  <c r="JF65" i="11"/>
  <c r="JK65" i="11"/>
  <c r="JP65" i="11"/>
  <c r="KE65" i="11"/>
  <c r="JF66" i="11"/>
  <c r="JK66" i="11"/>
  <c r="JP66" i="11"/>
  <c r="KE66" i="11"/>
  <c r="JF67" i="11"/>
  <c r="JK67" i="11"/>
  <c r="JP67" i="11"/>
  <c r="KE67" i="11"/>
  <c r="KB3" i="11"/>
  <c r="KE3" i="11"/>
  <c r="KJ3" i="11"/>
  <c r="KO3" i="11"/>
  <c r="KT3" i="11"/>
  <c r="KY3" i="11"/>
  <c r="LD3" i="11"/>
  <c r="KJ6" i="11"/>
  <c r="KO6" i="11"/>
  <c r="KT6" i="11"/>
  <c r="LI6" i="11"/>
  <c r="KJ7" i="11"/>
  <c r="KO7" i="11"/>
  <c r="KT7" i="11"/>
  <c r="LI7" i="11"/>
  <c r="KH4" i="11"/>
  <c r="KJ8" i="11"/>
  <c r="KO8" i="11"/>
  <c r="KT8" i="11"/>
  <c r="R61" i="10"/>
  <c r="KL4" i="11"/>
  <c r="R62" i="10"/>
  <c r="KQ4" i="11"/>
  <c r="R63" i="10"/>
  <c r="KV4" i="11"/>
  <c r="KY8" i="11"/>
  <c r="R64" i="10"/>
  <c r="LA4" i="11"/>
  <c r="LD8" i="11"/>
  <c r="R65" i="10"/>
  <c r="LF4" i="11"/>
  <c r="LI8" i="11"/>
  <c r="KJ9" i="11"/>
  <c r="KO9" i="11"/>
  <c r="KT9" i="11"/>
  <c r="LI9" i="11"/>
  <c r="KJ10" i="11"/>
  <c r="KO10" i="11"/>
  <c r="KT10" i="11"/>
  <c r="LI10" i="11"/>
  <c r="KJ11" i="11"/>
  <c r="KO11" i="11"/>
  <c r="KT11" i="11"/>
  <c r="KY11" i="11"/>
  <c r="LD11" i="11"/>
  <c r="LI11" i="11"/>
  <c r="KJ12" i="11"/>
  <c r="KO12" i="11"/>
  <c r="KT12" i="11"/>
  <c r="KY12" i="11"/>
  <c r="LD12" i="11"/>
  <c r="LI12" i="11"/>
  <c r="KJ13" i="11"/>
  <c r="KO13" i="11"/>
  <c r="KT13" i="11"/>
  <c r="KY13" i="11"/>
  <c r="LD13" i="11"/>
  <c r="LI13" i="11"/>
  <c r="KJ14" i="11"/>
  <c r="KO14" i="11"/>
  <c r="KT14" i="11"/>
  <c r="LI14" i="11"/>
  <c r="KJ15" i="11"/>
  <c r="KO15" i="11"/>
  <c r="KT15" i="11"/>
  <c r="LI15" i="11"/>
  <c r="KJ16" i="11"/>
  <c r="KO16" i="11"/>
  <c r="KT16" i="11"/>
  <c r="KY16" i="11"/>
  <c r="LD16" i="11"/>
  <c r="LI16" i="11"/>
  <c r="KJ17" i="11"/>
  <c r="KO17" i="11"/>
  <c r="KT17" i="11"/>
  <c r="KY17" i="11"/>
  <c r="LD17" i="11"/>
  <c r="LI17" i="11"/>
  <c r="KJ18" i="11"/>
  <c r="KO18" i="11"/>
  <c r="KT18" i="11"/>
  <c r="KY18" i="11"/>
  <c r="LD18" i="11"/>
  <c r="LI18" i="11"/>
  <c r="KJ19" i="11"/>
  <c r="KO19" i="11"/>
  <c r="KT19" i="11"/>
  <c r="LI19" i="11"/>
  <c r="KJ20" i="11"/>
  <c r="KO20" i="11"/>
  <c r="KT20" i="11"/>
  <c r="LI20" i="11"/>
  <c r="KJ21" i="11"/>
  <c r="KO21" i="11"/>
  <c r="KT21" i="11"/>
  <c r="KY21" i="11"/>
  <c r="LD21" i="11"/>
  <c r="LI21" i="11"/>
  <c r="KJ22" i="11"/>
  <c r="KO22" i="11"/>
  <c r="KT22" i="11"/>
  <c r="KY22" i="11"/>
  <c r="LD22" i="11"/>
  <c r="LI22" i="11"/>
  <c r="KJ23" i="11"/>
  <c r="KO23" i="11"/>
  <c r="KT23" i="11"/>
  <c r="KY23" i="11"/>
  <c r="LD23" i="11"/>
  <c r="LI23" i="11"/>
  <c r="KJ24" i="11"/>
  <c r="KO24" i="11"/>
  <c r="KT24" i="11"/>
  <c r="KY24" i="11"/>
  <c r="LD24" i="11"/>
  <c r="LI24" i="11"/>
  <c r="KJ25" i="11"/>
  <c r="KO25" i="11"/>
  <c r="KT25" i="11"/>
  <c r="KY25" i="11"/>
  <c r="LD25" i="11"/>
  <c r="LI25" i="11"/>
  <c r="KJ26" i="11"/>
  <c r="KO26" i="11"/>
  <c r="KT26" i="11"/>
  <c r="KY26" i="11"/>
  <c r="LD26" i="11"/>
  <c r="LI26" i="11"/>
  <c r="KJ27" i="11"/>
  <c r="KO27" i="11"/>
  <c r="KT27" i="11"/>
  <c r="LI27" i="11"/>
  <c r="KJ28" i="11"/>
  <c r="KO28" i="11"/>
  <c r="KT28" i="11"/>
  <c r="LI28" i="11"/>
  <c r="KJ29" i="11"/>
  <c r="KO29" i="11"/>
  <c r="KT29" i="11"/>
  <c r="LI29" i="11"/>
  <c r="KJ30" i="11"/>
  <c r="KO30" i="11"/>
  <c r="KT30" i="11"/>
  <c r="LI30" i="11"/>
  <c r="KJ31" i="11"/>
  <c r="KO31" i="11"/>
  <c r="KT31" i="11"/>
  <c r="LI31" i="11"/>
  <c r="KJ32" i="11"/>
  <c r="KO32" i="11"/>
  <c r="KT32" i="11"/>
  <c r="KY32" i="11"/>
  <c r="LD32" i="11"/>
  <c r="LI32" i="11"/>
  <c r="KJ33" i="11"/>
  <c r="KO33" i="11"/>
  <c r="KT33" i="11"/>
  <c r="KY33" i="11"/>
  <c r="LD33" i="11"/>
  <c r="LI33" i="11"/>
  <c r="KJ34" i="11"/>
  <c r="KO34" i="11"/>
  <c r="KT34" i="11"/>
  <c r="KY34" i="11"/>
  <c r="LD34" i="11"/>
  <c r="LI34" i="11"/>
  <c r="KJ35" i="11"/>
  <c r="KO35" i="11"/>
  <c r="KT35" i="11"/>
  <c r="LI35" i="11"/>
  <c r="KJ36" i="11"/>
  <c r="KO36" i="11"/>
  <c r="KT36" i="11"/>
  <c r="LI36" i="11"/>
  <c r="KJ37" i="11"/>
  <c r="KO37" i="11"/>
  <c r="KT37" i="11"/>
  <c r="KY37" i="11"/>
  <c r="LD37" i="11"/>
  <c r="LI37" i="11"/>
  <c r="KJ38" i="11"/>
  <c r="KO38" i="11"/>
  <c r="KT38" i="11"/>
  <c r="LI38" i="11"/>
  <c r="KJ39" i="11"/>
  <c r="KO39" i="11"/>
  <c r="KT39" i="11"/>
  <c r="KY39" i="11"/>
  <c r="LD39" i="11"/>
  <c r="LI39" i="11"/>
  <c r="KJ40" i="11"/>
  <c r="KO40" i="11"/>
  <c r="KT40" i="11"/>
  <c r="KY40" i="11"/>
  <c r="LD40" i="11"/>
  <c r="LI40" i="11"/>
  <c r="KJ41" i="11"/>
  <c r="KO41" i="11"/>
  <c r="KT41" i="11"/>
  <c r="KY41" i="11"/>
  <c r="LD41" i="11"/>
  <c r="LI41" i="11"/>
  <c r="KJ42" i="11"/>
  <c r="KO42" i="11"/>
  <c r="KT42" i="11"/>
  <c r="KY42" i="11"/>
  <c r="LD42" i="11"/>
  <c r="LI42" i="11"/>
  <c r="KJ43" i="11"/>
  <c r="KO43" i="11"/>
  <c r="KT43" i="11"/>
  <c r="KY43" i="11"/>
  <c r="LD43" i="11"/>
  <c r="LI43" i="11"/>
  <c r="KJ44" i="11"/>
  <c r="KO44" i="11"/>
  <c r="KT44" i="11"/>
  <c r="LI44" i="11"/>
  <c r="KJ45" i="11"/>
  <c r="KO45" i="11"/>
  <c r="KT45" i="11"/>
  <c r="LI45" i="11"/>
  <c r="KJ46" i="11"/>
  <c r="KO46" i="11"/>
  <c r="KT46" i="11"/>
  <c r="KY46" i="11"/>
  <c r="LD46" i="11"/>
  <c r="LI46" i="11"/>
  <c r="KJ47" i="11"/>
  <c r="KO47" i="11"/>
  <c r="KT47" i="11"/>
  <c r="KY47" i="11"/>
  <c r="LD47" i="11"/>
  <c r="LI47" i="11"/>
  <c r="KJ48" i="11"/>
  <c r="KO48" i="11"/>
  <c r="KT48" i="11"/>
  <c r="LI48" i="11"/>
  <c r="KJ49" i="11"/>
  <c r="KO49" i="11"/>
  <c r="KT49" i="11"/>
  <c r="LI49" i="11"/>
  <c r="KJ50" i="11"/>
  <c r="KO50" i="11"/>
  <c r="KT50" i="11"/>
  <c r="LI50" i="11"/>
  <c r="KJ51" i="11"/>
  <c r="KO51" i="11"/>
  <c r="KT51" i="11"/>
  <c r="LI51" i="11"/>
  <c r="KJ52" i="11"/>
  <c r="KO52" i="11"/>
  <c r="KT52" i="11"/>
  <c r="LI52" i="11"/>
  <c r="KJ53" i="11"/>
  <c r="KO53" i="11"/>
  <c r="KT53" i="11"/>
  <c r="LI53" i="11"/>
  <c r="KJ54" i="11"/>
  <c r="KO54" i="11"/>
  <c r="KT54" i="11"/>
  <c r="LI54" i="11"/>
  <c r="KJ55" i="11"/>
  <c r="KO55" i="11"/>
  <c r="KT55" i="11"/>
  <c r="LI55" i="11"/>
  <c r="KJ56" i="11"/>
  <c r="KO56" i="11"/>
  <c r="KT56" i="11"/>
  <c r="LI56" i="11"/>
  <c r="KJ57" i="11"/>
  <c r="KO57" i="11"/>
  <c r="KT57" i="11"/>
  <c r="LI57" i="11"/>
  <c r="KJ58" i="11"/>
  <c r="KO58" i="11"/>
  <c r="KT58" i="11"/>
  <c r="LI58" i="11"/>
  <c r="KJ59" i="11"/>
  <c r="KO59" i="11"/>
  <c r="KT59" i="11"/>
  <c r="LI59" i="11"/>
  <c r="KJ60" i="11"/>
  <c r="KO60" i="11"/>
  <c r="KT60" i="11"/>
  <c r="LI60" i="11"/>
  <c r="KJ61" i="11"/>
  <c r="KO61" i="11"/>
  <c r="KT61" i="11"/>
  <c r="LI61" i="11"/>
  <c r="KJ62" i="11"/>
  <c r="KO62" i="11"/>
  <c r="KT62" i="11"/>
  <c r="LI62" i="11"/>
  <c r="KJ63" i="11"/>
  <c r="KO63" i="11"/>
  <c r="KT63" i="11"/>
  <c r="LI63" i="11"/>
  <c r="KJ64" i="11"/>
  <c r="KO64" i="11"/>
  <c r="KT64" i="11"/>
  <c r="LI64" i="11"/>
  <c r="KJ65" i="11"/>
  <c r="KO65" i="11"/>
  <c r="KT65" i="11"/>
  <c r="LI65" i="11"/>
  <c r="KJ66" i="11"/>
  <c r="KO66" i="11"/>
  <c r="KT66" i="11"/>
  <c r="LI66" i="11"/>
  <c r="KJ67" i="11"/>
  <c r="KO67" i="11"/>
  <c r="KT67" i="11"/>
  <c r="LI67" i="11"/>
  <c r="LG3" i="11"/>
  <c r="KL6" i="11"/>
  <c r="KQ6" i="11"/>
  <c r="KV6" i="11"/>
  <c r="LK6" i="11"/>
  <c r="KL7" i="11"/>
  <c r="KQ7" i="11"/>
  <c r="KV7" i="11"/>
  <c r="LK7" i="11"/>
  <c r="KL8" i="11"/>
  <c r="KQ8" i="11"/>
  <c r="KV8" i="11"/>
  <c r="LA8" i="11"/>
  <c r="LF8" i="11"/>
  <c r="LK8" i="11"/>
  <c r="KL9" i="11"/>
  <c r="KQ9" i="11"/>
  <c r="KV9" i="11"/>
  <c r="LK9" i="11"/>
  <c r="KL10" i="11"/>
  <c r="KQ10" i="11"/>
  <c r="KV10" i="11"/>
  <c r="LK10" i="11"/>
  <c r="KL11" i="11"/>
  <c r="KQ11" i="11"/>
  <c r="KV11" i="11"/>
  <c r="LA11" i="11"/>
  <c r="LF11" i="11"/>
  <c r="LK11" i="11"/>
  <c r="KL12" i="11"/>
  <c r="KQ12" i="11"/>
  <c r="KV12" i="11"/>
  <c r="LA12" i="11"/>
  <c r="LF12" i="11"/>
  <c r="LK12" i="11"/>
  <c r="KL13" i="11"/>
  <c r="KQ13" i="11"/>
  <c r="KV13" i="11"/>
  <c r="LA13" i="11"/>
  <c r="LF13" i="11"/>
  <c r="LK13" i="11"/>
  <c r="KL14" i="11"/>
  <c r="KQ14" i="11"/>
  <c r="KV14" i="11"/>
  <c r="LK14" i="11"/>
  <c r="KL15" i="11"/>
  <c r="KQ15" i="11"/>
  <c r="KV15" i="11"/>
  <c r="LK15" i="11"/>
  <c r="KL16" i="11"/>
  <c r="KQ16" i="11"/>
  <c r="KV16" i="11"/>
  <c r="LA16" i="11"/>
  <c r="LF16" i="11"/>
  <c r="LK16" i="11"/>
  <c r="KL17" i="11"/>
  <c r="KQ17" i="11"/>
  <c r="KV17" i="11"/>
  <c r="LA17" i="11"/>
  <c r="LF17" i="11"/>
  <c r="LK17" i="11"/>
  <c r="KL18" i="11"/>
  <c r="KQ18" i="11"/>
  <c r="KV18" i="11"/>
  <c r="LA18" i="11"/>
  <c r="LF18" i="11"/>
  <c r="LK18" i="11"/>
  <c r="KL19" i="11"/>
  <c r="KQ19" i="11"/>
  <c r="KV19" i="11"/>
  <c r="LK19" i="11"/>
  <c r="KL20" i="11"/>
  <c r="KQ20" i="11"/>
  <c r="KV20" i="11"/>
  <c r="LK20" i="11"/>
  <c r="KL21" i="11"/>
  <c r="KQ21" i="11"/>
  <c r="KV21" i="11"/>
  <c r="LA21" i="11"/>
  <c r="LF21" i="11"/>
  <c r="LK21" i="11"/>
  <c r="KL22" i="11"/>
  <c r="KQ22" i="11"/>
  <c r="KV22" i="11"/>
  <c r="LA22" i="11"/>
  <c r="LF22" i="11"/>
  <c r="LK22" i="11"/>
  <c r="KL23" i="11"/>
  <c r="KQ23" i="11"/>
  <c r="KV23" i="11"/>
  <c r="LA23" i="11"/>
  <c r="LF23" i="11"/>
  <c r="LK23" i="11"/>
  <c r="KL24" i="11"/>
  <c r="KQ24" i="11"/>
  <c r="KV24" i="11"/>
  <c r="LA24" i="11"/>
  <c r="LF24" i="11"/>
  <c r="LK24" i="11"/>
  <c r="KL25" i="11"/>
  <c r="KQ25" i="11"/>
  <c r="KV25" i="11"/>
  <c r="LA25" i="11"/>
  <c r="LF25" i="11"/>
  <c r="LK25" i="11"/>
  <c r="KL26" i="11"/>
  <c r="KQ26" i="11"/>
  <c r="KV26" i="11"/>
  <c r="LA26" i="11"/>
  <c r="LF26" i="11"/>
  <c r="LK26" i="11"/>
  <c r="KL27" i="11"/>
  <c r="KQ27" i="11"/>
  <c r="KV27" i="11"/>
  <c r="LK27" i="11"/>
  <c r="KL28" i="11"/>
  <c r="KQ28" i="11"/>
  <c r="KV28" i="11"/>
  <c r="LK28" i="11"/>
  <c r="KL29" i="11"/>
  <c r="KQ29" i="11"/>
  <c r="KV29" i="11"/>
  <c r="LK29" i="11"/>
  <c r="KL30" i="11"/>
  <c r="KQ30" i="11"/>
  <c r="KV30" i="11"/>
  <c r="LK30" i="11"/>
  <c r="KL31" i="11"/>
  <c r="KQ31" i="11"/>
  <c r="KV31" i="11"/>
  <c r="LK31" i="11"/>
  <c r="KL32" i="11"/>
  <c r="KQ32" i="11"/>
  <c r="KV32" i="11"/>
  <c r="LA32" i="11"/>
  <c r="LF32" i="11"/>
  <c r="LK32" i="11"/>
  <c r="KL33" i="11"/>
  <c r="KQ33" i="11"/>
  <c r="KV33" i="11"/>
  <c r="LA33" i="11"/>
  <c r="LF33" i="11"/>
  <c r="LK33" i="11"/>
  <c r="KL34" i="11"/>
  <c r="KQ34" i="11"/>
  <c r="KV34" i="11"/>
  <c r="LA34" i="11"/>
  <c r="LF34" i="11"/>
  <c r="LK34" i="11"/>
  <c r="KL35" i="11"/>
  <c r="KQ35" i="11"/>
  <c r="KV35" i="11"/>
  <c r="LK35" i="11"/>
  <c r="KL36" i="11"/>
  <c r="KQ36" i="11"/>
  <c r="KV36" i="11"/>
  <c r="LK36" i="11"/>
  <c r="KL37" i="11"/>
  <c r="KQ37" i="11"/>
  <c r="KV37" i="11"/>
  <c r="LA37" i="11"/>
  <c r="LF37" i="11"/>
  <c r="LK37" i="11"/>
  <c r="KL38" i="11"/>
  <c r="KQ38" i="11"/>
  <c r="KV38" i="11"/>
  <c r="LK38" i="11"/>
  <c r="KL39" i="11"/>
  <c r="KQ39" i="11"/>
  <c r="KV39" i="11"/>
  <c r="LA39" i="11"/>
  <c r="LF39" i="11"/>
  <c r="LK39" i="11"/>
  <c r="KL40" i="11"/>
  <c r="KQ40" i="11"/>
  <c r="KV40" i="11"/>
  <c r="LA40" i="11"/>
  <c r="LF40" i="11"/>
  <c r="LK40" i="11"/>
  <c r="KL41" i="11"/>
  <c r="KQ41" i="11"/>
  <c r="KV41" i="11"/>
  <c r="LA41" i="11"/>
  <c r="LF41" i="11"/>
  <c r="LK41" i="11"/>
  <c r="KL42" i="11"/>
  <c r="KQ42" i="11"/>
  <c r="KV42" i="11"/>
  <c r="LA42" i="11"/>
  <c r="LF42" i="11"/>
  <c r="LK42" i="11"/>
  <c r="KL43" i="11"/>
  <c r="KQ43" i="11"/>
  <c r="KV43" i="11"/>
  <c r="LA43" i="11"/>
  <c r="LF43" i="11"/>
  <c r="LK43" i="11"/>
  <c r="KL44" i="11"/>
  <c r="KQ44" i="11"/>
  <c r="KV44" i="11"/>
  <c r="LK44" i="11"/>
  <c r="KL45" i="11"/>
  <c r="KQ45" i="11"/>
  <c r="KV45" i="11"/>
  <c r="LK45" i="11"/>
  <c r="KL46" i="11"/>
  <c r="KQ46" i="11"/>
  <c r="KV46" i="11"/>
  <c r="LA46" i="11"/>
  <c r="LF46" i="11"/>
  <c r="LK46" i="11"/>
  <c r="KL47" i="11"/>
  <c r="KQ47" i="11"/>
  <c r="KV47" i="11"/>
  <c r="LA47" i="11"/>
  <c r="LF47" i="11"/>
  <c r="LK47" i="11"/>
  <c r="KL48" i="11"/>
  <c r="KQ48" i="11"/>
  <c r="KV48" i="11"/>
  <c r="LK48" i="11"/>
  <c r="KL49" i="11"/>
  <c r="KQ49" i="11"/>
  <c r="KV49" i="11"/>
  <c r="LK49" i="11"/>
  <c r="KL50" i="11"/>
  <c r="KQ50" i="11"/>
  <c r="KV50" i="11"/>
  <c r="LK50" i="11"/>
  <c r="KL51" i="11"/>
  <c r="KQ51" i="11"/>
  <c r="KV51" i="11"/>
  <c r="LK51" i="11"/>
  <c r="KL52" i="11"/>
  <c r="KQ52" i="11"/>
  <c r="KV52" i="11"/>
  <c r="LK52" i="11"/>
  <c r="KL53" i="11"/>
  <c r="KQ53" i="11"/>
  <c r="KV53" i="11"/>
  <c r="LK53" i="11"/>
  <c r="KL54" i="11"/>
  <c r="KQ54" i="11"/>
  <c r="KV54" i="11"/>
  <c r="LK54" i="11"/>
  <c r="KL55" i="11"/>
  <c r="KQ55" i="11"/>
  <c r="KV55" i="11"/>
  <c r="LK55" i="11"/>
  <c r="KL56" i="11"/>
  <c r="KQ56" i="11"/>
  <c r="KV56" i="11"/>
  <c r="LK56" i="11"/>
  <c r="KL57" i="11"/>
  <c r="KQ57" i="11"/>
  <c r="KV57" i="11"/>
  <c r="LK57" i="11"/>
  <c r="KL58" i="11"/>
  <c r="KQ58" i="11"/>
  <c r="KV58" i="11"/>
  <c r="LK58" i="11"/>
  <c r="KL59" i="11"/>
  <c r="KQ59" i="11"/>
  <c r="KV59" i="11"/>
  <c r="LK59" i="11"/>
  <c r="KL60" i="11"/>
  <c r="KQ60" i="11"/>
  <c r="KV60" i="11"/>
  <c r="LK60" i="11"/>
  <c r="KL61" i="11"/>
  <c r="KQ61" i="11"/>
  <c r="KV61" i="11"/>
  <c r="LK61" i="11"/>
  <c r="KL62" i="11"/>
  <c r="KQ62" i="11"/>
  <c r="KV62" i="11"/>
  <c r="LK62" i="11"/>
  <c r="KL63" i="11"/>
  <c r="KQ63" i="11"/>
  <c r="KV63" i="11"/>
  <c r="LK63" i="11"/>
  <c r="KL64" i="11"/>
  <c r="KQ64" i="11"/>
  <c r="KV64" i="11"/>
  <c r="LK64" i="11"/>
  <c r="KL65" i="11"/>
  <c r="KQ65" i="11"/>
  <c r="KV65" i="11"/>
  <c r="LK65" i="11"/>
  <c r="KL66" i="11"/>
  <c r="KQ66" i="11"/>
  <c r="KV66" i="11"/>
  <c r="LK66" i="11"/>
  <c r="KL67" i="11"/>
  <c r="KQ67" i="11"/>
  <c r="KV67" i="11"/>
  <c r="LK67" i="11"/>
  <c r="LH3" i="11"/>
  <c r="LK3" i="11"/>
  <c r="LP3" i="11"/>
  <c r="LU3" i="11"/>
  <c r="LZ3" i="11"/>
  <c r="ME3" i="11"/>
  <c r="MJ3" i="11"/>
  <c r="LP6" i="11"/>
  <c r="LU6" i="11"/>
  <c r="LZ6" i="11"/>
  <c r="MO6" i="11"/>
  <c r="LP7" i="11"/>
  <c r="LU7" i="11"/>
  <c r="LZ7" i="11"/>
  <c r="MO7" i="11"/>
  <c r="LP8" i="11"/>
  <c r="LU8" i="11"/>
  <c r="LZ8" i="11"/>
  <c r="MO8" i="11"/>
  <c r="LP9" i="11"/>
  <c r="LU9" i="11"/>
  <c r="LZ9" i="11"/>
  <c r="MO9" i="11"/>
  <c r="LP10" i="11"/>
  <c r="LU10" i="11"/>
  <c r="LZ10" i="11"/>
  <c r="MO10" i="11"/>
  <c r="LP11" i="11"/>
  <c r="LU11" i="11"/>
  <c r="LZ11" i="11"/>
  <c r="MO11" i="11"/>
  <c r="LN4" i="11"/>
  <c r="LP12" i="11"/>
  <c r="LU12" i="11"/>
  <c r="LZ12" i="11"/>
  <c r="R67" i="10"/>
  <c r="LR4" i="11"/>
  <c r="R68" i="10"/>
  <c r="LW4" i="11"/>
  <c r="R69" i="10"/>
  <c r="MB4" i="11"/>
  <c r="ME12" i="11"/>
  <c r="R70" i="10"/>
  <c r="MG4" i="11"/>
  <c r="MJ12" i="11"/>
  <c r="R71" i="10"/>
  <c r="ML4" i="11"/>
  <c r="MO12" i="11"/>
  <c r="LP13" i="11"/>
  <c r="LU13" i="11"/>
  <c r="LZ13" i="11"/>
  <c r="ME13" i="11"/>
  <c r="MJ13" i="11"/>
  <c r="MO13" i="11"/>
  <c r="LP14" i="11"/>
  <c r="LU14" i="11"/>
  <c r="LZ14" i="11"/>
  <c r="MO14" i="11"/>
  <c r="LP15" i="11"/>
  <c r="LU15" i="11"/>
  <c r="LZ15" i="11"/>
  <c r="MO15" i="11"/>
  <c r="LP16" i="11"/>
  <c r="LU16" i="11"/>
  <c r="LZ16" i="11"/>
  <c r="MO16" i="11"/>
  <c r="LP17" i="11"/>
  <c r="LU17" i="11"/>
  <c r="LZ17" i="11"/>
  <c r="ME17" i="11"/>
  <c r="MJ17" i="11"/>
  <c r="MO17" i="11"/>
  <c r="LP18" i="11"/>
  <c r="LU18" i="11"/>
  <c r="LZ18" i="11"/>
  <c r="MO18" i="11"/>
  <c r="LP19" i="11"/>
  <c r="LU19" i="11"/>
  <c r="LZ19" i="11"/>
  <c r="MO19" i="11"/>
  <c r="LP20" i="11"/>
  <c r="LU20" i="11"/>
  <c r="LZ20" i="11"/>
  <c r="MO20" i="11"/>
  <c r="LP21" i="11"/>
  <c r="LU21" i="11"/>
  <c r="LZ21" i="11"/>
  <c r="MO21" i="11"/>
  <c r="LP22" i="11"/>
  <c r="LU22" i="11"/>
  <c r="LZ22" i="11"/>
  <c r="MO22" i="11"/>
  <c r="LP23" i="11"/>
  <c r="LU23" i="11"/>
  <c r="LZ23" i="11"/>
  <c r="ME23" i="11"/>
  <c r="MJ23" i="11"/>
  <c r="MO23" i="11"/>
  <c r="LP24" i="11"/>
  <c r="LU24" i="11"/>
  <c r="LZ24" i="11"/>
  <c r="MO24" i="11"/>
  <c r="LP25" i="11"/>
  <c r="LU25" i="11"/>
  <c r="LZ25" i="11"/>
  <c r="MO25" i="11"/>
  <c r="LP26" i="11"/>
  <c r="LU26" i="11"/>
  <c r="LZ26" i="11"/>
  <c r="MO26" i="11"/>
  <c r="LP27" i="11"/>
  <c r="LU27" i="11"/>
  <c r="LZ27" i="11"/>
  <c r="MO27" i="11"/>
  <c r="LP28" i="11"/>
  <c r="LU28" i="11"/>
  <c r="LZ28" i="11"/>
  <c r="ME28" i="11"/>
  <c r="MJ28" i="11"/>
  <c r="MO28" i="11"/>
  <c r="LP29" i="11"/>
  <c r="LU29" i="11"/>
  <c r="LZ29" i="11"/>
  <c r="MO29" i="11"/>
  <c r="LP30" i="11"/>
  <c r="LU30" i="11"/>
  <c r="LZ30" i="11"/>
  <c r="MO30" i="11"/>
  <c r="LP31" i="11"/>
  <c r="LU31" i="11"/>
  <c r="LZ31" i="11"/>
  <c r="MO31" i="11"/>
  <c r="LP32" i="11"/>
  <c r="LU32" i="11"/>
  <c r="LZ32" i="11"/>
  <c r="MO32" i="11"/>
  <c r="LP33" i="11"/>
  <c r="LU33" i="11"/>
  <c r="LZ33" i="11"/>
  <c r="MO33" i="11"/>
  <c r="LP34" i="11"/>
  <c r="LU34" i="11"/>
  <c r="LZ34" i="11"/>
  <c r="MO34" i="11"/>
  <c r="LP35" i="11"/>
  <c r="LU35" i="11"/>
  <c r="LZ35" i="11"/>
  <c r="MO35" i="11"/>
  <c r="LP36" i="11"/>
  <c r="LU36" i="11"/>
  <c r="LZ36" i="11"/>
  <c r="ME36" i="11"/>
  <c r="MJ36" i="11"/>
  <c r="MO36" i="11"/>
  <c r="LP37" i="11"/>
  <c r="LU37" i="11"/>
  <c r="LZ37" i="11"/>
  <c r="ME37" i="11"/>
  <c r="MJ37" i="11"/>
  <c r="MO37" i="11"/>
  <c r="LP38" i="11"/>
  <c r="LU38" i="11"/>
  <c r="LZ38" i="11"/>
  <c r="MO38" i="11"/>
  <c r="LP39" i="11"/>
  <c r="LU39" i="11"/>
  <c r="LZ39" i="11"/>
  <c r="MO39" i="11"/>
  <c r="LP40" i="11"/>
  <c r="LU40" i="11"/>
  <c r="LZ40" i="11"/>
  <c r="MO40" i="11"/>
  <c r="LP41" i="11"/>
  <c r="LU41" i="11"/>
  <c r="LZ41" i="11"/>
  <c r="MO41" i="11"/>
  <c r="LP42" i="11"/>
  <c r="LU42" i="11"/>
  <c r="LZ42" i="11"/>
  <c r="MO42" i="11"/>
  <c r="LP43" i="11"/>
  <c r="LU43" i="11"/>
  <c r="LZ43" i="11"/>
  <c r="ME43" i="11"/>
  <c r="MJ43" i="11"/>
  <c r="MO43" i="11"/>
  <c r="LP44" i="11"/>
  <c r="LU44" i="11"/>
  <c r="LZ44" i="11"/>
  <c r="MO44" i="11"/>
  <c r="LP45" i="11"/>
  <c r="LU45" i="11"/>
  <c r="LZ45" i="11"/>
  <c r="MO45" i="11"/>
  <c r="LP46" i="11"/>
  <c r="LU46" i="11"/>
  <c r="LZ46" i="11"/>
  <c r="MO46" i="11"/>
  <c r="LP47" i="11"/>
  <c r="LU47" i="11"/>
  <c r="LZ47" i="11"/>
  <c r="ME47" i="11"/>
  <c r="MJ47" i="11"/>
  <c r="MO47" i="11"/>
  <c r="LP48" i="11"/>
  <c r="LU48" i="11"/>
  <c r="LZ48" i="11"/>
  <c r="MO48" i="11"/>
  <c r="LP49" i="11"/>
  <c r="LU49" i="11"/>
  <c r="LZ49" i="11"/>
  <c r="ME49" i="11"/>
  <c r="MJ49" i="11"/>
  <c r="MO49" i="11"/>
  <c r="LP50" i="11"/>
  <c r="LU50" i="11"/>
  <c r="LZ50" i="11"/>
  <c r="MO50" i="11"/>
  <c r="LP51" i="11"/>
  <c r="LU51" i="11"/>
  <c r="LZ51" i="11"/>
  <c r="MO51" i="11"/>
  <c r="LP52" i="11"/>
  <c r="LU52" i="11"/>
  <c r="LZ52" i="11"/>
  <c r="MO52" i="11"/>
  <c r="LP53" i="11"/>
  <c r="LU53" i="11"/>
  <c r="LZ53" i="11"/>
  <c r="MO53" i="11"/>
  <c r="LP54" i="11"/>
  <c r="LU54" i="11"/>
  <c r="LZ54" i="11"/>
  <c r="MO54" i="11"/>
  <c r="LP55" i="11"/>
  <c r="LU55" i="11"/>
  <c r="LZ55" i="11"/>
  <c r="MO55" i="11"/>
  <c r="LP56" i="11"/>
  <c r="LU56" i="11"/>
  <c r="LZ56" i="11"/>
  <c r="MO56" i="11"/>
  <c r="LP57" i="11"/>
  <c r="LU57" i="11"/>
  <c r="LZ57" i="11"/>
  <c r="MO57" i="11"/>
  <c r="LP58" i="11"/>
  <c r="LU58" i="11"/>
  <c r="LZ58" i="11"/>
  <c r="MO58" i="11"/>
  <c r="LP59" i="11"/>
  <c r="LU59" i="11"/>
  <c r="LZ59" i="11"/>
  <c r="MO59" i="11"/>
  <c r="LP60" i="11"/>
  <c r="LU60" i="11"/>
  <c r="LZ60" i="11"/>
  <c r="MO60" i="11"/>
  <c r="LP61" i="11"/>
  <c r="LU61" i="11"/>
  <c r="LZ61" i="11"/>
  <c r="MO61" i="11"/>
  <c r="LP62" i="11"/>
  <c r="LU62" i="11"/>
  <c r="LZ62" i="11"/>
  <c r="MO62" i="11"/>
  <c r="LP63" i="11"/>
  <c r="LU63" i="11"/>
  <c r="LZ63" i="11"/>
  <c r="MO63" i="11"/>
  <c r="LP64" i="11"/>
  <c r="LU64" i="11"/>
  <c r="LZ64" i="11"/>
  <c r="MO64" i="11"/>
  <c r="LP65" i="11"/>
  <c r="LU65" i="11"/>
  <c r="LZ65" i="11"/>
  <c r="MO65" i="11"/>
  <c r="LP66" i="11"/>
  <c r="LU66" i="11"/>
  <c r="LZ66" i="11"/>
  <c r="MO66" i="11"/>
  <c r="LP67" i="11"/>
  <c r="LU67" i="11"/>
  <c r="LZ67" i="11"/>
  <c r="MO67" i="11"/>
  <c r="MM3" i="11"/>
  <c r="LR6" i="11"/>
  <c r="LW6" i="11"/>
  <c r="MB6" i="11"/>
  <c r="MQ6" i="11"/>
  <c r="LR7" i="11"/>
  <c r="LW7" i="11"/>
  <c r="MB7" i="11"/>
  <c r="MQ7" i="11"/>
  <c r="LR8" i="11"/>
  <c r="LW8" i="11"/>
  <c r="MB8" i="11"/>
  <c r="MQ8" i="11"/>
  <c r="LR9" i="11"/>
  <c r="LW9" i="11"/>
  <c r="MB9" i="11"/>
  <c r="MQ9" i="11"/>
  <c r="LR10" i="11"/>
  <c r="LW10" i="11"/>
  <c r="MB10" i="11"/>
  <c r="MQ10" i="11"/>
  <c r="LR11" i="11"/>
  <c r="LW11" i="11"/>
  <c r="MB11" i="11"/>
  <c r="MQ11" i="11"/>
  <c r="LR12" i="11"/>
  <c r="LW12" i="11"/>
  <c r="MB12" i="11"/>
  <c r="MG12" i="11"/>
  <c r="ML12" i="11"/>
  <c r="MQ12" i="11"/>
  <c r="LR13" i="11"/>
  <c r="LW13" i="11"/>
  <c r="MB13" i="11"/>
  <c r="MG13" i="11"/>
  <c r="ML13" i="11"/>
  <c r="MQ13" i="11"/>
  <c r="LR14" i="11"/>
  <c r="LW14" i="11"/>
  <c r="MB14" i="11"/>
  <c r="MQ14" i="11"/>
  <c r="LR15" i="11"/>
  <c r="LW15" i="11"/>
  <c r="MB15" i="11"/>
  <c r="MQ15" i="11"/>
  <c r="LR16" i="11"/>
  <c r="LW16" i="11"/>
  <c r="MB16" i="11"/>
  <c r="MQ16" i="11"/>
  <c r="LR17" i="11"/>
  <c r="LW17" i="11"/>
  <c r="MB17" i="11"/>
  <c r="MG17" i="11"/>
  <c r="ML17" i="11"/>
  <c r="MQ17" i="11"/>
  <c r="LR18" i="11"/>
  <c r="LW18" i="11"/>
  <c r="MB18" i="11"/>
  <c r="MQ18" i="11"/>
  <c r="LR19" i="11"/>
  <c r="LW19" i="11"/>
  <c r="MB19" i="11"/>
  <c r="MQ19" i="11"/>
  <c r="LR20" i="11"/>
  <c r="LW20" i="11"/>
  <c r="MB20" i="11"/>
  <c r="MQ20" i="11"/>
  <c r="LR21" i="11"/>
  <c r="LW21" i="11"/>
  <c r="MB21" i="11"/>
  <c r="MQ21" i="11"/>
  <c r="LR22" i="11"/>
  <c r="LW22" i="11"/>
  <c r="MB22" i="11"/>
  <c r="MQ22" i="11"/>
  <c r="LR23" i="11"/>
  <c r="LW23" i="11"/>
  <c r="MB23" i="11"/>
  <c r="MG23" i="11"/>
  <c r="ML23" i="11"/>
  <c r="MQ23" i="11"/>
  <c r="LR24" i="11"/>
  <c r="LW24" i="11"/>
  <c r="MB24" i="11"/>
  <c r="MQ24" i="11"/>
  <c r="LR25" i="11"/>
  <c r="LW25" i="11"/>
  <c r="MB25" i="11"/>
  <c r="MQ25" i="11"/>
  <c r="LR26" i="11"/>
  <c r="LW26" i="11"/>
  <c r="MB26" i="11"/>
  <c r="MQ26" i="11"/>
  <c r="LR27" i="11"/>
  <c r="LW27" i="11"/>
  <c r="MB27" i="11"/>
  <c r="MQ27" i="11"/>
  <c r="LR28" i="11"/>
  <c r="LW28" i="11"/>
  <c r="MB28" i="11"/>
  <c r="MG28" i="11"/>
  <c r="ML28" i="11"/>
  <c r="MQ28" i="11"/>
  <c r="LR29" i="11"/>
  <c r="LW29" i="11"/>
  <c r="MB29" i="11"/>
  <c r="MQ29" i="11"/>
  <c r="LR30" i="11"/>
  <c r="LW30" i="11"/>
  <c r="MB30" i="11"/>
  <c r="MQ30" i="11"/>
  <c r="LR31" i="11"/>
  <c r="LW31" i="11"/>
  <c r="MB31" i="11"/>
  <c r="MQ31" i="11"/>
  <c r="LR32" i="11"/>
  <c r="LW32" i="11"/>
  <c r="MB32" i="11"/>
  <c r="MQ32" i="11"/>
  <c r="LR33" i="11"/>
  <c r="LW33" i="11"/>
  <c r="MB33" i="11"/>
  <c r="MQ33" i="11"/>
  <c r="LR34" i="11"/>
  <c r="LW34" i="11"/>
  <c r="MB34" i="11"/>
  <c r="MQ34" i="11"/>
  <c r="LR35" i="11"/>
  <c r="LW35" i="11"/>
  <c r="MB35" i="11"/>
  <c r="MQ35" i="11"/>
  <c r="LR36" i="11"/>
  <c r="LW36" i="11"/>
  <c r="MB36" i="11"/>
  <c r="MG36" i="11"/>
  <c r="ML36" i="11"/>
  <c r="MQ36" i="11"/>
  <c r="LR37" i="11"/>
  <c r="LW37" i="11"/>
  <c r="MB37" i="11"/>
  <c r="MG37" i="11"/>
  <c r="ML37" i="11"/>
  <c r="MQ37" i="11"/>
  <c r="LR38" i="11"/>
  <c r="LW38" i="11"/>
  <c r="MB38" i="11"/>
  <c r="MQ38" i="11"/>
  <c r="LR39" i="11"/>
  <c r="LW39" i="11"/>
  <c r="MB39" i="11"/>
  <c r="MQ39" i="11"/>
  <c r="LR40" i="11"/>
  <c r="LW40" i="11"/>
  <c r="MB40" i="11"/>
  <c r="MQ40" i="11"/>
  <c r="LR41" i="11"/>
  <c r="LW41" i="11"/>
  <c r="MB41" i="11"/>
  <c r="MQ41" i="11"/>
  <c r="LR42" i="11"/>
  <c r="LW42" i="11"/>
  <c r="MB42" i="11"/>
  <c r="MQ42" i="11"/>
  <c r="LR43" i="11"/>
  <c r="LW43" i="11"/>
  <c r="MB43" i="11"/>
  <c r="MG43" i="11"/>
  <c r="ML43" i="11"/>
  <c r="MQ43" i="11"/>
  <c r="LR44" i="11"/>
  <c r="LW44" i="11"/>
  <c r="MB44" i="11"/>
  <c r="MQ44" i="11"/>
  <c r="LR45" i="11"/>
  <c r="LW45" i="11"/>
  <c r="MB45" i="11"/>
  <c r="MQ45" i="11"/>
  <c r="LR46" i="11"/>
  <c r="LW46" i="11"/>
  <c r="MB46" i="11"/>
  <c r="MQ46" i="11"/>
  <c r="LR47" i="11"/>
  <c r="LW47" i="11"/>
  <c r="MB47" i="11"/>
  <c r="MG47" i="11"/>
  <c r="ML47" i="11"/>
  <c r="MQ47" i="11"/>
  <c r="LR48" i="11"/>
  <c r="LW48" i="11"/>
  <c r="MB48" i="11"/>
  <c r="MQ48" i="11"/>
  <c r="LR49" i="11"/>
  <c r="LW49" i="11"/>
  <c r="MB49" i="11"/>
  <c r="MG49" i="11"/>
  <c r="ML49" i="11"/>
  <c r="MQ49" i="11"/>
  <c r="LR50" i="11"/>
  <c r="LW50" i="11"/>
  <c r="MB50" i="11"/>
  <c r="MQ50" i="11"/>
  <c r="LR51" i="11"/>
  <c r="LW51" i="11"/>
  <c r="MB51" i="11"/>
  <c r="MQ51" i="11"/>
  <c r="LR52" i="11"/>
  <c r="LW52" i="11"/>
  <c r="MB52" i="11"/>
  <c r="MQ52" i="11"/>
  <c r="LR53" i="11"/>
  <c r="LW53" i="11"/>
  <c r="MB53" i="11"/>
  <c r="MQ53" i="11"/>
  <c r="LR54" i="11"/>
  <c r="LW54" i="11"/>
  <c r="MB54" i="11"/>
  <c r="MQ54" i="11"/>
  <c r="LR55" i="11"/>
  <c r="LW55" i="11"/>
  <c r="MB55" i="11"/>
  <c r="MQ55" i="11"/>
  <c r="LR56" i="11"/>
  <c r="LW56" i="11"/>
  <c r="MB56" i="11"/>
  <c r="MQ56" i="11"/>
  <c r="LR57" i="11"/>
  <c r="LW57" i="11"/>
  <c r="MB57" i="11"/>
  <c r="MQ57" i="11"/>
  <c r="LR58" i="11"/>
  <c r="LW58" i="11"/>
  <c r="MB58" i="11"/>
  <c r="MQ58" i="11"/>
  <c r="LR59" i="11"/>
  <c r="LW59" i="11"/>
  <c r="MB59" i="11"/>
  <c r="MQ59" i="11"/>
  <c r="LR60" i="11"/>
  <c r="LW60" i="11"/>
  <c r="MB60" i="11"/>
  <c r="MQ60" i="11"/>
  <c r="LR61" i="11"/>
  <c r="LW61" i="11"/>
  <c r="MB61" i="11"/>
  <c r="MQ61" i="11"/>
  <c r="LR62" i="11"/>
  <c r="LW62" i="11"/>
  <c r="MB62" i="11"/>
  <c r="MQ62" i="11"/>
  <c r="LR63" i="11"/>
  <c r="LW63" i="11"/>
  <c r="MB63" i="11"/>
  <c r="MQ63" i="11"/>
  <c r="LR64" i="11"/>
  <c r="LW64" i="11"/>
  <c r="MB64" i="11"/>
  <c r="MQ64" i="11"/>
  <c r="LR65" i="11"/>
  <c r="LW65" i="11"/>
  <c r="MB65" i="11"/>
  <c r="MQ65" i="11"/>
  <c r="LR66" i="11"/>
  <c r="LW66" i="11"/>
  <c r="MB66" i="11"/>
  <c r="MQ66" i="11"/>
  <c r="LR67" i="11"/>
  <c r="LW67" i="11"/>
  <c r="MB67" i="11"/>
  <c r="MQ67" i="11"/>
  <c r="MN3" i="11"/>
  <c r="MQ3" i="11"/>
  <c r="MV3" i="11"/>
  <c r="NA3" i="11"/>
  <c r="NF3" i="11"/>
  <c r="NK3" i="11"/>
  <c r="NP3" i="11"/>
  <c r="MV6" i="11"/>
  <c r="NA6" i="11"/>
  <c r="NF6" i="11"/>
  <c r="NU6" i="11"/>
  <c r="MV7" i="11"/>
  <c r="NA7" i="11"/>
  <c r="NF7" i="11"/>
  <c r="NU7" i="11"/>
  <c r="MV8" i="11"/>
  <c r="NA8" i="11"/>
  <c r="NF8" i="11"/>
  <c r="NU8" i="11"/>
  <c r="MV9" i="11"/>
  <c r="NA9" i="11"/>
  <c r="NF9" i="11"/>
  <c r="NU9" i="11"/>
  <c r="MV10" i="11"/>
  <c r="NA10" i="11"/>
  <c r="NF10" i="11"/>
  <c r="NU10" i="11"/>
  <c r="MV11" i="11"/>
  <c r="NA11" i="11"/>
  <c r="NF11" i="11"/>
  <c r="NU11" i="11"/>
  <c r="MV12" i="11"/>
  <c r="NA12" i="11"/>
  <c r="NF12" i="11"/>
  <c r="NU12" i="11"/>
  <c r="MV13" i="11"/>
  <c r="NA13" i="11"/>
  <c r="NF13" i="11"/>
  <c r="NU13" i="11"/>
  <c r="MV14" i="11"/>
  <c r="NA14" i="11"/>
  <c r="NF14" i="11"/>
  <c r="NU14" i="11"/>
  <c r="MV15" i="11"/>
  <c r="NA15" i="11"/>
  <c r="NF15" i="11"/>
  <c r="NU15" i="11"/>
  <c r="MV16" i="11"/>
  <c r="NA16" i="11"/>
  <c r="NF16" i="11"/>
  <c r="NU16" i="11"/>
  <c r="MV17" i="11"/>
  <c r="NA17" i="11"/>
  <c r="NF17" i="11"/>
  <c r="NU17" i="11"/>
  <c r="MV18" i="11"/>
  <c r="NA18" i="11"/>
  <c r="NF18" i="11"/>
  <c r="NU18" i="11"/>
  <c r="MV19" i="11"/>
  <c r="NA19" i="11"/>
  <c r="NF19" i="11"/>
  <c r="NU19" i="11"/>
  <c r="MV20" i="11"/>
  <c r="NA20" i="11"/>
  <c r="NF20" i="11"/>
  <c r="NU20" i="11"/>
  <c r="MV21" i="11"/>
  <c r="NA21" i="11"/>
  <c r="NF21" i="11"/>
  <c r="NU21" i="11"/>
  <c r="MV22" i="11"/>
  <c r="NA22" i="11"/>
  <c r="NF22" i="11"/>
  <c r="NU22" i="11"/>
  <c r="MV23" i="11"/>
  <c r="NA23" i="11"/>
  <c r="NF23" i="11"/>
  <c r="NU23" i="11"/>
  <c r="MV24" i="11"/>
  <c r="NA24" i="11"/>
  <c r="NF24" i="11"/>
  <c r="NU24" i="11"/>
  <c r="MV25" i="11"/>
  <c r="NA25" i="11"/>
  <c r="NF25" i="11"/>
  <c r="NU25" i="11"/>
  <c r="MV26" i="11"/>
  <c r="NA26" i="11"/>
  <c r="NF26" i="11"/>
  <c r="NU26" i="11"/>
  <c r="MV27" i="11"/>
  <c r="NA27" i="11"/>
  <c r="NF27" i="11"/>
  <c r="NU27" i="11"/>
  <c r="MV28" i="11"/>
  <c r="NA28" i="11"/>
  <c r="NF28" i="11"/>
  <c r="NU28" i="11"/>
  <c r="MV29" i="11"/>
  <c r="NA29" i="11"/>
  <c r="NF29" i="11"/>
  <c r="NU29" i="11"/>
  <c r="MV30" i="11"/>
  <c r="NA30" i="11"/>
  <c r="NF30" i="11"/>
  <c r="NU30" i="11"/>
  <c r="MV31" i="11"/>
  <c r="NA31" i="11"/>
  <c r="NF31" i="11"/>
  <c r="NU31" i="11"/>
  <c r="MV32" i="11"/>
  <c r="NA32" i="11"/>
  <c r="NF32" i="11"/>
  <c r="NU32" i="11"/>
  <c r="MV33" i="11"/>
  <c r="NA33" i="11"/>
  <c r="NF33" i="11"/>
  <c r="NU33" i="11"/>
  <c r="MV34" i="11"/>
  <c r="NA34" i="11"/>
  <c r="NF34" i="11"/>
  <c r="NU34" i="11"/>
  <c r="MV35" i="11"/>
  <c r="NA35" i="11"/>
  <c r="NF35" i="11"/>
  <c r="NU35" i="11"/>
  <c r="MV36" i="11"/>
  <c r="NA36" i="11"/>
  <c r="NF36" i="11"/>
  <c r="NU36" i="11"/>
  <c r="MV37" i="11"/>
  <c r="NA37" i="11"/>
  <c r="NF37" i="11"/>
  <c r="NU37" i="11"/>
  <c r="MV38" i="11"/>
  <c r="NA38" i="11"/>
  <c r="NF38" i="11"/>
  <c r="NU38" i="11"/>
  <c r="MV39" i="11"/>
  <c r="NA39" i="11"/>
  <c r="NF39" i="11"/>
  <c r="NU39" i="11"/>
  <c r="MV40" i="11"/>
  <c r="NA40" i="11"/>
  <c r="NF40" i="11"/>
  <c r="NU40" i="11"/>
  <c r="MV41" i="11"/>
  <c r="NA41" i="11"/>
  <c r="NF41" i="11"/>
  <c r="NU41" i="11"/>
  <c r="MV42" i="11"/>
  <c r="NA42" i="11"/>
  <c r="NF42" i="11"/>
  <c r="NU42" i="11"/>
  <c r="MV43" i="11"/>
  <c r="NA43" i="11"/>
  <c r="NF43" i="11"/>
  <c r="NU43" i="11"/>
  <c r="MV44" i="11"/>
  <c r="NA44" i="11"/>
  <c r="NF44" i="11"/>
  <c r="NU44" i="11"/>
  <c r="MV45" i="11"/>
  <c r="NA45" i="11"/>
  <c r="NF45" i="11"/>
  <c r="NU45" i="11"/>
  <c r="MV46" i="11"/>
  <c r="NA46" i="11"/>
  <c r="NF46" i="11"/>
  <c r="NU46" i="11"/>
  <c r="MV47" i="11"/>
  <c r="NA47" i="11"/>
  <c r="NF47" i="11"/>
  <c r="NU47" i="11"/>
  <c r="MV48" i="11"/>
  <c r="NA48" i="11"/>
  <c r="NF48" i="11"/>
  <c r="NU48" i="11"/>
  <c r="MV49" i="11"/>
  <c r="NA49" i="11"/>
  <c r="NF49" i="11"/>
  <c r="NU49" i="11"/>
  <c r="MV50" i="11"/>
  <c r="NA50" i="11"/>
  <c r="NF50" i="11"/>
  <c r="NU50" i="11"/>
  <c r="MV51" i="11"/>
  <c r="NA51" i="11"/>
  <c r="NF51" i="11"/>
  <c r="NU51" i="11"/>
  <c r="MV52" i="11"/>
  <c r="NA52" i="11"/>
  <c r="NF52" i="11"/>
  <c r="NU52" i="11"/>
  <c r="MV53" i="11"/>
  <c r="NA53" i="11"/>
  <c r="NF53" i="11"/>
  <c r="NU53" i="11"/>
  <c r="MV54" i="11"/>
  <c r="NA54" i="11"/>
  <c r="NF54" i="11"/>
  <c r="NU54" i="11"/>
  <c r="MV55" i="11"/>
  <c r="NA55" i="11"/>
  <c r="NF55" i="11"/>
  <c r="NU55" i="11"/>
  <c r="MV56" i="11"/>
  <c r="NA56" i="11"/>
  <c r="NF56" i="11"/>
  <c r="NU56" i="11"/>
  <c r="MV57" i="11"/>
  <c r="NA57" i="11"/>
  <c r="NF57" i="11"/>
  <c r="NU57" i="11"/>
  <c r="MV58" i="11"/>
  <c r="NA58" i="11"/>
  <c r="NF58" i="11"/>
  <c r="NU58" i="11"/>
  <c r="MV59" i="11"/>
  <c r="NA59" i="11"/>
  <c r="NF59" i="11"/>
  <c r="NU59" i="11"/>
  <c r="MV60" i="11"/>
  <c r="NA60" i="11"/>
  <c r="NF60" i="11"/>
  <c r="NU60" i="11"/>
  <c r="MV61" i="11"/>
  <c r="NA61" i="11"/>
  <c r="NF61" i="11"/>
  <c r="NU61" i="11"/>
  <c r="MV62" i="11"/>
  <c r="NA62" i="11"/>
  <c r="NF62" i="11"/>
  <c r="NU62" i="11"/>
  <c r="MV63" i="11"/>
  <c r="NA63" i="11"/>
  <c r="NF63" i="11"/>
  <c r="NU63" i="11"/>
  <c r="MV64" i="11"/>
  <c r="NA64" i="11"/>
  <c r="NF64" i="11"/>
  <c r="NU64" i="11"/>
  <c r="MV65" i="11"/>
  <c r="NA65" i="11"/>
  <c r="NF65" i="11"/>
  <c r="NU65" i="11"/>
  <c r="MV66" i="11"/>
  <c r="NA66" i="11"/>
  <c r="NF66" i="11"/>
  <c r="NU66" i="11"/>
  <c r="MV67" i="11"/>
  <c r="NA67" i="11"/>
  <c r="NF67" i="11"/>
  <c r="NU67" i="11"/>
  <c r="NS3" i="11"/>
  <c r="MX6" i="11"/>
  <c r="NC6" i="11"/>
  <c r="NH6" i="11"/>
  <c r="NW6" i="11"/>
  <c r="MX7" i="11"/>
  <c r="NC7" i="11"/>
  <c r="NH7" i="11"/>
  <c r="NW7" i="11"/>
  <c r="MX8" i="11"/>
  <c r="NC8" i="11"/>
  <c r="NH8" i="11"/>
  <c r="NW8" i="11"/>
  <c r="MX9" i="11"/>
  <c r="NC9" i="11"/>
  <c r="NH9" i="11"/>
  <c r="NW9" i="11"/>
  <c r="MX10" i="11"/>
  <c r="NC10" i="11"/>
  <c r="NH10" i="11"/>
  <c r="NW10" i="11"/>
  <c r="MX11" i="11"/>
  <c r="NC11" i="11"/>
  <c r="NH11" i="11"/>
  <c r="NW11" i="11"/>
  <c r="MX12" i="11"/>
  <c r="NC12" i="11"/>
  <c r="NH12" i="11"/>
  <c r="NW12" i="11"/>
  <c r="MX13" i="11"/>
  <c r="NC13" i="11"/>
  <c r="NH13" i="11"/>
  <c r="NW13" i="11"/>
  <c r="MX14" i="11"/>
  <c r="NC14" i="11"/>
  <c r="NH14" i="11"/>
  <c r="NW14" i="11"/>
  <c r="MX15" i="11"/>
  <c r="NC15" i="11"/>
  <c r="NH15" i="11"/>
  <c r="NW15" i="11"/>
  <c r="MX16" i="11"/>
  <c r="NC16" i="11"/>
  <c r="NH16" i="11"/>
  <c r="NW16" i="11"/>
  <c r="MX17" i="11"/>
  <c r="NC17" i="11"/>
  <c r="NH17" i="11"/>
  <c r="NW17" i="11"/>
  <c r="MX18" i="11"/>
  <c r="NC18" i="11"/>
  <c r="NH18" i="11"/>
  <c r="NW18" i="11"/>
  <c r="MX19" i="11"/>
  <c r="NC19" i="11"/>
  <c r="NH19" i="11"/>
  <c r="NW19" i="11"/>
  <c r="MX20" i="11"/>
  <c r="NC20" i="11"/>
  <c r="NH20" i="11"/>
  <c r="NW20" i="11"/>
  <c r="MX21" i="11"/>
  <c r="NC21" i="11"/>
  <c r="NH21" i="11"/>
  <c r="NW21" i="11"/>
  <c r="MX22" i="11"/>
  <c r="NC22" i="11"/>
  <c r="NH22" i="11"/>
  <c r="NW22" i="11"/>
  <c r="MX23" i="11"/>
  <c r="NC23" i="11"/>
  <c r="NH23" i="11"/>
  <c r="NW23" i="11"/>
  <c r="MX24" i="11"/>
  <c r="NC24" i="11"/>
  <c r="NH24" i="11"/>
  <c r="NW24" i="11"/>
  <c r="MX25" i="11"/>
  <c r="NC25" i="11"/>
  <c r="NH25" i="11"/>
  <c r="NW25" i="11"/>
  <c r="MX26" i="11"/>
  <c r="NC26" i="11"/>
  <c r="NH26" i="11"/>
  <c r="NW26" i="11"/>
  <c r="MX27" i="11"/>
  <c r="NC27" i="11"/>
  <c r="NH27" i="11"/>
  <c r="NW27" i="11"/>
  <c r="MX28" i="11"/>
  <c r="NC28" i="11"/>
  <c r="NH28" i="11"/>
  <c r="NW28" i="11"/>
  <c r="MX29" i="11"/>
  <c r="NC29" i="11"/>
  <c r="NH29" i="11"/>
  <c r="NW29" i="11"/>
  <c r="MX30" i="11"/>
  <c r="NC30" i="11"/>
  <c r="NH30" i="11"/>
  <c r="NW30" i="11"/>
  <c r="MX31" i="11"/>
  <c r="NC31" i="11"/>
  <c r="NH31" i="11"/>
  <c r="NW31" i="11"/>
  <c r="MX32" i="11"/>
  <c r="NC32" i="11"/>
  <c r="NH32" i="11"/>
  <c r="NW32" i="11"/>
  <c r="MX33" i="11"/>
  <c r="NC33" i="11"/>
  <c r="NH33" i="11"/>
  <c r="NW33" i="11"/>
  <c r="MX34" i="11"/>
  <c r="NC34" i="11"/>
  <c r="NH34" i="11"/>
  <c r="NW34" i="11"/>
  <c r="MX35" i="11"/>
  <c r="NC35" i="11"/>
  <c r="NH35" i="11"/>
  <c r="NW35" i="11"/>
  <c r="MX36" i="11"/>
  <c r="NC36" i="11"/>
  <c r="NH36" i="11"/>
  <c r="NW36" i="11"/>
  <c r="MX37" i="11"/>
  <c r="NC37" i="11"/>
  <c r="NH37" i="11"/>
  <c r="NW37" i="11"/>
  <c r="MX38" i="11"/>
  <c r="NC38" i="11"/>
  <c r="NH38" i="11"/>
  <c r="NW38" i="11"/>
  <c r="MX39" i="11"/>
  <c r="NC39" i="11"/>
  <c r="NH39" i="11"/>
  <c r="NW39" i="11"/>
  <c r="MX40" i="11"/>
  <c r="NC40" i="11"/>
  <c r="NH40" i="11"/>
  <c r="NW40" i="11"/>
  <c r="MX41" i="11"/>
  <c r="NC41" i="11"/>
  <c r="NH41" i="11"/>
  <c r="NW41" i="11"/>
  <c r="MX42" i="11"/>
  <c r="NC42" i="11"/>
  <c r="NH42" i="11"/>
  <c r="NW42" i="11"/>
  <c r="MX43" i="11"/>
  <c r="NC43" i="11"/>
  <c r="NH43" i="11"/>
  <c r="NW43" i="11"/>
  <c r="MX44" i="11"/>
  <c r="NC44" i="11"/>
  <c r="NH44" i="11"/>
  <c r="NW44" i="11"/>
  <c r="MX45" i="11"/>
  <c r="NC45" i="11"/>
  <c r="NH45" i="11"/>
  <c r="NW45" i="11"/>
  <c r="MX46" i="11"/>
  <c r="NC46" i="11"/>
  <c r="NH46" i="11"/>
  <c r="NW46" i="11"/>
  <c r="MX47" i="11"/>
  <c r="NC47" i="11"/>
  <c r="NH47" i="11"/>
  <c r="NW47" i="11"/>
  <c r="MX48" i="11"/>
  <c r="NC48" i="11"/>
  <c r="NH48" i="11"/>
  <c r="NW48" i="11"/>
  <c r="MX49" i="11"/>
  <c r="NC49" i="11"/>
  <c r="NH49" i="11"/>
  <c r="NW49" i="11"/>
  <c r="MX50" i="11"/>
  <c r="NC50" i="11"/>
  <c r="NH50" i="11"/>
  <c r="NW50" i="11"/>
  <c r="MX51" i="11"/>
  <c r="NC51" i="11"/>
  <c r="NH51" i="11"/>
  <c r="NW51" i="11"/>
  <c r="MX52" i="11"/>
  <c r="NC52" i="11"/>
  <c r="NH52" i="11"/>
  <c r="NW52" i="11"/>
  <c r="MX53" i="11"/>
  <c r="NC53" i="11"/>
  <c r="NH53" i="11"/>
  <c r="NW53" i="11"/>
  <c r="MX54" i="11"/>
  <c r="NC54" i="11"/>
  <c r="NH54" i="11"/>
  <c r="NW54" i="11"/>
  <c r="MX55" i="11"/>
  <c r="NC55" i="11"/>
  <c r="NH55" i="11"/>
  <c r="NW55" i="11"/>
  <c r="MX56" i="11"/>
  <c r="NC56" i="11"/>
  <c r="NH56" i="11"/>
  <c r="NW56" i="11"/>
  <c r="MX57" i="11"/>
  <c r="NC57" i="11"/>
  <c r="NH57" i="11"/>
  <c r="NW57" i="11"/>
  <c r="MX58" i="11"/>
  <c r="NC58" i="11"/>
  <c r="NH58" i="11"/>
  <c r="NW58" i="11"/>
  <c r="MX59" i="11"/>
  <c r="NC59" i="11"/>
  <c r="NH59" i="11"/>
  <c r="NW59" i="11"/>
  <c r="MX60" i="11"/>
  <c r="NC60" i="11"/>
  <c r="NH60" i="11"/>
  <c r="NW60" i="11"/>
  <c r="MX61" i="11"/>
  <c r="NC61" i="11"/>
  <c r="NH61" i="11"/>
  <c r="NW61" i="11"/>
  <c r="MX62" i="11"/>
  <c r="NC62" i="11"/>
  <c r="NH62" i="11"/>
  <c r="NW62" i="11"/>
  <c r="MX63" i="11"/>
  <c r="NC63" i="11"/>
  <c r="NH63" i="11"/>
  <c r="NW63" i="11"/>
  <c r="MX64" i="11"/>
  <c r="NC64" i="11"/>
  <c r="NH64" i="11"/>
  <c r="NW64" i="11"/>
  <c r="MX65" i="11"/>
  <c r="NC65" i="11"/>
  <c r="NH65" i="11"/>
  <c r="NW65" i="11"/>
  <c r="MX66" i="11"/>
  <c r="NC66" i="11"/>
  <c r="NH66" i="11"/>
  <c r="NW66" i="11"/>
  <c r="MX67" i="11"/>
  <c r="NC67" i="11"/>
  <c r="NH67" i="11"/>
  <c r="NW67" i="11"/>
  <c r="NT3" i="11"/>
  <c r="NW3" i="11"/>
  <c r="OA3" i="11"/>
  <c r="OB3" i="11"/>
  <c r="OC3" i="11"/>
  <c r="OD3" i="11"/>
  <c r="OE3" i="11"/>
  <c r="OF3" i="11"/>
  <c r="OG3" i="11"/>
  <c r="OH3" i="11"/>
  <c r="OI3" i="11"/>
  <c r="OJ3" i="11"/>
  <c r="OK3" i="11"/>
  <c r="OL3" i="11"/>
  <c r="P4" i="11"/>
  <c r="U4" i="11"/>
  <c r="Z4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4" i="11"/>
  <c r="AF4" i="11"/>
  <c r="AG4" i="11"/>
  <c r="AI4" i="11"/>
  <c r="AJ4" i="11"/>
  <c r="BA4" i="11"/>
  <c r="BF4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4" i="11"/>
  <c r="BL4" i="11"/>
  <c r="BM4" i="11"/>
  <c r="BO4" i="11"/>
  <c r="BP4" i="11"/>
  <c r="CG4" i="11"/>
  <c r="CL4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CQ4" i="11"/>
  <c r="CR4" i="11"/>
  <c r="CS4" i="11"/>
  <c r="CU4" i="11"/>
  <c r="CV4" i="11"/>
  <c r="DH4" i="11"/>
  <c r="DM4" i="11"/>
  <c r="DR4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4" i="11"/>
  <c r="DX4" i="11"/>
  <c r="DY4" i="11"/>
  <c r="EA4" i="11"/>
  <c r="EB4" i="11"/>
  <c r="EN4" i="11"/>
  <c r="ES4" i="11"/>
  <c r="EX4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FC4" i="11"/>
  <c r="FD4" i="11"/>
  <c r="FE4" i="11"/>
  <c r="FG4" i="11"/>
  <c r="FH4" i="11"/>
  <c r="FT4" i="11"/>
  <c r="FY4" i="11"/>
  <c r="GD4" i="11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50" i="11"/>
  <c r="GI51" i="11"/>
  <c r="GI52" i="11"/>
  <c r="GI53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GI4" i="11"/>
  <c r="GJ4" i="11"/>
  <c r="GK4" i="11"/>
  <c r="GM4" i="11"/>
  <c r="GN4" i="11"/>
  <c r="HE4" i="11"/>
  <c r="HJ4" i="11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50" i="11"/>
  <c r="HO51" i="11"/>
  <c r="HO52" i="11"/>
  <c r="HO53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HO4" i="11"/>
  <c r="HP4" i="11"/>
  <c r="HQ4" i="11"/>
  <c r="HS4" i="11"/>
  <c r="HT4" i="11"/>
  <c r="IK4" i="11"/>
  <c r="IP4" i="11"/>
  <c r="IU6" i="11"/>
  <c r="IU7" i="11"/>
  <c r="IU8" i="11"/>
  <c r="IU9" i="11"/>
  <c r="IU10" i="11"/>
  <c r="IU11" i="11"/>
  <c r="IU12" i="11"/>
  <c r="IU13" i="11"/>
  <c r="IU14" i="11"/>
  <c r="IU15" i="11"/>
  <c r="IU16" i="11"/>
  <c r="IU17" i="11"/>
  <c r="IU18" i="11"/>
  <c r="IU19" i="11"/>
  <c r="IU20" i="11"/>
  <c r="IU21" i="11"/>
  <c r="IU22" i="11"/>
  <c r="IU23" i="11"/>
  <c r="IU24" i="11"/>
  <c r="IU25" i="11"/>
  <c r="IU26" i="11"/>
  <c r="IU27" i="11"/>
  <c r="IU28" i="11"/>
  <c r="IU29" i="11"/>
  <c r="IU30" i="11"/>
  <c r="IU31" i="11"/>
  <c r="IU32" i="11"/>
  <c r="IU33" i="11"/>
  <c r="IU34" i="11"/>
  <c r="IU35" i="11"/>
  <c r="IU36" i="11"/>
  <c r="IU37" i="11"/>
  <c r="IU38" i="11"/>
  <c r="IU39" i="11"/>
  <c r="IU40" i="11"/>
  <c r="IU41" i="11"/>
  <c r="IU42" i="11"/>
  <c r="IU43" i="11"/>
  <c r="IU44" i="11"/>
  <c r="IU45" i="11"/>
  <c r="IU46" i="11"/>
  <c r="IU47" i="11"/>
  <c r="IU48" i="11"/>
  <c r="IU49" i="11"/>
  <c r="IU50" i="11"/>
  <c r="IU51" i="11"/>
  <c r="IU52" i="11"/>
  <c r="IU53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IU4" i="11"/>
  <c r="IV4" i="11"/>
  <c r="IW4" i="11"/>
  <c r="IY4" i="11"/>
  <c r="IZ4" i="11"/>
  <c r="JG4" i="11"/>
  <c r="JL4" i="11"/>
  <c r="JQ4" i="11"/>
  <c r="JV4" i="11"/>
  <c r="KA6" i="11"/>
  <c r="KA7" i="11"/>
  <c r="KA8" i="11"/>
  <c r="KA9" i="11"/>
  <c r="KA10" i="11"/>
  <c r="KA11" i="11"/>
  <c r="KA12" i="11"/>
  <c r="KA13" i="11"/>
  <c r="KA14" i="11"/>
  <c r="KA15" i="11"/>
  <c r="KA16" i="11"/>
  <c r="KA17" i="11"/>
  <c r="KA18" i="11"/>
  <c r="KA19" i="11"/>
  <c r="KA20" i="11"/>
  <c r="KA21" i="11"/>
  <c r="KA22" i="11"/>
  <c r="KA23" i="11"/>
  <c r="KA24" i="11"/>
  <c r="KA25" i="11"/>
  <c r="KA26" i="11"/>
  <c r="KA27" i="11"/>
  <c r="KA28" i="11"/>
  <c r="KA29" i="11"/>
  <c r="KA30" i="11"/>
  <c r="KA31" i="11"/>
  <c r="KA32" i="11"/>
  <c r="KA33" i="11"/>
  <c r="KA34" i="11"/>
  <c r="KA35" i="11"/>
  <c r="KA36" i="11"/>
  <c r="KA37" i="11"/>
  <c r="KA38" i="11"/>
  <c r="KA39" i="11"/>
  <c r="KA40" i="11"/>
  <c r="KA41" i="11"/>
  <c r="KA42" i="11"/>
  <c r="KA43" i="11"/>
  <c r="KA44" i="11"/>
  <c r="KA45" i="11"/>
  <c r="KA46" i="11"/>
  <c r="KA47" i="11"/>
  <c r="KA48" i="11"/>
  <c r="KA49" i="11"/>
  <c r="KA50" i="11"/>
  <c r="KA51" i="11"/>
  <c r="KA52" i="11"/>
  <c r="KA53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KA4" i="11"/>
  <c r="KB4" i="11"/>
  <c r="KC4" i="11"/>
  <c r="KE4" i="11"/>
  <c r="KF4" i="11"/>
  <c r="KM4" i="11"/>
  <c r="KR4" i="11"/>
  <c r="KW4" i="11"/>
  <c r="LB4" i="11"/>
  <c r="LG6" i="11"/>
  <c r="LG7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G29" i="11"/>
  <c r="LG30" i="11"/>
  <c r="LG31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9" i="11"/>
  <c r="LG50" i="11"/>
  <c r="LG51" i="11"/>
  <c r="LG52" i="11"/>
  <c r="LG53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LG4" i="11"/>
  <c r="LH4" i="11"/>
  <c r="LI4" i="11"/>
  <c r="LK4" i="11"/>
  <c r="LL4" i="11"/>
  <c r="LS4" i="11"/>
  <c r="LX4" i="11"/>
  <c r="MC4" i="11"/>
  <c r="MH4" i="11"/>
  <c r="MM6" i="11"/>
  <c r="MM7" i="11"/>
  <c r="MM8" i="11"/>
  <c r="MM9" i="11"/>
  <c r="MM10" i="11"/>
  <c r="MM11" i="11"/>
  <c r="MM12" i="11"/>
  <c r="MM13" i="11"/>
  <c r="MM14" i="11"/>
  <c r="MM15" i="11"/>
  <c r="MM16" i="11"/>
  <c r="MM17" i="11"/>
  <c r="MM18" i="11"/>
  <c r="MM19" i="11"/>
  <c r="MM20" i="11"/>
  <c r="MM21" i="11"/>
  <c r="MM22" i="11"/>
  <c r="MM23" i="11"/>
  <c r="MM24" i="11"/>
  <c r="MM25" i="11"/>
  <c r="MM26" i="11"/>
  <c r="MM27" i="11"/>
  <c r="MM28" i="11"/>
  <c r="MM29" i="11"/>
  <c r="MM30" i="11"/>
  <c r="MM31" i="11"/>
  <c r="MM32" i="11"/>
  <c r="MM33" i="11"/>
  <c r="MM34" i="11"/>
  <c r="MM35" i="11"/>
  <c r="MM36" i="11"/>
  <c r="MM37" i="11"/>
  <c r="MM38" i="11"/>
  <c r="MM39" i="11"/>
  <c r="MM40" i="11"/>
  <c r="MM41" i="11"/>
  <c r="MM42" i="11"/>
  <c r="MM43" i="11"/>
  <c r="MM44" i="11"/>
  <c r="MM45" i="11"/>
  <c r="MM46" i="11"/>
  <c r="MM47" i="11"/>
  <c r="MM48" i="11"/>
  <c r="MM49" i="11"/>
  <c r="MM50" i="11"/>
  <c r="MM51" i="11"/>
  <c r="MM52" i="11"/>
  <c r="MM53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MM4" i="11"/>
  <c r="MN4" i="11"/>
  <c r="MO4" i="11"/>
  <c r="MQ4" i="11"/>
  <c r="MR4" i="11"/>
  <c r="MT4" i="11"/>
  <c r="R73" i="10"/>
  <c r="MX4" i="11"/>
  <c r="MY4" i="11"/>
  <c r="R74" i="10"/>
  <c r="NC4" i="11"/>
  <c r="ND4" i="11"/>
  <c r="R75" i="10"/>
  <c r="NH4" i="11"/>
  <c r="NI4" i="11"/>
  <c r="R76" i="10"/>
  <c r="NM4" i="11"/>
  <c r="NN4" i="11"/>
  <c r="NQ4" i="11"/>
  <c r="R77" i="10"/>
  <c r="NR4" i="11"/>
  <c r="NS6" i="11"/>
  <c r="NS7" i="11"/>
  <c r="NS8" i="11"/>
  <c r="NS9" i="11"/>
  <c r="NS10" i="11"/>
  <c r="NS11" i="11"/>
  <c r="NS12" i="11"/>
  <c r="NS13" i="11"/>
  <c r="NS14" i="11"/>
  <c r="NS15" i="11"/>
  <c r="NS16" i="11"/>
  <c r="NS17" i="11"/>
  <c r="NS18" i="11"/>
  <c r="NS19" i="11"/>
  <c r="NS20" i="11"/>
  <c r="NS21" i="11"/>
  <c r="NS22" i="11"/>
  <c r="NS23" i="11"/>
  <c r="NS24" i="11"/>
  <c r="NS25" i="11"/>
  <c r="NS26" i="11"/>
  <c r="NS27" i="11"/>
  <c r="NS28" i="11"/>
  <c r="NS29" i="11"/>
  <c r="NS30" i="11"/>
  <c r="NS31" i="11"/>
  <c r="NS32" i="11"/>
  <c r="NS33" i="11"/>
  <c r="NS34" i="11"/>
  <c r="NS35" i="11"/>
  <c r="NS36" i="11"/>
  <c r="NS37" i="11"/>
  <c r="NS38" i="11"/>
  <c r="NS39" i="11"/>
  <c r="NS40" i="11"/>
  <c r="NS41" i="11"/>
  <c r="NS42" i="11"/>
  <c r="NS43" i="11"/>
  <c r="NS44" i="11"/>
  <c r="NS45" i="11"/>
  <c r="NS46" i="11"/>
  <c r="NS47" i="11"/>
  <c r="NS48" i="11"/>
  <c r="NS49" i="11"/>
  <c r="NS50" i="11"/>
  <c r="NS51" i="11"/>
  <c r="NS52" i="11"/>
  <c r="NS53" i="11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NS4" i="11"/>
  <c r="NT4" i="11"/>
  <c r="NU4" i="11"/>
  <c r="NW4" i="11"/>
  <c r="NX4" i="11"/>
  <c r="J73" i="10"/>
  <c r="L73" i="10"/>
  <c r="P73" i="10"/>
  <c r="J74" i="10"/>
  <c r="L74" i="10"/>
  <c r="P74" i="10"/>
  <c r="J75" i="10"/>
  <c r="L75" i="10"/>
  <c r="P75" i="10"/>
  <c r="J76" i="10"/>
  <c r="L76" i="10"/>
  <c r="P76" i="10"/>
  <c r="J77" i="10"/>
  <c r="L77" i="10"/>
  <c r="P77" i="10"/>
  <c r="P72" i="10"/>
  <c r="W72" i="10"/>
  <c r="OR4" i="11"/>
  <c r="U72" i="10"/>
  <c r="X72" i="10"/>
  <c r="OS4" i="11"/>
  <c r="OA5" i="11"/>
  <c r="OB5" i="11"/>
  <c r="OC5" i="11"/>
  <c r="OD5" i="11"/>
  <c r="OE5" i="11"/>
  <c r="OF5" i="11"/>
  <c r="OG5" i="11"/>
  <c r="OH5" i="11"/>
  <c r="OI5" i="11"/>
  <c r="OJ5" i="11"/>
  <c r="OK5" i="11"/>
  <c r="OL5" i="11"/>
  <c r="AF6" i="11"/>
  <c r="AH6" i="11"/>
  <c r="AJ6" i="11"/>
  <c r="AK6" i="11"/>
  <c r="BL6" i="11"/>
  <c r="BN6" i="11"/>
  <c r="BP6" i="11"/>
  <c r="BQ6" i="11"/>
  <c r="CR6" i="11"/>
  <c r="CT6" i="11"/>
  <c r="CV6" i="11"/>
  <c r="CW6" i="11"/>
  <c r="DX6" i="11"/>
  <c r="DZ6" i="11"/>
  <c r="EB6" i="11"/>
  <c r="EC6" i="11"/>
  <c r="FD6" i="11"/>
  <c r="FF6" i="11"/>
  <c r="FH6" i="11"/>
  <c r="FI6" i="11"/>
  <c r="GJ6" i="11"/>
  <c r="GL6" i="11"/>
  <c r="GN6" i="11"/>
  <c r="GO6" i="11"/>
  <c r="HP6" i="11"/>
  <c r="HR6" i="11"/>
  <c r="HT6" i="11"/>
  <c r="HU6" i="11"/>
  <c r="IV6" i="11"/>
  <c r="IX6" i="11"/>
  <c r="IZ6" i="11"/>
  <c r="JA6" i="11"/>
  <c r="KB6" i="11"/>
  <c r="KD6" i="11"/>
  <c r="KF6" i="11"/>
  <c r="KG6" i="11"/>
  <c r="KY6" i="11"/>
  <c r="LA6" i="11"/>
  <c r="LD6" i="11"/>
  <c r="LF6" i="11"/>
  <c r="LH6" i="11"/>
  <c r="LJ6" i="11"/>
  <c r="LL6" i="11"/>
  <c r="LM6" i="11"/>
  <c r="ME6" i="11"/>
  <c r="MG6" i="11"/>
  <c r="MJ6" i="11"/>
  <c r="ML6" i="11"/>
  <c r="MN6" i="11"/>
  <c r="MP6" i="11"/>
  <c r="MR6" i="11"/>
  <c r="MS6" i="11"/>
  <c r="NK6" i="11"/>
  <c r="NM6" i="11"/>
  <c r="NP6" i="11"/>
  <c r="NR6" i="11"/>
  <c r="NT6" i="11"/>
  <c r="NV6" i="11"/>
  <c r="NX6" i="11"/>
  <c r="NY6" i="11"/>
  <c r="NZ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N6" i="11"/>
  <c r="AF48" i="11"/>
  <c r="OO6" i="11"/>
  <c r="OP6" i="11"/>
  <c r="OQ6" i="11"/>
  <c r="OR6" i="11"/>
  <c r="OS6" i="11"/>
  <c r="OQ7" i="11"/>
  <c r="OQ8" i="11"/>
  <c r="OQ9" i="11"/>
  <c r="OQ10" i="11"/>
  <c r="OQ11" i="11"/>
  <c r="OQ12" i="11"/>
  <c r="OQ13" i="11"/>
  <c r="OQ14" i="11"/>
  <c r="OQ15" i="11"/>
  <c r="OQ16" i="11"/>
  <c r="OQ17" i="11"/>
  <c r="OQ18" i="11"/>
  <c r="OQ19" i="11"/>
  <c r="OQ20" i="11"/>
  <c r="OQ21" i="11"/>
  <c r="OQ22" i="11"/>
  <c r="OQ23" i="11"/>
  <c r="OQ24" i="11"/>
  <c r="OQ25" i="11"/>
  <c r="OQ26" i="11"/>
  <c r="OQ27" i="11"/>
  <c r="OQ28" i="11"/>
  <c r="OQ29" i="11"/>
  <c r="OQ30" i="11"/>
  <c r="OQ31" i="11"/>
  <c r="OQ32" i="11"/>
  <c r="OQ33" i="11"/>
  <c r="OQ34" i="11"/>
  <c r="OQ35" i="11"/>
  <c r="OQ36" i="11"/>
  <c r="OQ37" i="11"/>
  <c r="OQ38" i="11"/>
  <c r="OQ39" i="11"/>
  <c r="OQ40" i="11"/>
  <c r="OQ41" i="11"/>
  <c r="OQ42" i="11"/>
  <c r="OQ43" i="11"/>
  <c r="OQ44" i="11"/>
  <c r="OQ45" i="11"/>
  <c r="OQ46" i="11"/>
  <c r="OQ47" i="11"/>
  <c r="OQ48" i="11"/>
  <c r="OQ49" i="11"/>
  <c r="OQ50" i="11"/>
  <c r="OQ51" i="11"/>
  <c r="OQ52" i="11"/>
  <c r="OQ53" i="11"/>
  <c r="OQ54" i="11"/>
  <c r="OQ55" i="11"/>
  <c r="OQ56" i="11"/>
  <c r="OQ57" i="11"/>
  <c r="OQ58" i="11"/>
  <c r="OQ59" i="11"/>
  <c r="OQ60" i="11"/>
  <c r="OQ61" i="11"/>
  <c r="OQ62" i="11"/>
  <c r="OQ63" i="11"/>
  <c r="OQ64" i="11"/>
  <c r="OQ65" i="11"/>
  <c r="OQ66" i="11"/>
  <c r="OQ67" i="11"/>
  <c r="OU6" i="11"/>
  <c r="AF7" i="11"/>
  <c r="AH7" i="11"/>
  <c r="AJ7" i="11"/>
  <c r="AK7" i="11"/>
  <c r="BL7" i="11"/>
  <c r="BN7" i="11"/>
  <c r="BP7" i="11"/>
  <c r="BQ7" i="11"/>
  <c r="CR7" i="11"/>
  <c r="CT7" i="11"/>
  <c r="CV7" i="11"/>
  <c r="CW7" i="11"/>
  <c r="DX7" i="11"/>
  <c r="DZ7" i="11"/>
  <c r="EB7" i="11"/>
  <c r="EC7" i="11"/>
  <c r="FD7" i="11"/>
  <c r="FF7" i="11"/>
  <c r="FH7" i="11"/>
  <c r="FI7" i="11"/>
  <c r="GJ7" i="11"/>
  <c r="GL7" i="11"/>
  <c r="GN7" i="11"/>
  <c r="GO7" i="11"/>
  <c r="HP7" i="11"/>
  <c r="HR7" i="11"/>
  <c r="HT7" i="11"/>
  <c r="HU7" i="11"/>
  <c r="IV7" i="11"/>
  <c r="IX7" i="11"/>
  <c r="IZ7" i="11"/>
  <c r="JA7" i="11"/>
  <c r="KB7" i="11"/>
  <c r="KD7" i="11"/>
  <c r="KF7" i="11"/>
  <c r="KG7" i="11"/>
  <c r="KY7" i="11"/>
  <c r="LA7" i="11"/>
  <c r="LD7" i="11"/>
  <c r="LF7" i="11"/>
  <c r="LH7" i="11"/>
  <c r="LJ7" i="11"/>
  <c r="LL7" i="11"/>
  <c r="LM7" i="11"/>
  <c r="ME7" i="11"/>
  <c r="MG7" i="11"/>
  <c r="MJ7" i="11"/>
  <c r="ML7" i="11"/>
  <c r="MN7" i="11"/>
  <c r="MP7" i="11"/>
  <c r="MR7" i="11"/>
  <c r="MS7" i="11"/>
  <c r="NK7" i="11"/>
  <c r="NM7" i="11"/>
  <c r="NP7" i="11"/>
  <c r="NR7" i="11"/>
  <c r="NT7" i="11"/>
  <c r="NV7" i="11"/>
  <c r="NX7" i="11"/>
  <c r="NY7" i="11"/>
  <c r="NZ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N7" i="11"/>
  <c r="AF49" i="11"/>
  <c r="OO7" i="11"/>
  <c r="OP7" i="11"/>
  <c r="OR7" i="11"/>
  <c r="OS7" i="11"/>
  <c r="OU7" i="11"/>
  <c r="AF8" i="11"/>
  <c r="AH8" i="11"/>
  <c r="AJ8" i="11"/>
  <c r="AK8" i="11"/>
  <c r="BL8" i="11"/>
  <c r="BN8" i="11"/>
  <c r="BP8" i="11"/>
  <c r="BQ8" i="11"/>
  <c r="CR8" i="11"/>
  <c r="CT8" i="11"/>
  <c r="CV8" i="11"/>
  <c r="CW8" i="11"/>
  <c r="DX8" i="11"/>
  <c r="DZ8" i="11"/>
  <c r="EB8" i="11"/>
  <c r="EC8" i="11"/>
  <c r="FD8" i="11"/>
  <c r="FF8" i="11"/>
  <c r="FH8" i="11"/>
  <c r="FI8" i="11"/>
  <c r="GJ8" i="11"/>
  <c r="GL8" i="11"/>
  <c r="GN8" i="11"/>
  <c r="GO8" i="11"/>
  <c r="HP8" i="11"/>
  <c r="HR8" i="11"/>
  <c r="HT8" i="11"/>
  <c r="HU8" i="11"/>
  <c r="IV8" i="11"/>
  <c r="IX8" i="11"/>
  <c r="IZ8" i="11"/>
  <c r="JA8" i="11"/>
  <c r="JS8" i="11"/>
  <c r="JU8" i="11"/>
  <c r="JX8" i="11"/>
  <c r="JZ8" i="11"/>
  <c r="KB8" i="11"/>
  <c r="KD8" i="11"/>
  <c r="KF8" i="11"/>
  <c r="KG8" i="11"/>
  <c r="LH8" i="11"/>
  <c r="LJ8" i="11"/>
  <c r="LL8" i="11"/>
  <c r="LM8" i="11"/>
  <c r="ME8" i="11"/>
  <c r="MG8" i="11"/>
  <c r="MJ8" i="11"/>
  <c r="ML8" i="11"/>
  <c r="MN8" i="11"/>
  <c r="MP8" i="11"/>
  <c r="MR8" i="11"/>
  <c r="MS8" i="11"/>
  <c r="NK8" i="11"/>
  <c r="NM8" i="11"/>
  <c r="NP8" i="11"/>
  <c r="NR8" i="11"/>
  <c r="NT8" i="11"/>
  <c r="NV8" i="11"/>
  <c r="NX8" i="11"/>
  <c r="NY8" i="11"/>
  <c r="NZ8" i="11"/>
  <c r="OA8" i="11"/>
  <c r="OB8" i="11"/>
  <c r="OC8" i="11"/>
  <c r="OD8" i="11"/>
  <c r="OE8" i="11"/>
  <c r="OF8" i="11"/>
  <c r="OG8" i="11"/>
  <c r="OH8" i="11"/>
  <c r="OI8" i="11"/>
  <c r="OJ8" i="11"/>
  <c r="OK8" i="11"/>
  <c r="OL8" i="11"/>
  <c r="ON8" i="11"/>
  <c r="AF50" i="11"/>
  <c r="OO8" i="11"/>
  <c r="OP8" i="11"/>
  <c r="OR8" i="11"/>
  <c r="OS8" i="11"/>
  <c r="OU8" i="11"/>
  <c r="AF9" i="11"/>
  <c r="AH9" i="11"/>
  <c r="AJ9" i="11"/>
  <c r="AK9" i="11"/>
  <c r="BL9" i="11"/>
  <c r="BN9" i="11"/>
  <c r="BP9" i="11"/>
  <c r="BQ9" i="11"/>
  <c r="CR9" i="11"/>
  <c r="CT9" i="11"/>
  <c r="CV9" i="11"/>
  <c r="CW9" i="11"/>
  <c r="DX9" i="11"/>
  <c r="DZ9" i="11"/>
  <c r="EB9" i="11"/>
  <c r="EC9" i="11"/>
  <c r="FD9" i="11"/>
  <c r="FF9" i="11"/>
  <c r="FH9" i="11"/>
  <c r="FI9" i="11"/>
  <c r="GJ9" i="11"/>
  <c r="GL9" i="11"/>
  <c r="GN9" i="11"/>
  <c r="GO9" i="11"/>
  <c r="HP9" i="11"/>
  <c r="HR9" i="11"/>
  <c r="HT9" i="11"/>
  <c r="HU9" i="11"/>
  <c r="IV9" i="11"/>
  <c r="IX9" i="11"/>
  <c r="IZ9" i="11"/>
  <c r="JA9" i="11"/>
  <c r="KB9" i="11"/>
  <c r="KD9" i="11"/>
  <c r="KF9" i="11"/>
  <c r="KG9" i="11"/>
  <c r="KY9" i="11"/>
  <c r="LA9" i="11"/>
  <c r="LD9" i="11"/>
  <c r="LF9" i="11"/>
  <c r="LH9" i="11"/>
  <c r="LJ9" i="11"/>
  <c r="LL9" i="11"/>
  <c r="LM9" i="11"/>
  <c r="ME9" i="11"/>
  <c r="MG9" i="11"/>
  <c r="MJ9" i="11"/>
  <c r="ML9" i="11"/>
  <c r="MN9" i="11"/>
  <c r="MP9" i="11"/>
  <c r="MR9" i="11"/>
  <c r="MS9" i="11"/>
  <c r="NK9" i="11"/>
  <c r="NM9" i="11"/>
  <c r="NP9" i="11"/>
  <c r="NR9" i="11"/>
  <c r="NT9" i="11"/>
  <c r="NV9" i="11"/>
  <c r="NX9" i="11"/>
  <c r="NY9" i="11"/>
  <c r="NZ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N9" i="11"/>
  <c r="AF51" i="11"/>
  <c r="OO9" i="11"/>
  <c r="OP9" i="11"/>
  <c r="OR9" i="11"/>
  <c r="OS9" i="11"/>
  <c r="OU9" i="11"/>
  <c r="AF10" i="11"/>
  <c r="AH10" i="11"/>
  <c r="AJ10" i="11"/>
  <c r="AK10" i="11"/>
  <c r="BL10" i="11"/>
  <c r="BN10" i="11"/>
  <c r="BP10" i="11"/>
  <c r="BQ10" i="11"/>
  <c r="CR10" i="11"/>
  <c r="CT10" i="11"/>
  <c r="CV10" i="11"/>
  <c r="CW10" i="11"/>
  <c r="DX10" i="11"/>
  <c r="DZ10" i="11"/>
  <c r="EB10" i="11"/>
  <c r="EC10" i="11"/>
  <c r="FD10" i="11"/>
  <c r="FF10" i="11"/>
  <c r="FH10" i="11"/>
  <c r="FI10" i="11"/>
  <c r="GJ10" i="11"/>
  <c r="GL10" i="11"/>
  <c r="GN10" i="11"/>
  <c r="GO10" i="11"/>
  <c r="HP10" i="11"/>
  <c r="HR10" i="11"/>
  <c r="HT10" i="11"/>
  <c r="HU10" i="11"/>
  <c r="IV10" i="11"/>
  <c r="IX10" i="11"/>
  <c r="IZ10" i="11"/>
  <c r="JA10" i="11"/>
  <c r="KB10" i="11"/>
  <c r="KD10" i="11"/>
  <c r="KF10" i="11"/>
  <c r="KG10" i="11"/>
  <c r="KY10" i="11"/>
  <c r="LA10" i="11"/>
  <c r="LD10" i="11"/>
  <c r="LF10" i="11"/>
  <c r="LH10" i="11"/>
  <c r="LJ10" i="11"/>
  <c r="LL10" i="11"/>
  <c r="LM10" i="11"/>
  <c r="ME10" i="11"/>
  <c r="MG10" i="11"/>
  <c r="MJ10" i="11"/>
  <c r="ML10" i="11"/>
  <c r="MN10" i="11"/>
  <c r="MP10" i="11"/>
  <c r="MR10" i="11"/>
  <c r="MS10" i="11"/>
  <c r="NK10" i="11"/>
  <c r="NM10" i="11"/>
  <c r="NP10" i="11"/>
  <c r="NR10" i="11"/>
  <c r="NT10" i="11"/>
  <c r="NV10" i="11"/>
  <c r="NX10" i="11"/>
  <c r="NY10" i="11"/>
  <c r="NZ10" i="11"/>
  <c r="OA10" i="11"/>
  <c r="OB10" i="11"/>
  <c r="OC10" i="11"/>
  <c r="OD10" i="11"/>
  <c r="OE10" i="11"/>
  <c r="OF10" i="11"/>
  <c r="OG10" i="11"/>
  <c r="OH10" i="11"/>
  <c r="OI10" i="11"/>
  <c r="OJ10" i="11"/>
  <c r="OK10" i="11"/>
  <c r="OL10" i="11"/>
  <c r="ON10" i="11"/>
  <c r="AF52" i="11"/>
  <c r="OO10" i="11"/>
  <c r="OP10" i="11"/>
  <c r="OR10" i="11"/>
  <c r="OS10" i="11"/>
  <c r="OU10" i="11"/>
  <c r="AF11" i="11"/>
  <c r="AH11" i="11"/>
  <c r="AJ11" i="11"/>
  <c r="AK11" i="11"/>
  <c r="BL11" i="11"/>
  <c r="BN11" i="11"/>
  <c r="BP11" i="11"/>
  <c r="BQ11" i="11"/>
  <c r="CR11" i="11"/>
  <c r="CT11" i="11"/>
  <c r="CV11" i="11"/>
  <c r="CW11" i="11"/>
  <c r="DX11" i="11"/>
  <c r="DZ11" i="11"/>
  <c r="EB11" i="11"/>
  <c r="EC11" i="11"/>
  <c r="FD11" i="11"/>
  <c r="FF11" i="11"/>
  <c r="FH11" i="11"/>
  <c r="FI11" i="11"/>
  <c r="GJ11" i="11"/>
  <c r="GL11" i="11"/>
  <c r="GN11" i="11"/>
  <c r="GO11" i="11"/>
  <c r="HP11" i="11"/>
  <c r="HR11" i="11"/>
  <c r="HT11" i="11"/>
  <c r="HU11" i="11"/>
  <c r="IV11" i="11"/>
  <c r="IX11" i="11"/>
  <c r="IZ11" i="11"/>
  <c r="JA11" i="11"/>
  <c r="JS11" i="11"/>
  <c r="JU11" i="11"/>
  <c r="JX11" i="11"/>
  <c r="JZ11" i="11"/>
  <c r="KB11" i="11"/>
  <c r="KD11" i="11"/>
  <c r="KF11" i="11"/>
  <c r="KG11" i="11"/>
  <c r="LH11" i="11"/>
  <c r="LJ11" i="11"/>
  <c r="LL11" i="11"/>
  <c r="LM11" i="11"/>
  <c r="ME11" i="11"/>
  <c r="MG11" i="11"/>
  <c r="MJ11" i="11"/>
  <c r="ML11" i="11"/>
  <c r="MN11" i="11"/>
  <c r="MP11" i="11"/>
  <c r="MR11" i="11"/>
  <c r="MS11" i="11"/>
  <c r="NK11" i="11"/>
  <c r="NM11" i="11"/>
  <c r="NP11" i="11"/>
  <c r="NR11" i="11"/>
  <c r="NT11" i="11"/>
  <c r="NV11" i="11"/>
  <c r="NX11" i="11"/>
  <c r="NY11" i="11"/>
  <c r="NZ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N11" i="11"/>
  <c r="AF53" i="11"/>
  <c r="OO11" i="11"/>
  <c r="OP11" i="11"/>
  <c r="OR11" i="11"/>
  <c r="OS11" i="11"/>
  <c r="OU11" i="11"/>
  <c r="AF12" i="11"/>
  <c r="AH12" i="11"/>
  <c r="AJ12" i="11"/>
  <c r="AK12" i="11"/>
  <c r="BL12" i="11"/>
  <c r="BN12" i="11"/>
  <c r="BP12" i="11"/>
  <c r="BQ12" i="11"/>
  <c r="CR12" i="11"/>
  <c r="CT12" i="11"/>
  <c r="CV12" i="11"/>
  <c r="CW12" i="11"/>
  <c r="DX12" i="11"/>
  <c r="DZ12" i="11"/>
  <c r="EB12" i="11"/>
  <c r="EC12" i="11"/>
  <c r="FD12" i="11"/>
  <c r="FF12" i="11"/>
  <c r="FH12" i="11"/>
  <c r="FI12" i="11"/>
  <c r="GJ12" i="11"/>
  <c r="GL12" i="11"/>
  <c r="GN12" i="11"/>
  <c r="GO12" i="11"/>
  <c r="HP12" i="11"/>
  <c r="HR12" i="11"/>
  <c r="HT12" i="11"/>
  <c r="HU12" i="11"/>
  <c r="IV12" i="11"/>
  <c r="IX12" i="11"/>
  <c r="IZ12" i="11"/>
  <c r="JA12" i="11"/>
  <c r="JS12" i="11"/>
  <c r="JU12" i="11"/>
  <c r="JX12" i="11"/>
  <c r="JZ12" i="11"/>
  <c r="KB12" i="11"/>
  <c r="KD12" i="11"/>
  <c r="KF12" i="11"/>
  <c r="KG12" i="11"/>
  <c r="LH12" i="11"/>
  <c r="LJ12" i="11"/>
  <c r="LL12" i="11"/>
  <c r="LM12" i="11"/>
  <c r="MN12" i="11"/>
  <c r="MP12" i="11"/>
  <c r="MR12" i="11"/>
  <c r="MS12" i="11"/>
  <c r="NK12" i="11"/>
  <c r="NM12" i="11"/>
  <c r="NP12" i="11"/>
  <c r="NR12" i="11"/>
  <c r="NT12" i="11"/>
  <c r="NV12" i="11"/>
  <c r="NX12" i="11"/>
  <c r="NY12" i="11"/>
  <c r="NZ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N12" i="11"/>
  <c r="AF54" i="11"/>
  <c r="OO12" i="11"/>
  <c r="OP12" i="11"/>
  <c r="OR12" i="11"/>
  <c r="OS12" i="11"/>
  <c r="OU12" i="11"/>
  <c r="AF13" i="11"/>
  <c r="AH13" i="11"/>
  <c r="AJ13" i="11"/>
  <c r="AK13" i="11"/>
  <c r="BL13" i="11"/>
  <c r="BN13" i="11"/>
  <c r="BP13" i="11"/>
  <c r="BQ13" i="11"/>
  <c r="CR13" i="11"/>
  <c r="CT13" i="11"/>
  <c r="CV13" i="11"/>
  <c r="CW13" i="11"/>
  <c r="DX13" i="11"/>
  <c r="DZ13" i="11"/>
  <c r="EB13" i="11"/>
  <c r="EC13" i="11"/>
  <c r="FD13" i="11"/>
  <c r="FF13" i="11"/>
  <c r="FH13" i="11"/>
  <c r="FI13" i="11"/>
  <c r="GJ13" i="11"/>
  <c r="GL13" i="11"/>
  <c r="GN13" i="11"/>
  <c r="GO13" i="11"/>
  <c r="HP13" i="11"/>
  <c r="HR13" i="11"/>
  <c r="HT13" i="11"/>
  <c r="HU13" i="11"/>
  <c r="IV13" i="11"/>
  <c r="IX13" i="11"/>
  <c r="IZ13" i="11"/>
  <c r="JA13" i="11"/>
  <c r="JS13" i="11"/>
  <c r="JU13" i="11"/>
  <c r="JX13" i="11"/>
  <c r="JZ13" i="11"/>
  <c r="KB13" i="11"/>
  <c r="KD13" i="11"/>
  <c r="KF13" i="11"/>
  <c r="KG13" i="11"/>
  <c r="LH13" i="11"/>
  <c r="LJ13" i="11"/>
  <c r="LL13" i="11"/>
  <c r="LM13" i="11"/>
  <c r="MN13" i="11"/>
  <c r="MP13" i="11"/>
  <c r="MR13" i="11"/>
  <c r="MS13" i="11"/>
  <c r="NK13" i="11"/>
  <c r="NM13" i="11"/>
  <c r="NP13" i="11"/>
  <c r="NR13" i="11"/>
  <c r="NT13" i="11"/>
  <c r="NV13" i="11"/>
  <c r="NX13" i="11"/>
  <c r="NY13" i="11"/>
  <c r="NZ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N13" i="11"/>
  <c r="AF55" i="11"/>
  <c r="OO13" i="11"/>
  <c r="OP13" i="11"/>
  <c r="OR13" i="11"/>
  <c r="OS13" i="11"/>
  <c r="OU13" i="11"/>
  <c r="AF14" i="11"/>
  <c r="AH14" i="11"/>
  <c r="AJ14" i="11"/>
  <c r="AK14" i="11"/>
  <c r="BL14" i="11"/>
  <c r="BN14" i="11"/>
  <c r="BP14" i="11"/>
  <c r="BQ14" i="11"/>
  <c r="CR14" i="11"/>
  <c r="CT14" i="11"/>
  <c r="CV14" i="11"/>
  <c r="CW14" i="11"/>
  <c r="DX14" i="11"/>
  <c r="DZ14" i="11"/>
  <c r="EB14" i="11"/>
  <c r="EC14" i="11"/>
  <c r="FD14" i="11"/>
  <c r="FF14" i="11"/>
  <c r="FH14" i="11"/>
  <c r="FI14" i="11"/>
  <c r="GJ14" i="11"/>
  <c r="GL14" i="11"/>
  <c r="GN14" i="11"/>
  <c r="GO14" i="11"/>
  <c r="HP14" i="11"/>
  <c r="HR14" i="11"/>
  <c r="HT14" i="11"/>
  <c r="HU14" i="11"/>
  <c r="IV14" i="11"/>
  <c r="IX14" i="11"/>
  <c r="IZ14" i="11"/>
  <c r="JA14" i="11"/>
  <c r="KB14" i="11"/>
  <c r="KD14" i="11"/>
  <c r="KF14" i="11"/>
  <c r="KG14" i="11"/>
  <c r="KY14" i="11"/>
  <c r="LA14" i="11"/>
  <c r="LD14" i="11"/>
  <c r="LF14" i="11"/>
  <c r="LH14" i="11"/>
  <c r="LJ14" i="11"/>
  <c r="LL14" i="11"/>
  <c r="LM14" i="11"/>
  <c r="ME14" i="11"/>
  <c r="MG14" i="11"/>
  <c r="MJ14" i="11"/>
  <c r="ML14" i="11"/>
  <c r="MN14" i="11"/>
  <c r="MP14" i="11"/>
  <c r="MR14" i="11"/>
  <c r="MS14" i="11"/>
  <c r="NK14" i="11"/>
  <c r="NM14" i="11"/>
  <c r="NP14" i="11"/>
  <c r="NR14" i="11"/>
  <c r="NT14" i="11"/>
  <c r="NV14" i="11"/>
  <c r="NX14" i="11"/>
  <c r="NY14" i="11"/>
  <c r="NZ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N14" i="11"/>
  <c r="AF56" i="11"/>
  <c r="OO14" i="11"/>
  <c r="OP14" i="11"/>
  <c r="OR14" i="11"/>
  <c r="OS14" i="11"/>
  <c r="OU14" i="11"/>
  <c r="AF15" i="11"/>
  <c r="AH15" i="11"/>
  <c r="AJ15" i="11"/>
  <c r="AK15" i="11"/>
  <c r="BL15" i="11"/>
  <c r="BN15" i="11"/>
  <c r="BP15" i="11"/>
  <c r="BQ15" i="11"/>
  <c r="CR15" i="11"/>
  <c r="CT15" i="11"/>
  <c r="CV15" i="11"/>
  <c r="CW15" i="11"/>
  <c r="DX15" i="11"/>
  <c r="DZ15" i="11"/>
  <c r="EB15" i="11"/>
  <c r="EC15" i="11"/>
  <c r="FD15" i="11"/>
  <c r="FF15" i="11"/>
  <c r="FH15" i="11"/>
  <c r="FI15" i="11"/>
  <c r="GJ15" i="11"/>
  <c r="GL15" i="11"/>
  <c r="GN15" i="11"/>
  <c r="GO15" i="11"/>
  <c r="HP15" i="11"/>
  <c r="HR15" i="11"/>
  <c r="HT15" i="11"/>
  <c r="HU15" i="11"/>
  <c r="IV15" i="11"/>
  <c r="IX15" i="11"/>
  <c r="IZ15" i="11"/>
  <c r="JA15" i="11"/>
  <c r="KB15" i="11"/>
  <c r="KD15" i="11"/>
  <c r="KF15" i="11"/>
  <c r="KG15" i="11"/>
  <c r="KY15" i="11"/>
  <c r="LA15" i="11"/>
  <c r="LD15" i="11"/>
  <c r="LF15" i="11"/>
  <c r="LH15" i="11"/>
  <c r="LJ15" i="11"/>
  <c r="LL15" i="11"/>
  <c r="LM15" i="11"/>
  <c r="ME15" i="11"/>
  <c r="MG15" i="11"/>
  <c r="MJ15" i="11"/>
  <c r="ML15" i="11"/>
  <c r="MN15" i="11"/>
  <c r="MP15" i="11"/>
  <c r="MR15" i="11"/>
  <c r="MS15" i="11"/>
  <c r="NK15" i="11"/>
  <c r="NM15" i="11"/>
  <c r="NP15" i="11"/>
  <c r="NR15" i="11"/>
  <c r="NT15" i="11"/>
  <c r="NV15" i="11"/>
  <c r="NX15" i="11"/>
  <c r="NY15" i="11"/>
  <c r="NZ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N15" i="11"/>
  <c r="AF57" i="11"/>
  <c r="OO15" i="11"/>
  <c r="OP15" i="11"/>
  <c r="OR15" i="11"/>
  <c r="OS15" i="11"/>
  <c r="OU15" i="11"/>
  <c r="AF16" i="11"/>
  <c r="AH16" i="11"/>
  <c r="AJ16" i="11"/>
  <c r="AK16" i="11"/>
  <c r="BL16" i="11"/>
  <c r="BN16" i="11"/>
  <c r="BP16" i="11"/>
  <c r="BQ16" i="11"/>
  <c r="CR16" i="11"/>
  <c r="CT16" i="11"/>
  <c r="CV16" i="11"/>
  <c r="CW16" i="11"/>
  <c r="DX16" i="11"/>
  <c r="DZ16" i="11"/>
  <c r="EB16" i="11"/>
  <c r="EC16" i="11"/>
  <c r="FD16" i="11"/>
  <c r="FF16" i="11"/>
  <c r="FH16" i="11"/>
  <c r="FI16" i="11"/>
  <c r="GJ16" i="11"/>
  <c r="GL16" i="11"/>
  <c r="GN16" i="11"/>
  <c r="GO16" i="11"/>
  <c r="HP16" i="11"/>
  <c r="HR16" i="11"/>
  <c r="HT16" i="11"/>
  <c r="HU16" i="11"/>
  <c r="IV16" i="11"/>
  <c r="IX16" i="11"/>
  <c r="IZ16" i="11"/>
  <c r="JA16" i="11"/>
  <c r="JS16" i="11"/>
  <c r="JU16" i="11"/>
  <c r="JX16" i="11"/>
  <c r="JZ16" i="11"/>
  <c r="KB16" i="11"/>
  <c r="KD16" i="11"/>
  <c r="KF16" i="11"/>
  <c r="KG16" i="11"/>
  <c r="LH16" i="11"/>
  <c r="LJ16" i="11"/>
  <c r="LL16" i="11"/>
  <c r="LM16" i="11"/>
  <c r="ME16" i="11"/>
  <c r="MG16" i="11"/>
  <c r="MJ16" i="11"/>
  <c r="ML16" i="11"/>
  <c r="MN16" i="11"/>
  <c r="MP16" i="11"/>
  <c r="MR16" i="11"/>
  <c r="MS16" i="11"/>
  <c r="NK16" i="11"/>
  <c r="NM16" i="11"/>
  <c r="NP16" i="11"/>
  <c r="NR16" i="11"/>
  <c r="NT16" i="11"/>
  <c r="NV16" i="11"/>
  <c r="NX16" i="11"/>
  <c r="NY16" i="11"/>
  <c r="NZ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N16" i="11"/>
  <c r="AF58" i="11"/>
  <c r="OO16" i="11"/>
  <c r="OP16" i="11"/>
  <c r="OR16" i="11"/>
  <c r="OS16" i="11"/>
  <c r="OU16" i="11"/>
  <c r="AF17" i="11"/>
  <c r="AH17" i="11"/>
  <c r="AJ17" i="11"/>
  <c r="AK17" i="11"/>
  <c r="BL17" i="11"/>
  <c r="BN17" i="11"/>
  <c r="BP17" i="11"/>
  <c r="BQ17" i="11"/>
  <c r="CR17" i="11"/>
  <c r="CT17" i="11"/>
  <c r="CV17" i="11"/>
  <c r="CW17" i="11"/>
  <c r="DX17" i="11"/>
  <c r="DZ17" i="11"/>
  <c r="EB17" i="11"/>
  <c r="EC17" i="11"/>
  <c r="FD17" i="11"/>
  <c r="FF17" i="11"/>
  <c r="FH17" i="11"/>
  <c r="FI17" i="11"/>
  <c r="GJ17" i="11"/>
  <c r="GL17" i="11"/>
  <c r="GN17" i="11"/>
  <c r="GO17" i="11"/>
  <c r="HP17" i="11"/>
  <c r="HR17" i="11"/>
  <c r="HT17" i="11"/>
  <c r="HU17" i="11"/>
  <c r="IV17" i="11"/>
  <c r="IX17" i="11"/>
  <c r="IZ17" i="11"/>
  <c r="JA17" i="11"/>
  <c r="JS17" i="11"/>
  <c r="JU17" i="11"/>
  <c r="JX17" i="11"/>
  <c r="JZ17" i="11"/>
  <c r="KB17" i="11"/>
  <c r="KD17" i="11"/>
  <c r="KF17" i="11"/>
  <c r="KG17" i="11"/>
  <c r="LH17" i="11"/>
  <c r="LJ17" i="11"/>
  <c r="LL17" i="11"/>
  <c r="LM17" i="11"/>
  <c r="MN17" i="11"/>
  <c r="MP17" i="11"/>
  <c r="MR17" i="11"/>
  <c r="MS17" i="11"/>
  <c r="NK17" i="11"/>
  <c r="NM17" i="11"/>
  <c r="NP17" i="11"/>
  <c r="NR17" i="11"/>
  <c r="NT17" i="11"/>
  <c r="NV17" i="11"/>
  <c r="NX17" i="11"/>
  <c r="NY17" i="11"/>
  <c r="NZ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N17" i="11"/>
  <c r="AF59" i="11"/>
  <c r="OO17" i="11"/>
  <c r="OP17" i="11"/>
  <c r="OR17" i="11"/>
  <c r="OS17" i="11"/>
  <c r="OU17" i="11"/>
  <c r="AF18" i="11"/>
  <c r="AH18" i="11"/>
  <c r="AJ18" i="11"/>
  <c r="AK18" i="11"/>
  <c r="BL18" i="11"/>
  <c r="BN18" i="11"/>
  <c r="BP18" i="11"/>
  <c r="BQ18" i="11"/>
  <c r="CR18" i="11"/>
  <c r="CT18" i="11"/>
  <c r="CV18" i="11"/>
  <c r="CW18" i="11"/>
  <c r="DX18" i="11"/>
  <c r="DZ18" i="11"/>
  <c r="EB18" i="11"/>
  <c r="EC18" i="11"/>
  <c r="FD18" i="11"/>
  <c r="FF18" i="11"/>
  <c r="FH18" i="11"/>
  <c r="FI18" i="11"/>
  <c r="GJ18" i="11"/>
  <c r="GL18" i="11"/>
  <c r="GN18" i="11"/>
  <c r="GO18" i="11"/>
  <c r="HP18" i="11"/>
  <c r="HR18" i="11"/>
  <c r="HT18" i="11"/>
  <c r="HU18" i="11"/>
  <c r="IV18" i="11"/>
  <c r="IX18" i="11"/>
  <c r="IZ18" i="11"/>
  <c r="JA18" i="11"/>
  <c r="JS18" i="11"/>
  <c r="JU18" i="11"/>
  <c r="JX18" i="11"/>
  <c r="JZ18" i="11"/>
  <c r="KB18" i="11"/>
  <c r="KD18" i="11"/>
  <c r="KF18" i="11"/>
  <c r="KG18" i="11"/>
  <c r="LH18" i="11"/>
  <c r="LJ18" i="11"/>
  <c r="LL18" i="11"/>
  <c r="LM18" i="11"/>
  <c r="ME18" i="11"/>
  <c r="MG18" i="11"/>
  <c r="MJ18" i="11"/>
  <c r="ML18" i="11"/>
  <c r="MN18" i="11"/>
  <c r="MP18" i="11"/>
  <c r="MR18" i="11"/>
  <c r="MS18" i="11"/>
  <c r="NK18" i="11"/>
  <c r="NM18" i="11"/>
  <c r="NP18" i="11"/>
  <c r="NR18" i="11"/>
  <c r="NT18" i="11"/>
  <c r="NV18" i="11"/>
  <c r="NX18" i="11"/>
  <c r="NY18" i="11"/>
  <c r="NZ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N18" i="11"/>
  <c r="AF60" i="11"/>
  <c r="OO18" i="11"/>
  <c r="OP18" i="11"/>
  <c r="OR18" i="11"/>
  <c r="OS18" i="11"/>
  <c r="OU18" i="11"/>
  <c r="AF19" i="11"/>
  <c r="AH19" i="11"/>
  <c r="AJ19" i="11"/>
  <c r="AK19" i="11"/>
  <c r="BL19" i="11"/>
  <c r="BN19" i="11"/>
  <c r="BP19" i="11"/>
  <c r="BQ19" i="11"/>
  <c r="CR19" i="11"/>
  <c r="CT19" i="11"/>
  <c r="CV19" i="11"/>
  <c r="CW19" i="11"/>
  <c r="DX19" i="11"/>
  <c r="DZ19" i="11"/>
  <c r="EB19" i="11"/>
  <c r="EC19" i="11"/>
  <c r="FD19" i="11"/>
  <c r="FF19" i="11"/>
  <c r="FH19" i="11"/>
  <c r="FI19" i="11"/>
  <c r="GJ19" i="11"/>
  <c r="GL19" i="11"/>
  <c r="GN19" i="11"/>
  <c r="GO19" i="11"/>
  <c r="HP19" i="11"/>
  <c r="HR19" i="11"/>
  <c r="HT19" i="11"/>
  <c r="HU19" i="11"/>
  <c r="IV19" i="11"/>
  <c r="IX19" i="11"/>
  <c r="IZ19" i="11"/>
  <c r="JA19" i="11"/>
  <c r="KB19" i="11"/>
  <c r="KD19" i="11"/>
  <c r="KF19" i="11"/>
  <c r="KG19" i="11"/>
  <c r="KY19" i="11"/>
  <c r="LA19" i="11"/>
  <c r="LD19" i="11"/>
  <c r="LF19" i="11"/>
  <c r="LH19" i="11"/>
  <c r="LJ19" i="11"/>
  <c r="LL19" i="11"/>
  <c r="LM19" i="11"/>
  <c r="ME19" i="11"/>
  <c r="MG19" i="11"/>
  <c r="MJ19" i="11"/>
  <c r="ML19" i="11"/>
  <c r="MN19" i="11"/>
  <c r="MP19" i="11"/>
  <c r="MR19" i="11"/>
  <c r="MS19" i="11"/>
  <c r="NK19" i="11"/>
  <c r="NM19" i="11"/>
  <c r="NP19" i="11"/>
  <c r="NR19" i="11"/>
  <c r="NT19" i="11"/>
  <c r="NV19" i="11"/>
  <c r="NX19" i="11"/>
  <c r="NY19" i="11"/>
  <c r="NZ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N19" i="11"/>
  <c r="AF61" i="11"/>
  <c r="OO19" i="11"/>
  <c r="OP19" i="11"/>
  <c r="OR19" i="11"/>
  <c r="OS19" i="11"/>
  <c r="OU19" i="11"/>
  <c r="AF20" i="11"/>
  <c r="AH20" i="11"/>
  <c r="AJ20" i="11"/>
  <c r="AK20" i="11"/>
  <c r="BL20" i="11"/>
  <c r="BN20" i="11"/>
  <c r="BP20" i="11"/>
  <c r="BQ20" i="11"/>
  <c r="CR20" i="11"/>
  <c r="CT20" i="11"/>
  <c r="CV20" i="11"/>
  <c r="CW20" i="11"/>
  <c r="DX20" i="11"/>
  <c r="DZ20" i="11"/>
  <c r="EB20" i="11"/>
  <c r="EC20" i="11"/>
  <c r="FD20" i="11"/>
  <c r="FF20" i="11"/>
  <c r="FH20" i="11"/>
  <c r="FI20" i="11"/>
  <c r="GJ20" i="11"/>
  <c r="GL20" i="11"/>
  <c r="GN20" i="11"/>
  <c r="GO20" i="11"/>
  <c r="HP20" i="11"/>
  <c r="HR20" i="11"/>
  <c r="HT20" i="11"/>
  <c r="HU20" i="11"/>
  <c r="IV20" i="11"/>
  <c r="IX20" i="11"/>
  <c r="IZ20" i="11"/>
  <c r="JA20" i="11"/>
  <c r="KB20" i="11"/>
  <c r="KD20" i="11"/>
  <c r="KF20" i="11"/>
  <c r="KG20" i="11"/>
  <c r="KY20" i="11"/>
  <c r="LA20" i="11"/>
  <c r="LD20" i="11"/>
  <c r="LF20" i="11"/>
  <c r="LH20" i="11"/>
  <c r="LJ20" i="11"/>
  <c r="LL20" i="11"/>
  <c r="LM20" i="11"/>
  <c r="ME20" i="11"/>
  <c r="MG20" i="11"/>
  <c r="MJ20" i="11"/>
  <c r="ML20" i="11"/>
  <c r="MN20" i="11"/>
  <c r="MP20" i="11"/>
  <c r="MR20" i="11"/>
  <c r="MS20" i="11"/>
  <c r="NK20" i="11"/>
  <c r="NM20" i="11"/>
  <c r="NP20" i="11"/>
  <c r="NR20" i="11"/>
  <c r="NT20" i="11"/>
  <c r="NV20" i="11"/>
  <c r="NX20" i="11"/>
  <c r="NY20" i="11"/>
  <c r="NZ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N20" i="11"/>
  <c r="AF62" i="11"/>
  <c r="OO20" i="11"/>
  <c r="OP20" i="11"/>
  <c r="OR20" i="11"/>
  <c r="OS20" i="11"/>
  <c r="OU20" i="11"/>
  <c r="AF21" i="11"/>
  <c r="AH21" i="11"/>
  <c r="AJ21" i="11"/>
  <c r="AK21" i="11"/>
  <c r="BL21" i="11"/>
  <c r="BN21" i="11"/>
  <c r="BP21" i="11"/>
  <c r="BQ21" i="11"/>
  <c r="CR21" i="11"/>
  <c r="CT21" i="11"/>
  <c r="CV21" i="11"/>
  <c r="CW21" i="11"/>
  <c r="DX21" i="11"/>
  <c r="DZ21" i="11"/>
  <c r="EB21" i="11"/>
  <c r="EC21" i="11"/>
  <c r="FD21" i="11"/>
  <c r="FF21" i="11"/>
  <c r="FH21" i="11"/>
  <c r="FI21" i="11"/>
  <c r="GJ21" i="11"/>
  <c r="GL21" i="11"/>
  <c r="GN21" i="11"/>
  <c r="GO21" i="11"/>
  <c r="HP21" i="11"/>
  <c r="HR21" i="11"/>
  <c r="HT21" i="11"/>
  <c r="HU21" i="11"/>
  <c r="IV21" i="11"/>
  <c r="IX21" i="11"/>
  <c r="IZ21" i="11"/>
  <c r="JA21" i="11"/>
  <c r="JS21" i="11"/>
  <c r="JU21" i="11"/>
  <c r="JX21" i="11"/>
  <c r="JZ21" i="11"/>
  <c r="KB21" i="11"/>
  <c r="KD21" i="11"/>
  <c r="KF21" i="11"/>
  <c r="KG21" i="11"/>
  <c r="LH21" i="11"/>
  <c r="LJ21" i="11"/>
  <c r="LL21" i="11"/>
  <c r="LM21" i="11"/>
  <c r="ME21" i="11"/>
  <c r="MG21" i="11"/>
  <c r="MJ21" i="11"/>
  <c r="ML21" i="11"/>
  <c r="MN21" i="11"/>
  <c r="MP21" i="11"/>
  <c r="MR21" i="11"/>
  <c r="MS21" i="11"/>
  <c r="NK21" i="11"/>
  <c r="NM21" i="11"/>
  <c r="NP21" i="11"/>
  <c r="NR21" i="11"/>
  <c r="NT21" i="11"/>
  <c r="NV21" i="11"/>
  <c r="NX21" i="11"/>
  <c r="NY21" i="11"/>
  <c r="NZ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N21" i="11"/>
  <c r="AF63" i="11"/>
  <c r="OO21" i="11"/>
  <c r="OP21" i="11"/>
  <c r="OR21" i="11"/>
  <c r="OS21" i="11"/>
  <c r="OU21" i="11"/>
  <c r="AF22" i="11"/>
  <c r="AH22" i="11"/>
  <c r="AJ22" i="11"/>
  <c r="AK22" i="11"/>
  <c r="BL22" i="11"/>
  <c r="BN22" i="11"/>
  <c r="BP22" i="11"/>
  <c r="BQ22" i="11"/>
  <c r="CR22" i="11"/>
  <c r="CT22" i="11"/>
  <c r="CV22" i="11"/>
  <c r="CW22" i="11"/>
  <c r="DX22" i="11"/>
  <c r="DZ22" i="11"/>
  <c r="EB22" i="11"/>
  <c r="EC22" i="11"/>
  <c r="FD22" i="11"/>
  <c r="FF22" i="11"/>
  <c r="FH22" i="11"/>
  <c r="FI22" i="11"/>
  <c r="GJ22" i="11"/>
  <c r="GL22" i="11"/>
  <c r="GN22" i="11"/>
  <c r="GO22" i="11"/>
  <c r="HP22" i="11"/>
  <c r="HR22" i="11"/>
  <c r="HT22" i="11"/>
  <c r="HU22" i="11"/>
  <c r="IV22" i="11"/>
  <c r="IX22" i="11"/>
  <c r="IZ22" i="11"/>
  <c r="JA22" i="11"/>
  <c r="KB22" i="11"/>
  <c r="KD22" i="11"/>
  <c r="KF22" i="11"/>
  <c r="KG22" i="11"/>
  <c r="LH22" i="11"/>
  <c r="LJ22" i="11"/>
  <c r="LL22" i="11"/>
  <c r="LM22" i="11"/>
  <c r="ME22" i="11"/>
  <c r="MG22" i="11"/>
  <c r="MJ22" i="11"/>
  <c r="ML22" i="11"/>
  <c r="MN22" i="11"/>
  <c r="MP22" i="11"/>
  <c r="MR22" i="11"/>
  <c r="MS22" i="11"/>
  <c r="NK22" i="11"/>
  <c r="NM22" i="11"/>
  <c r="NP22" i="11"/>
  <c r="NR22" i="11"/>
  <c r="NT22" i="11"/>
  <c r="NV22" i="11"/>
  <c r="NX22" i="11"/>
  <c r="NY22" i="11"/>
  <c r="NZ22" i="11"/>
  <c r="OA22" i="11"/>
  <c r="OB22" i="11"/>
  <c r="OC22" i="11"/>
  <c r="OD22" i="11"/>
  <c r="OE22" i="11"/>
  <c r="OF22" i="11"/>
  <c r="OG22" i="11"/>
  <c r="OH22" i="11"/>
  <c r="OI22" i="11"/>
  <c r="OJ22" i="11"/>
  <c r="OK22" i="11"/>
  <c r="OL22" i="11"/>
  <c r="ON22" i="11"/>
  <c r="AF64" i="11"/>
  <c r="OO22" i="11"/>
  <c r="OP22" i="11"/>
  <c r="OR22" i="11"/>
  <c r="OS22" i="11"/>
  <c r="OU22" i="11"/>
  <c r="AF23" i="11"/>
  <c r="AH23" i="11"/>
  <c r="AJ23" i="11"/>
  <c r="AK23" i="11"/>
  <c r="BL23" i="11"/>
  <c r="BN23" i="11"/>
  <c r="BP23" i="11"/>
  <c r="BQ23" i="11"/>
  <c r="CR23" i="11"/>
  <c r="CT23" i="11"/>
  <c r="CV23" i="11"/>
  <c r="CW23" i="11"/>
  <c r="DX23" i="11"/>
  <c r="DZ23" i="11"/>
  <c r="EB23" i="11"/>
  <c r="EC23" i="11"/>
  <c r="FD23" i="11"/>
  <c r="FF23" i="11"/>
  <c r="FH23" i="11"/>
  <c r="FI23" i="11"/>
  <c r="GJ23" i="11"/>
  <c r="GL23" i="11"/>
  <c r="GN23" i="11"/>
  <c r="GO23" i="11"/>
  <c r="HP23" i="11"/>
  <c r="HR23" i="11"/>
  <c r="HT23" i="11"/>
  <c r="HU23" i="11"/>
  <c r="IV23" i="11"/>
  <c r="IX23" i="11"/>
  <c r="IZ23" i="11"/>
  <c r="JA23" i="11"/>
  <c r="JS23" i="11"/>
  <c r="JU23" i="11"/>
  <c r="JX23" i="11"/>
  <c r="JZ23" i="11"/>
  <c r="KB23" i="11"/>
  <c r="KD23" i="11"/>
  <c r="KF23" i="11"/>
  <c r="KG23" i="11"/>
  <c r="LH23" i="11"/>
  <c r="LJ23" i="11"/>
  <c r="LL23" i="11"/>
  <c r="LM23" i="11"/>
  <c r="MN23" i="11"/>
  <c r="MP23" i="11"/>
  <c r="MR23" i="11"/>
  <c r="MS23" i="11"/>
  <c r="NK23" i="11"/>
  <c r="NM23" i="11"/>
  <c r="NP23" i="11"/>
  <c r="NR23" i="11"/>
  <c r="NT23" i="11"/>
  <c r="NV23" i="11"/>
  <c r="NX23" i="11"/>
  <c r="NY23" i="11"/>
  <c r="NZ23" i="11"/>
  <c r="OA23" i="11"/>
  <c r="OB23" i="11"/>
  <c r="OC23" i="11"/>
  <c r="OD23" i="11"/>
  <c r="OE23" i="11"/>
  <c r="OF23" i="11"/>
  <c r="OG23" i="11"/>
  <c r="OH23" i="11"/>
  <c r="OI23" i="11"/>
  <c r="OJ23" i="11"/>
  <c r="OK23" i="11"/>
  <c r="OL23" i="11"/>
  <c r="ON23" i="11"/>
  <c r="AF65" i="11"/>
  <c r="OO23" i="11"/>
  <c r="OP23" i="11"/>
  <c r="OR23" i="11"/>
  <c r="OS23" i="11"/>
  <c r="OU23" i="11"/>
  <c r="AF24" i="11"/>
  <c r="AH24" i="11"/>
  <c r="AJ24" i="11"/>
  <c r="AK24" i="11"/>
  <c r="BL24" i="11"/>
  <c r="BN24" i="11"/>
  <c r="BP24" i="11"/>
  <c r="BQ24" i="11"/>
  <c r="CR24" i="11"/>
  <c r="CT24" i="11"/>
  <c r="CV24" i="11"/>
  <c r="CW24" i="11"/>
  <c r="DX24" i="11"/>
  <c r="DZ24" i="11"/>
  <c r="EB24" i="11"/>
  <c r="EC24" i="11"/>
  <c r="FD24" i="11"/>
  <c r="FF24" i="11"/>
  <c r="FH24" i="11"/>
  <c r="FI24" i="11"/>
  <c r="GJ24" i="11"/>
  <c r="GL24" i="11"/>
  <c r="GN24" i="11"/>
  <c r="GO24" i="11"/>
  <c r="HP24" i="11"/>
  <c r="HR24" i="11"/>
  <c r="HT24" i="11"/>
  <c r="HU24" i="11"/>
  <c r="IV24" i="11"/>
  <c r="IX24" i="11"/>
  <c r="IZ24" i="11"/>
  <c r="JA24" i="11"/>
  <c r="JS24" i="11"/>
  <c r="JU24" i="11"/>
  <c r="JX24" i="11"/>
  <c r="JZ24" i="11"/>
  <c r="KB24" i="11"/>
  <c r="KD24" i="11"/>
  <c r="KF24" i="11"/>
  <c r="KG24" i="11"/>
  <c r="LH24" i="11"/>
  <c r="LJ24" i="11"/>
  <c r="LL24" i="11"/>
  <c r="LM24" i="11"/>
  <c r="ME24" i="11"/>
  <c r="MG24" i="11"/>
  <c r="MJ24" i="11"/>
  <c r="ML24" i="11"/>
  <c r="MN24" i="11"/>
  <c r="MP24" i="11"/>
  <c r="MR24" i="11"/>
  <c r="MS24" i="11"/>
  <c r="NK24" i="11"/>
  <c r="NM24" i="11"/>
  <c r="NP24" i="11"/>
  <c r="NR24" i="11"/>
  <c r="NT24" i="11"/>
  <c r="NV24" i="11"/>
  <c r="NX24" i="11"/>
  <c r="NY24" i="11"/>
  <c r="NZ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N24" i="11"/>
  <c r="AF66" i="11"/>
  <c r="OO24" i="11"/>
  <c r="OP24" i="11"/>
  <c r="OR24" i="11"/>
  <c r="OS24" i="11"/>
  <c r="OU24" i="11"/>
  <c r="AF25" i="11"/>
  <c r="AH25" i="11"/>
  <c r="AJ25" i="11"/>
  <c r="AK25" i="11"/>
  <c r="BL25" i="11"/>
  <c r="BN25" i="11"/>
  <c r="BP25" i="11"/>
  <c r="BQ25" i="11"/>
  <c r="CR25" i="11"/>
  <c r="CT25" i="11"/>
  <c r="CV25" i="11"/>
  <c r="CW25" i="11"/>
  <c r="DX25" i="11"/>
  <c r="DZ25" i="11"/>
  <c r="EB25" i="11"/>
  <c r="EC25" i="11"/>
  <c r="FD25" i="11"/>
  <c r="FF25" i="11"/>
  <c r="FH25" i="11"/>
  <c r="FI25" i="11"/>
  <c r="GJ25" i="11"/>
  <c r="GL25" i="11"/>
  <c r="GN25" i="11"/>
  <c r="GO25" i="11"/>
  <c r="HP25" i="11"/>
  <c r="HR25" i="11"/>
  <c r="HT25" i="11"/>
  <c r="HU25" i="11"/>
  <c r="IV25" i="11"/>
  <c r="IX25" i="11"/>
  <c r="IZ25" i="11"/>
  <c r="JA25" i="11"/>
  <c r="JS25" i="11"/>
  <c r="JU25" i="11"/>
  <c r="JX25" i="11"/>
  <c r="JZ25" i="11"/>
  <c r="KB25" i="11"/>
  <c r="KD25" i="11"/>
  <c r="KF25" i="11"/>
  <c r="KG25" i="11"/>
  <c r="LH25" i="11"/>
  <c r="LJ25" i="11"/>
  <c r="LL25" i="11"/>
  <c r="LM25" i="11"/>
  <c r="ME25" i="11"/>
  <c r="MG25" i="11"/>
  <c r="MJ25" i="11"/>
  <c r="ML25" i="11"/>
  <c r="MN25" i="11"/>
  <c r="MP25" i="11"/>
  <c r="MR25" i="11"/>
  <c r="MS25" i="11"/>
  <c r="NK25" i="11"/>
  <c r="NM25" i="11"/>
  <c r="NP25" i="11"/>
  <c r="NR25" i="11"/>
  <c r="NT25" i="11"/>
  <c r="NV25" i="11"/>
  <c r="NX25" i="11"/>
  <c r="NY25" i="11"/>
  <c r="NZ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N25" i="11"/>
  <c r="AF67" i="11"/>
  <c r="OO25" i="11"/>
  <c r="OP25" i="11"/>
  <c r="OR25" i="11"/>
  <c r="OS25" i="11"/>
  <c r="OU25" i="11"/>
  <c r="AF26" i="11"/>
  <c r="AH26" i="11"/>
  <c r="AJ26" i="11"/>
  <c r="AK26" i="11"/>
  <c r="BL26" i="11"/>
  <c r="BN26" i="11"/>
  <c r="BP26" i="11"/>
  <c r="BQ26" i="11"/>
  <c r="CR26" i="11"/>
  <c r="CT26" i="11"/>
  <c r="CV26" i="11"/>
  <c r="CW26" i="11"/>
  <c r="DX26" i="11"/>
  <c r="DZ26" i="11"/>
  <c r="EB26" i="11"/>
  <c r="EC26" i="11"/>
  <c r="FD26" i="11"/>
  <c r="FF26" i="11"/>
  <c r="FH26" i="11"/>
  <c r="FI26" i="11"/>
  <c r="GJ26" i="11"/>
  <c r="GL26" i="11"/>
  <c r="GN26" i="11"/>
  <c r="GO26" i="11"/>
  <c r="HP26" i="11"/>
  <c r="HR26" i="11"/>
  <c r="HT26" i="11"/>
  <c r="HU26" i="11"/>
  <c r="IV26" i="11"/>
  <c r="IX26" i="11"/>
  <c r="IZ26" i="11"/>
  <c r="JA26" i="11"/>
  <c r="JS26" i="11"/>
  <c r="JU26" i="11"/>
  <c r="JX26" i="11"/>
  <c r="JZ26" i="11"/>
  <c r="KB26" i="11"/>
  <c r="KD26" i="11"/>
  <c r="KF26" i="11"/>
  <c r="KG26" i="11"/>
  <c r="LH26" i="11"/>
  <c r="LJ26" i="11"/>
  <c r="LL26" i="11"/>
  <c r="LM26" i="11"/>
  <c r="ME26" i="11"/>
  <c r="MG26" i="11"/>
  <c r="MJ26" i="11"/>
  <c r="ML26" i="11"/>
  <c r="MN26" i="11"/>
  <c r="MP26" i="11"/>
  <c r="MR26" i="11"/>
  <c r="MS26" i="11"/>
  <c r="NK26" i="11"/>
  <c r="NM26" i="11"/>
  <c r="NP26" i="11"/>
  <c r="NR26" i="11"/>
  <c r="NT26" i="11"/>
  <c r="NV26" i="11"/>
  <c r="NX26" i="11"/>
  <c r="NY26" i="11"/>
  <c r="NZ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N26" i="11"/>
  <c r="OO26" i="11"/>
  <c r="OP26" i="11"/>
  <c r="OR26" i="11"/>
  <c r="OS26" i="11"/>
  <c r="OU26" i="11"/>
  <c r="AF27" i="11"/>
  <c r="AH27" i="11"/>
  <c r="AJ27" i="11"/>
  <c r="AK27" i="11"/>
  <c r="BL27" i="11"/>
  <c r="BN27" i="11"/>
  <c r="BP27" i="11"/>
  <c r="BQ27" i="11"/>
  <c r="CR27" i="11"/>
  <c r="CT27" i="11"/>
  <c r="CV27" i="11"/>
  <c r="CW27" i="11"/>
  <c r="DX27" i="11"/>
  <c r="DZ27" i="11"/>
  <c r="EB27" i="11"/>
  <c r="EC27" i="11"/>
  <c r="FD27" i="11"/>
  <c r="FF27" i="11"/>
  <c r="FH27" i="11"/>
  <c r="FI27" i="11"/>
  <c r="GJ27" i="11"/>
  <c r="GL27" i="11"/>
  <c r="GN27" i="11"/>
  <c r="GO27" i="11"/>
  <c r="HP27" i="11"/>
  <c r="HR27" i="11"/>
  <c r="HT27" i="11"/>
  <c r="HU27" i="11"/>
  <c r="IV27" i="11"/>
  <c r="IX27" i="11"/>
  <c r="IZ27" i="11"/>
  <c r="JA27" i="11"/>
  <c r="JS27" i="11"/>
  <c r="JU27" i="11"/>
  <c r="JX27" i="11"/>
  <c r="JZ27" i="11"/>
  <c r="KB27" i="11"/>
  <c r="KD27" i="11"/>
  <c r="KF27" i="11"/>
  <c r="KG27" i="11"/>
  <c r="KY27" i="11"/>
  <c r="LA27" i="11"/>
  <c r="LD27" i="11"/>
  <c r="LF27" i="11"/>
  <c r="LH27" i="11"/>
  <c r="LJ27" i="11"/>
  <c r="LL27" i="11"/>
  <c r="LM27" i="11"/>
  <c r="ME27" i="11"/>
  <c r="MG27" i="11"/>
  <c r="MJ27" i="11"/>
  <c r="ML27" i="11"/>
  <c r="MN27" i="11"/>
  <c r="MP27" i="11"/>
  <c r="MR27" i="11"/>
  <c r="MS27" i="11"/>
  <c r="NK27" i="11"/>
  <c r="NM27" i="11"/>
  <c r="NP27" i="11"/>
  <c r="NR27" i="11"/>
  <c r="NT27" i="11"/>
  <c r="NV27" i="11"/>
  <c r="NX27" i="11"/>
  <c r="NY27" i="11"/>
  <c r="NZ27" i="11"/>
  <c r="OA27" i="11"/>
  <c r="OB27" i="11"/>
  <c r="OC27" i="11"/>
  <c r="OD27" i="11"/>
  <c r="OE27" i="11"/>
  <c r="OF27" i="11"/>
  <c r="OG27" i="11"/>
  <c r="OH27" i="11"/>
  <c r="OI27" i="11"/>
  <c r="OJ27" i="11"/>
  <c r="OK27" i="11"/>
  <c r="OL27" i="11"/>
  <c r="ON27" i="11"/>
  <c r="OO27" i="11"/>
  <c r="OP27" i="11"/>
  <c r="OR27" i="11"/>
  <c r="OS27" i="11"/>
  <c r="OU27" i="11"/>
  <c r="AF28" i="11"/>
  <c r="AH28" i="11"/>
  <c r="AJ28" i="11"/>
  <c r="AK28" i="11"/>
  <c r="BL28" i="11"/>
  <c r="BN28" i="11"/>
  <c r="BP28" i="11"/>
  <c r="BQ28" i="11"/>
  <c r="CR28" i="11"/>
  <c r="CT28" i="11"/>
  <c r="CV28" i="11"/>
  <c r="CW28" i="11"/>
  <c r="DX28" i="11"/>
  <c r="DZ28" i="11"/>
  <c r="EB28" i="11"/>
  <c r="EC28" i="11"/>
  <c r="FD28" i="11"/>
  <c r="FF28" i="11"/>
  <c r="FH28" i="11"/>
  <c r="FI28" i="11"/>
  <c r="GJ28" i="11"/>
  <c r="GL28" i="11"/>
  <c r="GN28" i="11"/>
  <c r="GO28" i="11"/>
  <c r="HP28" i="11"/>
  <c r="HR28" i="11"/>
  <c r="HT28" i="11"/>
  <c r="HU28" i="11"/>
  <c r="IV28" i="11"/>
  <c r="IX28" i="11"/>
  <c r="IZ28" i="11"/>
  <c r="JA28" i="11"/>
  <c r="KB28" i="11"/>
  <c r="KD28" i="11"/>
  <c r="KF28" i="11"/>
  <c r="KG28" i="11"/>
  <c r="KY28" i="11"/>
  <c r="LA28" i="11"/>
  <c r="LD28" i="11"/>
  <c r="LF28" i="11"/>
  <c r="LH28" i="11"/>
  <c r="LJ28" i="11"/>
  <c r="LL28" i="11"/>
  <c r="LM28" i="11"/>
  <c r="MN28" i="11"/>
  <c r="MP28" i="11"/>
  <c r="MR28" i="11"/>
  <c r="MS28" i="11"/>
  <c r="NK28" i="11"/>
  <c r="NM28" i="11"/>
  <c r="NP28" i="11"/>
  <c r="NR28" i="11"/>
  <c r="NT28" i="11"/>
  <c r="NV28" i="11"/>
  <c r="NX28" i="11"/>
  <c r="NY28" i="11"/>
  <c r="NZ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N28" i="11"/>
  <c r="OO28" i="11"/>
  <c r="OP28" i="11"/>
  <c r="OR28" i="11"/>
  <c r="OS28" i="11"/>
  <c r="OU28" i="11"/>
  <c r="AF29" i="11"/>
  <c r="AH29" i="11"/>
  <c r="AJ29" i="11"/>
  <c r="AK29" i="11"/>
  <c r="BL29" i="11"/>
  <c r="BN29" i="11"/>
  <c r="BP29" i="11"/>
  <c r="BQ29" i="11"/>
  <c r="CR29" i="11"/>
  <c r="CT29" i="11"/>
  <c r="CV29" i="11"/>
  <c r="CW29" i="11"/>
  <c r="DX29" i="11"/>
  <c r="DZ29" i="11"/>
  <c r="EB29" i="11"/>
  <c r="EC29" i="11"/>
  <c r="FD29" i="11"/>
  <c r="FF29" i="11"/>
  <c r="FH29" i="11"/>
  <c r="FI29" i="11"/>
  <c r="GJ29" i="11"/>
  <c r="GL29" i="11"/>
  <c r="GN29" i="11"/>
  <c r="GO29" i="11"/>
  <c r="HP29" i="11"/>
  <c r="HR29" i="11"/>
  <c r="HT29" i="11"/>
  <c r="HU29" i="11"/>
  <c r="IV29" i="11"/>
  <c r="IX29" i="11"/>
  <c r="IZ29" i="11"/>
  <c r="JA29" i="11"/>
  <c r="KB29" i="11"/>
  <c r="KD29" i="11"/>
  <c r="KF29" i="11"/>
  <c r="KG29" i="11"/>
  <c r="KY29" i="11"/>
  <c r="LA29" i="11"/>
  <c r="LD29" i="11"/>
  <c r="LF29" i="11"/>
  <c r="LH29" i="11"/>
  <c r="LJ29" i="11"/>
  <c r="LL29" i="11"/>
  <c r="LM29" i="11"/>
  <c r="ME29" i="11"/>
  <c r="MG29" i="11"/>
  <c r="MJ29" i="11"/>
  <c r="ML29" i="11"/>
  <c r="MN29" i="11"/>
  <c r="MP29" i="11"/>
  <c r="MR29" i="11"/>
  <c r="MS29" i="11"/>
  <c r="NK29" i="11"/>
  <c r="NM29" i="11"/>
  <c r="NP29" i="11"/>
  <c r="NR29" i="11"/>
  <c r="NT29" i="11"/>
  <c r="NV29" i="11"/>
  <c r="NX29" i="11"/>
  <c r="NY29" i="11"/>
  <c r="NZ29" i="11"/>
  <c r="OA29" i="11"/>
  <c r="OB29" i="11"/>
  <c r="OC29" i="11"/>
  <c r="OD29" i="11"/>
  <c r="OE29" i="11"/>
  <c r="OF29" i="11"/>
  <c r="OG29" i="11"/>
  <c r="OH29" i="11"/>
  <c r="OI29" i="11"/>
  <c r="OJ29" i="11"/>
  <c r="OK29" i="11"/>
  <c r="OL29" i="11"/>
  <c r="ON29" i="11"/>
  <c r="OO29" i="11"/>
  <c r="OP29" i="11"/>
  <c r="OR29" i="11"/>
  <c r="OS29" i="11"/>
  <c r="OU29" i="11"/>
  <c r="AF30" i="11"/>
  <c r="AH30" i="11"/>
  <c r="AJ30" i="11"/>
  <c r="AK30" i="11"/>
  <c r="BL30" i="11"/>
  <c r="BN30" i="11"/>
  <c r="BP30" i="11"/>
  <c r="BQ30" i="11"/>
  <c r="CR30" i="11"/>
  <c r="CT30" i="11"/>
  <c r="CV30" i="11"/>
  <c r="CW30" i="11"/>
  <c r="DX30" i="11"/>
  <c r="DZ30" i="11"/>
  <c r="EB30" i="11"/>
  <c r="EC30" i="11"/>
  <c r="FD30" i="11"/>
  <c r="FF30" i="11"/>
  <c r="FH30" i="11"/>
  <c r="FI30" i="11"/>
  <c r="GJ30" i="11"/>
  <c r="GL30" i="11"/>
  <c r="GN30" i="11"/>
  <c r="GO30" i="11"/>
  <c r="HP30" i="11"/>
  <c r="HR30" i="11"/>
  <c r="HT30" i="11"/>
  <c r="HU30" i="11"/>
  <c r="IV30" i="11"/>
  <c r="IX30" i="11"/>
  <c r="IZ30" i="11"/>
  <c r="JA30" i="11"/>
  <c r="KB30" i="11"/>
  <c r="KD30" i="11"/>
  <c r="KF30" i="11"/>
  <c r="KG30" i="11"/>
  <c r="KY30" i="11"/>
  <c r="LA30" i="11"/>
  <c r="LD30" i="11"/>
  <c r="LF30" i="11"/>
  <c r="LH30" i="11"/>
  <c r="LJ30" i="11"/>
  <c r="LL30" i="11"/>
  <c r="LM30" i="11"/>
  <c r="ME30" i="11"/>
  <c r="MG30" i="11"/>
  <c r="MJ30" i="11"/>
  <c r="ML30" i="11"/>
  <c r="MN30" i="11"/>
  <c r="MP30" i="11"/>
  <c r="MR30" i="11"/>
  <c r="MS30" i="11"/>
  <c r="NK30" i="11"/>
  <c r="NM30" i="11"/>
  <c r="NP30" i="11"/>
  <c r="NR30" i="11"/>
  <c r="NT30" i="11"/>
  <c r="NV30" i="11"/>
  <c r="NX30" i="11"/>
  <c r="NY30" i="11"/>
  <c r="NZ30" i="11"/>
  <c r="OA30" i="11"/>
  <c r="OB30" i="11"/>
  <c r="OC30" i="11"/>
  <c r="OD30" i="11"/>
  <c r="OE30" i="11"/>
  <c r="OF30" i="11"/>
  <c r="OG30" i="11"/>
  <c r="OH30" i="11"/>
  <c r="OI30" i="11"/>
  <c r="OJ30" i="11"/>
  <c r="OK30" i="11"/>
  <c r="OL30" i="11"/>
  <c r="ON30" i="11"/>
  <c r="OO30" i="11"/>
  <c r="OP30" i="11"/>
  <c r="OR30" i="11"/>
  <c r="OS30" i="11"/>
  <c r="OU30" i="11"/>
  <c r="AF31" i="11"/>
  <c r="AH31" i="11"/>
  <c r="AJ31" i="11"/>
  <c r="AK31" i="11"/>
  <c r="BL31" i="11"/>
  <c r="BN31" i="11"/>
  <c r="BP31" i="11"/>
  <c r="BQ31" i="11"/>
  <c r="CR31" i="11"/>
  <c r="CT31" i="11"/>
  <c r="CV31" i="11"/>
  <c r="CW31" i="11"/>
  <c r="DX31" i="11"/>
  <c r="DZ31" i="11"/>
  <c r="EB31" i="11"/>
  <c r="EC31" i="11"/>
  <c r="FD31" i="11"/>
  <c r="FF31" i="11"/>
  <c r="FH31" i="11"/>
  <c r="FI31" i="11"/>
  <c r="GJ31" i="11"/>
  <c r="GL31" i="11"/>
  <c r="GN31" i="11"/>
  <c r="GO31" i="11"/>
  <c r="HP31" i="11"/>
  <c r="HR31" i="11"/>
  <c r="HT31" i="11"/>
  <c r="HU31" i="11"/>
  <c r="IV31" i="11"/>
  <c r="IX31" i="11"/>
  <c r="IZ31" i="11"/>
  <c r="JA31" i="11"/>
  <c r="KB31" i="11"/>
  <c r="KD31" i="11"/>
  <c r="KF31" i="11"/>
  <c r="KG31" i="11"/>
  <c r="KY31" i="11"/>
  <c r="LA31" i="11"/>
  <c r="LD31" i="11"/>
  <c r="LF31" i="11"/>
  <c r="LH31" i="11"/>
  <c r="LJ31" i="11"/>
  <c r="LL31" i="11"/>
  <c r="LM31" i="11"/>
  <c r="ME31" i="11"/>
  <c r="MG31" i="11"/>
  <c r="MJ31" i="11"/>
  <c r="ML31" i="11"/>
  <c r="MN31" i="11"/>
  <c r="MP31" i="11"/>
  <c r="MR31" i="11"/>
  <c r="MS31" i="11"/>
  <c r="NK31" i="11"/>
  <c r="NM31" i="11"/>
  <c r="NP31" i="11"/>
  <c r="NR31" i="11"/>
  <c r="NT31" i="11"/>
  <c r="NV31" i="11"/>
  <c r="NX31" i="11"/>
  <c r="NY31" i="11"/>
  <c r="NZ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N31" i="11"/>
  <c r="OO31" i="11"/>
  <c r="OP31" i="11"/>
  <c r="OR31" i="11"/>
  <c r="OS31" i="11"/>
  <c r="OU31" i="11"/>
  <c r="AF32" i="11"/>
  <c r="AH32" i="11"/>
  <c r="AJ32" i="11"/>
  <c r="AK32" i="11"/>
  <c r="BL32" i="11"/>
  <c r="BN32" i="11"/>
  <c r="BP32" i="11"/>
  <c r="BQ32" i="11"/>
  <c r="CR32" i="11"/>
  <c r="CT32" i="11"/>
  <c r="CV32" i="11"/>
  <c r="CW32" i="11"/>
  <c r="DX32" i="11"/>
  <c r="DZ32" i="11"/>
  <c r="EB32" i="11"/>
  <c r="EC32" i="11"/>
  <c r="FD32" i="11"/>
  <c r="FF32" i="11"/>
  <c r="FH32" i="11"/>
  <c r="FI32" i="11"/>
  <c r="GJ32" i="11"/>
  <c r="GL32" i="11"/>
  <c r="GN32" i="11"/>
  <c r="GO32" i="11"/>
  <c r="HP32" i="11"/>
  <c r="HR32" i="11"/>
  <c r="HT32" i="11"/>
  <c r="HU32" i="11"/>
  <c r="IV32" i="11"/>
  <c r="IX32" i="11"/>
  <c r="IZ32" i="11"/>
  <c r="JA32" i="11"/>
  <c r="JS32" i="11"/>
  <c r="JU32" i="11"/>
  <c r="JX32" i="11"/>
  <c r="JZ32" i="11"/>
  <c r="KB32" i="11"/>
  <c r="KD32" i="11"/>
  <c r="KF32" i="11"/>
  <c r="KG32" i="11"/>
  <c r="LH32" i="11"/>
  <c r="LJ32" i="11"/>
  <c r="LL32" i="11"/>
  <c r="LM32" i="11"/>
  <c r="ME32" i="11"/>
  <c r="MG32" i="11"/>
  <c r="MJ32" i="11"/>
  <c r="ML32" i="11"/>
  <c r="MN32" i="11"/>
  <c r="MP32" i="11"/>
  <c r="MR32" i="11"/>
  <c r="MS32" i="11"/>
  <c r="NK32" i="11"/>
  <c r="NM32" i="11"/>
  <c r="NP32" i="11"/>
  <c r="NR32" i="11"/>
  <c r="NT32" i="11"/>
  <c r="NV32" i="11"/>
  <c r="NX32" i="11"/>
  <c r="NY32" i="11"/>
  <c r="NZ32" i="11"/>
  <c r="OA32" i="11"/>
  <c r="OB32" i="11"/>
  <c r="OC32" i="11"/>
  <c r="OD32" i="11"/>
  <c r="OE32" i="11"/>
  <c r="OF32" i="11"/>
  <c r="OG32" i="11"/>
  <c r="OH32" i="11"/>
  <c r="OI32" i="11"/>
  <c r="OJ32" i="11"/>
  <c r="OK32" i="11"/>
  <c r="OL32" i="11"/>
  <c r="ON32" i="11"/>
  <c r="OO32" i="11"/>
  <c r="OP32" i="11"/>
  <c r="OR32" i="11"/>
  <c r="OS32" i="11"/>
  <c r="OU32" i="11"/>
  <c r="AF33" i="11"/>
  <c r="AH33" i="11"/>
  <c r="AJ33" i="11"/>
  <c r="AK33" i="11"/>
  <c r="BL33" i="11"/>
  <c r="BN33" i="11"/>
  <c r="BP33" i="11"/>
  <c r="BQ33" i="11"/>
  <c r="CR33" i="11"/>
  <c r="CT33" i="11"/>
  <c r="CV33" i="11"/>
  <c r="CW33" i="11"/>
  <c r="DX33" i="11"/>
  <c r="DZ33" i="11"/>
  <c r="EB33" i="11"/>
  <c r="EC33" i="11"/>
  <c r="FD33" i="11"/>
  <c r="FF33" i="11"/>
  <c r="FH33" i="11"/>
  <c r="FI33" i="11"/>
  <c r="GJ33" i="11"/>
  <c r="GL33" i="11"/>
  <c r="GN33" i="11"/>
  <c r="GO33" i="11"/>
  <c r="HP33" i="11"/>
  <c r="HR33" i="11"/>
  <c r="HT33" i="11"/>
  <c r="HU33" i="11"/>
  <c r="IV33" i="11"/>
  <c r="IX33" i="11"/>
  <c r="IZ33" i="11"/>
  <c r="JA33" i="11"/>
  <c r="JS33" i="11"/>
  <c r="JU33" i="11"/>
  <c r="JX33" i="11"/>
  <c r="JZ33" i="11"/>
  <c r="KB33" i="11"/>
  <c r="KD33" i="11"/>
  <c r="KF33" i="11"/>
  <c r="KG33" i="11"/>
  <c r="LH33" i="11"/>
  <c r="LJ33" i="11"/>
  <c r="LL33" i="11"/>
  <c r="LM33" i="11"/>
  <c r="ME33" i="11"/>
  <c r="MG33" i="11"/>
  <c r="MJ33" i="11"/>
  <c r="ML33" i="11"/>
  <c r="MN33" i="11"/>
  <c r="MP33" i="11"/>
  <c r="MR33" i="11"/>
  <c r="MS33" i="11"/>
  <c r="NK33" i="11"/>
  <c r="NM33" i="11"/>
  <c r="NP33" i="11"/>
  <c r="NR33" i="11"/>
  <c r="NT33" i="11"/>
  <c r="NV33" i="11"/>
  <c r="NX33" i="11"/>
  <c r="NY33" i="11"/>
  <c r="NZ33" i="11"/>
  <c r="OA33" i="11"/>
  <c r="OB33" i="11"/>
  <c r="OC33" i="11"/>
  <c r="OD33" i="11"/>
  <c r="OE33" i="11"/>
  <c r="OF33" i="11"/>
  <c r="OG33" i="11"/>
  <c r="OH33" i="11"/>
  <c r="OI33" i="11"/>
  <c r="OJ33" i="11"/>
  <c r="OK33" i="11"/>
  <c r="OL33" i="11"/>
  <c r="ON33" i="11"/>
  <c r="OO33" i="11"/>
  <c r="OP33" i="11"/>
  <c r="OR33" i="11"/>
  <c r="OS33" i="11"/>
  <c r="OU33" i="11"/>
  <c r="AF34" i="11"/>
  <c r="AH34" i="11"/>
  <c r="AJ34" i="11"/>
  <c r="AK34" i="11"/>
  <c r="BL34" i="11"/>
  <c r="BN34" i="11"/>
  <c r="BP34" i="11"/>
  <c r="BQ34" i="11"/>
  <c r="CR34" i="11"/>
  <c r="CT34" i="11"/>
  <c r="CV34" i="11"/>
  <c r="CW34" i="11"/>
  <c r="DX34" i="11"/>
  <c r="DZ34" i="11"/>
  <c r="EB34" i="11"/>
  <c r="EC34" i="11"/>
  <c r="FD34" i="11"/>
  <c r="FF34" i="11"/>
  <c r="FH34" i="11"/>
  <c r="FI34" i="11"/>
  <c r="GJ34" i="11"/>
  <c r="GL34" i="11"/>
  <c r="GN34" i="11"/>
  <c r="GO34" i="11"/>
  <c r="HP34" i="11"/>
  <c r="HR34" i="11"/>
  <c r="HT34" i="11"/>
  <c r="HU34" i="11"/>
  <c r="IV34" i="11"/>
  <c r="IX34" i="11"/>
  <c r="IZ34" i="11"/>
  <c r="JA34" i="11"/>
  <c r="JS34" i="11"/>
  <c r="JU34" i="11"/>
  <c r="JX34" i="11"/>
  <c r="JZ34" i="11"/>
  <c r="KB34" i="11"/>
  <c r="KD34" i="11"/>
  <c r="KF34" i="11"/>
  <c r="KG34" i="11"/>
  <c r="LH34" i="11"/>
  <c r="LJ34" i="11"/>
  <c r="LL34" i="11"/>
  <c r="LM34" i="11"/>
  <c r="ME34" i="11"/>
  <c r="MG34" i="11"/>
  <c r="MJ34" i="11"/>
  <c r="ML34" i="11"/>
  <c r="MN34" i="11"/>
  <c r="MP34" i="11"/>
  <c r="MR34" i="11"/>
  <c r="MS34" i="11"/>
  <c r="NK34" i="11"/>
  <c r="NM34" i="11"/>
  <c r="NP34" i="11"/>
  <c r="NR34" i="11"/>
  <c r="NT34" i="11"/>
  <c r="NV34" i="11"/>
  <c r="NX34" i="11"/>
  <c r="NY34" i="11"/>
  <c r="NZ34" i="11"/>
  <c r="OA34" i="11"/>
  <c r="OB34" i="11"/>
  <c r="OC34" i="11"/>
  <c r="OD34" i="11"/>
  <c r="OE34" i="11"/>
  <c r="OF34" i="11"/>
  <c r="OG34" i="11"/>
  <c r="OH34" i="11"/>
  <c r="OI34" i="11"/>
  <c r="OJ34" i="11"/>
  <c r="OK34" i="11"/>
  <c r="OL34" i="11"/>
  <c r="ON34" i="11"/>
  <c r="OO34" i="11"/>
  <c r="OP34" i="11"/>
  <c r="OR34" i="11"/>
  <c r="OS34" i="11"/>
  <c r="OU34" i="11"/>
  <c r="AF35" i="11"/>
  <c r="AH35" i="11"/>
  <c r="AJ35" i="11"/>
  <c r="AK35" i="11"/>
  <c r="BL35" i="11"/>
  <c r="BN35" i="11"/>
  <c r="BP35" i="11"/>
  <c r="BQ35" i="11"/>
  <c r="CR35" i="11"/>
  <c r="CT35" i="11"/>
  <c r="CV35" i="11"/>
  <c r="CW35" i="11"/>
  <c r="DX35" i="11"/>
  <c r="DZ35" i="11"/>
  <c r="EB35" i="11"/>
  <c r="EC35" i="11"/>
  <c r="FD35" i="11"/>
  <c r="FF35" i="11"/>
  <c r="FH35" i="11"/>
  <c r="FI35" i="11"/>
  <c r="GJ35" i="11"/>
  <c r="GL35" i="11"/>
  <c r="GN35" i="11"/>
  <c r="GO35" i="11"/>
  <c r="HP35" i="11"/>
  <c r="HR35" i="11"/>
  <c r="HT35" i="11"/>
  <c r="HU35" i="11"/>
  <c r="IV35" i="11"/>
  <c r="IX35" i="11"/>
  <c r="IZ35" i="11"/>
  <c r="JA35" i="11"/>
  <c r="KB35" i="11"/>
  <c r="KD35" i="11"/>
  <c r="KF35" i="11"/>
  <c r="KG35" i="11"/>
  <c r="KY35" i="11"/>
  <c r="LA35" i="11"/>
  <c r="LD35" i="11"/>
  <c r="LF35" i="11"/>
  <c r="LH35" i="11"/>
  <c r="LJ35" i="11"/>
  <c r="LL35" i="11"/>
  <c r="LM35" i="11"/>
  <c r="ME35" i="11"/>
  <c r="MG35" i="11"/>
  <c r="MJ35" i="11"/>
  <c r="ML35" i="11"/>
  <c r="MN35" i="11"/>
  <c r="MP35" i="11"/>
  <c r="MR35" i="11"/>
  <c r="MS35" i="11"/>
  <c r="NK35" i="11"/>
  <c r="NM35" i="11"/>
  <c r="NP35" i="11"/>
  <c r="NR35" i="11"/>
  <c r="NT35" i="11"/>
  <c r="NV35" i="11"/>
  <c r="NX35" i="11"/>
  <c r="NY35" i="11"/>
  <c r="NZ35" i="11"/>
  <c r="OA35" i="11"/>
  <c r="OB35" i="11"/>
  <c r="OC35" i="11"/>
  <c r="OD35" i="11"/>
  <c r="OE35" i="11"/>
  <c r="OF35" i="11"/>
  <c r="OG35" i="11"/>
  <c r="OH35" i="11"/>
  <c r="OI35" i="11"/>
  <c r="OJ35" i="11"/>
  <c r="OK35" i="11"/>
  <c r="OL35" i="11"/>
  <c r="ON35" i="11"/>
  <c r="OO35" i="11"/>
  <c r="OP35" i="11"/>
  <c r="OR35" i="11"/>
  <c r="OS35" i="11"/>
  <c r="OU35" i="11"/>
  <c r="AF36" i="11"/>
  <c r="AH36" i="11"/>
  <c r="AJ36" i="11"/>
  <c r="AK36" i="11"/>
  <c r="BL36" i="11"/>
  <c r="BN36" i="11"/>
  <c r="BP36" i="11"/>
  <c r="BQ36" i="11"/>
  <c r="CR36" i="11"/>
  <c r="CT36" i="11"/>
  <c r="CV36" i="11"/>
  <c r="CW36" i="11"/>
  <c r="DX36" i="11"/>
  <c r="DZ36" i="11"/>
  <c r="EB36" i="11"/>
  <c r="EC36" i="11"/>
  <c r="FD36" i="11"/>
  <c r="FF36" i="11"/>
  <c r="FH36" i="11"/>
  <c r="FI36" i="11"/>
  <c r="GJ36" i="11"/>
  <c r="GL36" i="11"/>
  <c r="GN36" i="11"/>
  <c r="GO36" i="11"/>
  <c r="HP36" i="11"/>
  <c r="HR36" i="11"/>
  <c r="HT36" i="11"/>
  <c r="HU36" i="11"/>
  <c r="IV36" i="11"/>
  <c r="IX36" i="11"/>
  <c r="IZ36" i="11"/>
  <c r="JA36" i="11"/>
  <c r="JS36" i="11"/>
  <c r="JU36" i="11"/>
  <c r="JX36" i="11"/>
  <c r="JZ36" i="11"/>
  <c r="KB36" i="11"/>
  <c r="KD36" i="11"/>
  <c r="KF36" i="11"/>
  <c r="KG36" i="11"/>
  <c r="KY36" i="11"/>
  <c r="LA36" i="11"/>
  <c r="LD36" i="11"/>
  <c r="LF36" i="11"/>
  <c r="LH36" i="11"/>
  <c r="LJ36" i="11"/>
  <c r="LL36" i="11"/>
  <c r="LM36" i="11"/>
  <c r="MN36" i="11"/>
  <c r="MP36" i="11"/>
  <c r="MR36" i="11"/>
  <c r="MS36" i="11"/>
  <c r="NK36" i="11"/>
  <c r="NM36" i="11"/>
  <c r="NP36" i="11"/>
  <c r="NR36" i="11"/>
  <c r="NT36" i="11"/>
  <c r="NV36" i="11"/>
  <c r="NX36" i="11"/>
  <c r="NY36" i="11"/>
  <c r="NZ36" i="11"/>
  <c r="OA36" i="11"/>
  <c r="OB36" i="11"/>
  <c r="OC36" i="11"/>
  <c r="OD36" i="11"/>
  <c r="OE36" i="11"/>
  <c r="OF36" i="11"/>
  <c r="OG36" i="11"/>
  <c r="OH36" i="11"/>
  <c r="OI36" i="11"/>
  <c r="OJ36" i="11"/>
  <c r="OK36" i="11"/>
  <c r="OL36" i="11"/>
  <c r="ON36" i="11"/>
  <c r="OO36" i="11"/>
  <c r="OP36" i="11"/>
  <c r="OR36" i="11"/>
  <c r="OS36" i="11"/>
  <c r="OU36" i="11"/>
  <c r="AF37" i="11"/>
  <c r="AH37" i="11"/>
  <c r="AJ37" i="11"/>
  <c r="AK37" i="11"/>
  <c r="BL37" i="11"/>
  <c r="BN37" i="11"/>
  <c r="BP37" i="11"/>
  <c r="BQ37" i="11"/>
  <c r="CR37" i="11"/>
  <c r="CT37" i="11"/>
  <c r="CV37" i="11"/>
  <c r="CW37" i="11"/>
  <c r="DX37" i="11"/>
  <c r="DZ37" i="11"/>
  <c r="EB37" i="11"/>
  <c r="EC37" i="11"/>
  <c r="FD37" i="11"/>
  <c r="FF37" i="11"/>
  <c r="FH37" i="11"/>
  <c r="FI37" i="11"/>
  <c r="GJ37" i="11"/>
  <c r="GL37" i="11"/>
  <c r="GN37" i="11"/>
  <c r="GO37" i="11"/>
  <c r="HP37" i="11"/>
  <c r="HR37" i="11"/>
  <c r="HT37" i="11"/>
  <c r="HU37" i="11"/>
  <c r="IV37" i="11"/>
  <c r="IX37" i="11"/>
  <c r="IZ37" i="11"/>
  <c r="JA37" i="11"/>
  <c r="JS37" i="11"/>
  <c r="JU37" i="11"/>
  <c r="JX37" i="11"/>
  <c r="JZ37" i="11"/>
  <c r="KB37" i="11"/>
  <c r="KD37" i="11"/>
  <c r="KF37" i="11"/>
  <c r="KG37" i="11"/>
  <c r="LH37" i="11"/>
  <c r="LJ37" i="11"/>
  <c r="LL37" i="11"/>
  <c r="LM37" i="11"/>
  <c r="MN37" i="11"/>
  <c r="MP37" i="11"/>
  <c r="MR37" i="11"/>
  <c r="MS37" i="11"/>
  <c r="NK37" i="11"/>
  <c r="NM37" i="11"/>
  <c r="NP37" i="11"/>
  <c r="NR37" i="11"/>
  <c r="NT37" i="11"/>
  <c r="NV37" i="11"/>
  <c r="NX37" i="11"/>
  <c r="NY37" i="11"/>
  <c r="NZ37" i="11"/>
  <c r="OA37" i="11"/>
  <c r="OB37" i="11"/>
  <c r="OC37" i="11"/>
  <c r="OD37" i="11"/>
  <c r="OE37" i="11"/>
  <c r="OF37" i="11"/>
  <c r="OG37" i="11"/>
  <c r="OH37" i="11"/>
  <c r="OI37" i="11"/>
  <c r="OJ37" i="11"/>
  <c r="OK37" i="11"/>
  <c r="OL37" i="11"/>
  <c r="ON37" i="11"/>
  <c r="OO37" i="11"/>
  <c r="OP37" i="11"/>
  <c r="OR37" i="11"/>
  <c r="OS37" i="11"/>
  <c r="OU37" i="11"/>
  <c r="AF38" i="11"/>
  <c r="AH38" i="11"/>
  <c r="AJ38" i="11"/>
  <c r="AK38" i="11"/>
  <c r="BL38" i="11"/>
  <c r="BN38" i="11"/>
  <c r="BP38" i="11"/>
  <c r="BQ38" i="11"/>
  <c r="CR38" i="11"/>
  <c r="CT38" i="11"/>
  <c r="CV38" i="11"/>
  <c r="CW38" i="11"/>
  <c r="DX38" i="11"/>
  <c r="DZ38" i="11"/>
  <c r="EB38" i="11"/>
  <c r="EC38" i="11"/>
  <c r="FD38" i="11"/>
  <c r="FF38" i="11"/>
  <c r="FH38" i="11"/>
  <c r="FI38" i="11"/>
  <c r="GJ38" i="11"/>
  <c r="GL38" i="11"/>
  <c r="GN38" i="11"/>
  <c r="GO38" i="11"/>
  <c r="HP38" i="11"/>
  <c r="HR38" i="11"/>
  <c r="HT38" i="11"/>
  <c r="HU38" i="11"/>
  <c r="IV38" i="11"/>
  <c r="IX38" i="11"/>
  <c r="IZ38" i="11"/>
  <c r="JA38" i="11"/>
  <c r="KB38" i="11"/>
  <c r="KD38" i="11"/>
  <c r="KF38" i="11"/>
  <c r="KG38" i="11"/>
  <c r="KY38" i="11"/>
  <c r="LA38" i="11"/>
  <c r="LD38" i="11"/>
  <c r="LF38" i="11"/>
  <c r="LH38" i="11"/>
  <c r="LJ38" i="11"/>
  <c r="LL38" i="11"/>
  <c r="LM38" i="11"/>
  <c r="ME38" i="11"/>
  <c r="MG38" i="11"/>
  <c r="MJ38" i="11"/>
  <c r="ML38" i="11"/>
  <c r="MN38" i="11"/>
  <c r="MP38" i="11"/>
  <c r="MR38" i="11"/>
  <c r="MS38" i="11"/>
  <c r="NK38" i="11"/>
  <c r="NM38" i="11"/>
  <c r="NP38" i="11"/>
  <c r="NR38" i="11"/>
  <c r="NT38" i="11"/>
  <c r="NV38" i="11"/>
  <c r="NX38" i="11"/>
  <c r="NY38" i="11"/>
  <c r="NZ38" i="11"/>
  <c r="OA38" i="11"/>
  <c r="OB38" i="11"/>
  <c r="OC38" i="11"/>
  <c r="OD38" i="11"/>
  <c r="OE38" i="11"/>
  <c r="OF38" i="11"/>
  <c r="OG38" i="11"/>
  <c r="OH38" i="11"/>
  <c r="OI38" i="11"/>
  <c r="OJ38" i="11"/>
  <c r="OK38" i="11"/>
  <c r="OL38" i="11"/>
  <c r="ON38" i="11"/>
  <c r="OO38" i="11"/>
  <c r="OP38" i="11"/>
  <c r="OR38" i="11"/>
  <c r="OS38" i="11"/>
  <c r="OU38" i="11"/>
  <c r="AF39" i="11"/>
  <c r="AH39" i="11"/>
  <c r="AJ39" i="11"/>
  <c r="AK39" i="11"/>
  <c r="BL39" i="11"/>
  <c r="BN39" i="11"/>
  <c r="BP39" i="11"/>
  <c r="BQ39" i="11"/>
  <c r="CR39" i="11"/>
  <c r="CT39" i="11"/>
  <c r="CV39" i="11"/>
  <c r="CW39" i="11"/>
  <c r="DX39" i="11"/>
  <c r="DZ39" i="11"/>
  <c r="EB39" i="11"/>
  <c r="EC39" i="11"/>
  <c r="FD39" i="11"/>
  <c r="FF39" i="11"/>
  <c r="FH39" i="11"/>
  <c r="FI39" i="11"/>
  <c r="GJ39" i="11"/>
  <c r="GL39" i="11"/>
  <c r="GN39" i="11"/>
  <c r="GO39" i="11"/>
  <c r="HP39" i="11"/>
  <c r="HR39" i="11"/>
  <c r="HT39" i="11"/>
  <c r="HU39" i="11"/>
  <c r="IV39" i="11"/>
  <c r="IX39" i="11"/>
  <c r="IZ39" i="11"/>
  <c r="JA39" i="11"/>
  <c r="JS39" i="11"/>
  <c r="JU39" i="11"/>
  <c r="JX39" i="11"/>
  <c r="JZ39" i="11"/>
  <c r="KB39" i="11"/>
  <c r="KD39" i="11"/>
  <c r="KF39" i="11"/>
  <c r="KG39" i="11"/>
  <c r="LH39" i="11"/>
  <c r="LJ39" i="11"/>
  <c r="LL39" i="11"/>
  <c r="LM39" i="11"/>
  <c r="ME39" i="11"/>
  <c r="MG39" i="11"/>
  <c r="MJ39" i="11"/>
  <c r="ML39" i="11"/>
  <c r="MN39" i="11"/>
  <c r="MP39" i="11"/>
  <c r="MR39" i="11"/>
  <c r="MS39" i="11"/>
  <c r="NK39" i="11"/>
  <c r="NM39" i="11"/>
  <c r="NP39" i="11"/>
  <c r="NR39" i="11"/>
  <c r="NT39" i="11"/>
  <c r="NV39" i="11"/>
  <c r="NX39" i="11"/>
  <c r="NY39" i="11"/>
  <c r="NZ39" i="11"/>
  <c r="OA39" i="11"/>
  <c r="OB39" i="11"/>
  <c r="OC39" i="11"/>
  <c r="OD39" i="11"/>
  <c r="OE39" i="11"/>
  <c r="OF39" i="11"/>
  <c r="OG39" i="11"/>
  <c r="OH39" i="11"/>
  <c r="OI39" i="11"/>
  <c r="OJ39" i="11"/>
  <c r="OK39" i="11"/>
  <c r="OL39" i="11"/>
  <c r="ON39" i="11"/>
  <c r="OO39" i="11"/>
  <c r="OP39" i="11"/>
  <c r="OR39" i="11"/>
  <c r="OS39" i="11"/>
  <c r="OU39" i="11"/>
  <c r="AF40" i="11"/>
  <c r="AH40" i="11"/>
  <c r="AJ40" i="11"/>
  <c r="AK40" i="11"/>
  <c r="BL40" i="11"/>
  <c r="BN40" i="11"/>
  <c r="BP40" i="11"/>
  <c r="BQ40" i="11"/>
  <c r="CR40" i="11"/>
  <c r="CT40" i="11"/>
  <c r="CV40" i="11"/>
  <c r="CW40" i="11"/>
  <c r="DX40" i="11"/>
  <c r="DZ40" i="11"/>
  <c r="EB40" i="11"/>
  <c r="EC40" i="11"/>
  <c r="FD40" i="11"/>
  <c r="FF40" i="11"/>
  <c r="FH40" i="11"/>
  <c r="FI40" i="11"/>
  <c r="GJ40" i="11"/>
  <c r="GL40" i="11"/>
  <c r="GN40" i="11"/>
  <c r="GO40" i="11"/>
  <c r="HP40" i="11"/>
  <c r="HR40" i="11"/>
  <c r="HT40" i="11"/>
  <c r="HU40" i="11"/>
  <c r="IV40" i="11"/>
  <c r="IX40" i="11"/>
  <c r="IZ40" i="11"/>
  <c r="JA40" i="11"/>
  <c r="JS40" i="11"/>
  <c r="JU40" i="11"/>
  <c r="JX40" i="11"/>
  <c r="JZ40" i="11"/>
  <c r="KB40" i="11"/>
  <c r="KD40" i="11"/>
  <c r="KF40" i="11"/>
  <c r="KG40" i="11"/>
  <c r="LH40" i="11"/>
  <c r="LJ40" i="11"/>
  <c r="LL40" i="11"/>
  <c r="LM40" i="11"/>
  <c r="ME40" i="11"/>
  <c r="MG40" i="11"/>
  <c r="MJ40" i="11"/>
  <c r="ML40" i="11"/>
  <c r="MN40" i="11"/>
  <c r="MP40" i="11"/>
  <c r="MR40" i="11"/>
  <c r="MS40" i="11"/>
  <c r="NK40" i="11"/>
  <c r="NM40" i="11"/>
  <c r="NP40" i="11"/>
  <c r="NR40" i="11"/>
  <c r="NT40" i="11"/>
  <c r="NV40" i="11"/>
  <c r="NX40" i="11"/>
  <c r="NY40" i="11"/>
  <c r="NZ40" i="11"/>
  <c r="OA40" i="11"/>
  <c r="OB40" i="11"/>
  <c r="OC40" i="11"/>
  <c r="OD40" i="11"/>
  <c r="OE40" i="11"/>
  <c r="OF40" i="11"/>
  <c r="OG40" i="11"/>
  <c r="OH40" i="11"/>
  <c r="OI40" i="11"/>
  <c r="OJ40" i="11"/>
  <c r="OK40" i="11"/>
  <c r="OL40" i="11"/>
  <c r="ON40" i="11"/>
  <c r="OO40" i="11"/>
  <c r="OP40" i="11"/>
  <c r="OR40" i="11"/>
  <c r="OS40" i="11"/>
  <c r="OU40" i="11"/>
  <c r="AF41" i="11"/>
  <c r="AH41" i="11"/>
  <c r="AJ41" i="11"/>
  <c r="AK41" i="11"/>
  <c r="BL41" i="11"/>
  <c r="BN41" i="11"/>
  <c r="BP41" i="11"/>
  <c r="BQ41" i="11"/>
  <c r="CR41" i="11"/>
  <c r="CT41" i="11"/>
  <c r="CV41" i="11"/>
  <c r="CW41" i="11"/>
  <c r="DX41" i="11"/>
  <c r="DZ41" i="11"/>
  <c r="EB41" i="11"/>
  <c r="EC41" i="11"/>
  <c r="FD41" i="11"/>
  <c r="FF41" i="11"/>
  <c r="FH41" i="11"/>
  <c r="FI41" i="11"/>
  <c r="GJ41" i="11"/>
  <c r="GL41" i="11"/>
  <c r="GN41" i="11"/>
  <c r="GO41" i="11"/>
  <c r="HP41" i="11"/>
  <c r="HR41" i="11"/>
  <c r="HT41" i="11"/>
  <c r="HU41" i="11"/>
  <c r="IV41" i="11"/>
  <c r="IX41" i="11"/>
  <c r="IZ41" i="11"/>
  <c r="JA41" i="11"/>
  <c r="JS41" i="11"/>
  <c r="JU41" i="11"/>
  <c r="JX41" i="11"/>
  <c r="JZ41" i="11"/>
  <c r="KB41" i="11"/>
  <c r="KD41" i="11"/>
  <c r="KF41" i="11"/>
  <c r="KG41" i="11"/>
  <c r="LH41" i="11"/>
  <c r="LJ41" i="11"/>
  <c r="LL41" i="11"/>
  <c r="LM41" i="11"/>
  <c r="ME41" i="11"/>
  <c r="MG41" i="11"/>
  <c r="MJ41" i="11"/>
  <c r="ML41" i="11"/>
  <c r="MN41" i="11"/>
  <c r="MP41" i="11"/>
  <c r="MR41" i="11"/>
  <c r="MS41" i="11"/>
  <c r="NK41" i="11"/>
  <c r="NM41" i="11"/>
  <c r="NP41" i="11"/>
  <c r="NR41" i="11"/>
  <c r="NT41" i="11"/>
  <c r="NV41" i="11"/>
  <c r="NX41" i="11"/>
  <c r="NY41" i="11"/>
  <c r="NZ41" i="11"/>
  <c r="OA41" i="11"/>
  <c r="OB41" i="11"/>
  <c r="OC41" i="11"/>
  <c r="OD41" i="11"/>
  <c r="OE41" i="11"/>
  <c r="OF41" i="11"/>
  <c r="OG41" i="11"/>
  <c r="OH41" i="11"/>
  <c r="OI41" i="11"/>
  <c r="OJ41" i="11"/>
  <c r="OK41" i="11"/>
  <c r="OL41" i="11"/>
  <c r="ON41" i="11"/>
  <c r="OO41" i="11"/>
  <c r="OP41" i="11"/>
  <c r="OR41" i="11"/>
  <c r="OS41" i="11"/>
  <c r="OU41" i="11"/>
  <c r="AF42" i="11"/>
  <c r="AH42" i="11"/>
  <c r="AJ42" i="11"/>
  <c r="AK42" i="11"/>
  <c r="BL42" i="11"/>
  <c r="BN42" i="11"/>
  <c r="BP42" i="11"/>
  <c r="BQ42" i="11"/>
  <c r="CR42" i="11"/>
  <c r="CT42" i="11"/>
  <c r="CV42" i="11"/>
  <c r="CW42" i="11"/>
  <c r="DX42" i="11"/>
  <c r="DZ42" i="11"/>
  <c r="EB42" i="11"/>
  <c r="EC42" i="11"/>
  <c r="FD42" i="11"/>
  <c r="FF42" i="11"/>
  <c r="FH42" i="11"/>
  <c r="FI42" i="11"/>
  <c r="GJ42" i="11"/>
  <c r="GL42" i="11"/>
  <c r="GN42" i="11"/>
  <c r="GO42" i="11"/>
  <c r="HP42" i="11"/>
  <c r="HR42" i="11"/>
  <c r="HT42" i="11"/>
  <c r="HU42" i="11"/>
  <c r="IV42" i="11"/>
  <c r="IX42" i="11"/>
  <c r="IZ42" i="11"/>
  <c r="JA42" i="11"/>
  <c r="JS42" i="11"/>
  <c r="JU42" i="11"/>
  <c r="JX42" i="11"/>
  <c r="JZ42" i="11"/>
  <c r="KB42" i="11"/>
  <c r="KD42" i="11"/>
  <c r="KF42" i="11"/>
  <c r="KG42" i="11"/>
  <c r="LH42" i="11"/>
  <c r="LJ42" i="11"/>
  <c r="LL42" i="11"/>
  <c r="LM42" i="11"/>
  <c r="ME42" i="11"/>
  <c r="MG42" i="11"/>
  <c r="MJ42" i="11"/>
  <c r="ML42" i="11"/>
  <c r="MN42" i="11"/>
  <c r="MP42" i="11"/>
  <c r="MR42" i="11"/>
  <c r="MS42" i="11"/>
  <c r="NK42" i="11"/>
  <c r="NM42" i="11"/>
  <c r="NP42" i="11"/>
  <c r="NR42" i="11"/>
  <c r="NT42" i="11"/>
  <c r="NV42" i="11"/>
  <c r="NX42" i="11"/>
  <c r="NY42" i="11"/>
  <c r="NZ42" i="11"/>
  <c r="OA42" i="11"/>
  <c r="OB42" i="11"/>
  <c r="OC42" i="11"/>
  <c r="OD42" i="11"/>
  <c r="OE42" i="11"/>
  <c r="OF42" i="11"/>
  <c r="OG42" i="11"/>
  <c r="OH42" i="11"/>
  <c r="OI42" i="11"/>
  <c r="OJ42" i="11"/>
  <c r="OK42" i="11"/>
  <c r="OL42" i="11"/>
  <c r="ON42" i="11"/>
  <c r="OO42" i="11"/>
  <c r="OP42" i="11"/>
  <c r="OR42" i="11"/>
  <c r="OS42" i="11"/>
  <c r="OU42" i="11"/>
  <c r="AF43" i="11"/>
  <c r="AH43" i="11"/>
  <c r="AJ43" i="11"/>
  <c r="AK43" i="11"/>
  <c r="BL43" i="11"/>
  <c r="BN43" i="11"/>
  <c r="BP43" i="11"/>
  <c r="BQ43" i="11"/>
  <c r="CR43" i="11"/>
  <c r="CT43" i="11"/>
  <c r="CV43" i="11"/>
  <c r="CW43" i="11"/>
  <c r="DX43" i="11"/>
  <c r="DZ43" i="11"/>
  <c r="EB43" i="11"/>
  <c r="EC43" i="11"/>
  <c r="FD43" i="11"/>
  <c r="FF43" i="11"/>
  <c r="FH43" i="11"/>
  <c r="FI43" i="11"/>
  <c r="GJ43" i="11"/>
  <c r="GL43" i="11"/>
  <c r="GN43" i="11"/>
  <c r="GO43" i="11"/>
  <c r="HP43" i="11"/>
  <c r="HR43" i="11"/>
  <c r="HT43" i="11"/>
  <c r="HU43" i="11"/>
  <c r="IV43" i="11"/>
  <c r="IX43" i="11"/>
  <c r="IZ43" i="11"/>
  <c r="JA43" i="11"/>
  <c r="JS43" i="11"/>
  <c r="JU43" i="11"/>
  <c r="JX43" i="11"/>
  <c r="JZ43" i="11"/>
  <c r="KB43" i="11"/>
  <c r="KD43" i="11"/>
  <c r="KF43" i="11"/>
  <c r="KG43" i="11"/>
  <c r="LH43" i="11"/>
  <c r="LJ43" i="11"/>
  <c r="LL43" i="11"/>
  <c r="LM43" i="11"/>
  <c r="MN43" i="11"/>
  <c r="MP43" i="11"/>
  <c r="MR43" i="11"/>
  <c r="MS43" i="11"/>
  <c r="NK43" i="11"/>
  <c r="NM43" i="11"/>
  <c r="NP43" i="11"/>
  <c r="NR43" i="11"/>
  <c r="NT43" i="11"/>
  <c r="NV43" i="11"/>
  <c r="NX43" i="11"/>
  <c r="NY43" i="11"/>
  <c r="NZ43" i="11"/>
  <c r="OA43" i="11"/>
  <c r="OB43" i="11"/>
  <c r="OC43" i="11"/>
  <c r="OD43" i="11"/>
  <c r="OE43" i="11"/>
  <c r="OF43" i="11"/>
  <c r="OG43" i="11"/>
  <c r="OH43" i="11"/>
  <c r="OI43" i="11"/>
  <c r="OJ43" i="11"/>
  <c r="OK43" i="11"/>
  <c r="OL43" i="11"/>
  <c r="ON43" i="11"/>
  <c r="OO43" i="11"/>
  <c r="OP43" i="11"/>
  <c r="OR43" i="11"/>
  <c r="OS43" i="11"/>
  <c r="OU43" i="11"/>
  <c r="AF44" i="11"/>
  <c r="AH44" i="11"/>
  <c r="AJ44" i="11"/>
  <c r="AK44" i="11"/>
  <c r="BL44" i="11"/>
  <c r="BN44" i="11"/>
  <c r="BP44" i="11"/>
  <c r="BQ44" i="11"/>
  <c r="CR44" i="11"/>
  <c r="CT44" i="11"/>
  <c r="CV44" i="11"/>
  <c r="CW44" i="11"/>
  <c r="DX44" i="11"/>
  <c r="DZ44" i="11"/>
  <c r="EB44" i="11"/>
  <c r="EC44" i="11"/>
  <c r="FD44" i="11"/>
  <c r="FF44" i="11"/>
  <c r="FH44" i="11"/>
  <c r="FI44" i="11"/>
  <c r="GJ44" i="11"/>
  <c r="GL44" i="11"/>
  <c r="GN44" i="11"/>
  <c r="GO44" i="11"/>
  <c r="HP44" i="11"/>
  <c r="HR44" i="11"/>
  <c r="HT44" i="11"/>
  <c r="HU44" i="11"/>
  <c r="IV44" i="11"/>
  <c r="IX44" i="11"/>
  <c r="IZ44" i="11"/>
  <c r="JA44" i="11"/>
  <c r="KB44" i="11"/>
  <c r="KD44" i="11"/>
  <c r="KF44" i="11"/>
  <c r="KG44" i="11"/>
  <c r="KY44" i="11"/>
  <c r="LA44" i="11"/>
  <c r="LD44" i="11"/>
  <c r="LF44" i="11"/>
  <c r="LH44" i="11"/>
  <c r="LJ44" i="11"/>
  <c r="LL44" i="11"/>
  <c r="LM44" i="11"/>
  <c r="ME44" i="11"/>
  <c r="MG44" i="11"/>
  <c r="MJ44" i="11"/>
  <c r="ML44" i="11"/>
  <c r="MN44" i="11"/>
  <c r="MP44" i="11"/>
  <c r="MR44" i="11"/>
  <c r="MS44" i="11"/>
  <c r="NK44" i="11"/>
  <c r="NM44" i="11"/>
  <c r="NP44" i="11"/>
  <c r="NR44" i="11"/>
  <c r="NT44" i="11"/>
  <c r="NV44" i="11"/>
  <c r="NX44" i="11"/>
  <c r="NY44" i="11"/>
  <c r="NZ44" i="11"/>
  <c r="OA44" i="11"/>
  <c r="OB44" i="11"/>
  <c r="OC44" i="11"/>
  <c r="OD44" i="11"/>
  <c r="OE44" i="11"/>
  <c r="OF44" i="11"/>
  <c r="OG44" i="11"/>
  <c r="OH44" i="11"/>
  <c r="OI44" i="11"/>
  <c r="OJ44" i="11"/>
  <c r="OK44" i="11"/>
  <c r="OL44" i="11"/>
  <c r="ON44" i="11"/>
  <c r="OO44" i="11"/>
  <c r="OP44" i="11"/>
  <c r="OR44" i="11"/>
  <c r="OS44" i="11"/>
  <c r="OU44" i="11"/>
  <c r="AF45" i="11"/>
  <c r="AH45" i="11"/>
  <c r="AJ45" i="11"/>
  <c r="AK45" i="11"/>
  <c r="BL45" i="11"/>
  <c r="BN45" i="11"/>
  <c r="BP45" i="11"/>
  <c r="BQ45" i="11"/>
  <c r="CR45" i="11"/>
  <c r="CT45" i="11"/>
  <c r="CV45" i="11"/>
  <c r="CW45" i="11"/>
  <c r="DX45" i="11"/>
  <c r="DZ45" i="11"/>
  <c r="EB45" i="11"/>
  <c r="EC45" i="11"/>
  <c r="FD45" i="11"/>
  <c r="FF45" i="11"/>
  <c r="FH45" i="11"/>
  <c r="FI45" i="11"/>
  <c r="GJ45" i="11"/>
  <c r="GL45" i="11"/>
  <c r="GN45" i="11"/>
  <c r="GO45" i="11"/>
  <c r="HP45" i="11"/>
  <c r="HR45" i="11"/>
  <c r="HT45" i="11"/>
  <c r="HU45" i="11"/>
  <c r="IV45" i="11"/>
  <c r="IX45" i="11"/>
  <c r="IZ45" i="11"/>
  <c r="JA45" i="11"/>
  <c r="KB45" i="11"/>
  <c r="KD45" i="11"/>
  <c r="KF45" i="11"/>
  <c r="KG45" i="11"/>
  <c r="KY45" i="11"/>
  <c r="LA45" i="11"/>
  <c r="LD45" i="11"/>
  <c r="LF45" i="11"/>
  <c r="LH45" i="11"/>
  <c r="LJ45" i="11"/>
  <c r="LL45" i="11"/>
  <c r="LM45" i="11"/>
  <c r="ME45" i="11"/>
  <c r="MG45" i="11"/>
  <c r="MJ45" i="11"/>
  <c r="ML45" i="11"/>
  <c r="MN45" i="11"/>
  <c r="MP45" i="11"/>
  <c r="MR45" i="11"/>
  <c r="MS45" i="11"/>
  <c r="NK45" i="11"/>
  <c r="NM45" i="11"/>
  <c r="NP45" i="11"/>
  <c r="NR45" i="11"/>
  <c r="NT45" i="11"/>
  <c r="NV45" i="11"/>
  <c r="NX45" i="11"/>
  <c r="NY45" i="11"/>
  <c r="NZ45" i="11"/>
  <c r="OA45" i="11"/>
  <c r="OB45" i="11"/>
  <c r="OC45" i="11"/>
  <c r="OD45" i="11"/>
  <c r="OE45" i="11"/>
  <c r="OF45" i="11"/>
  <c r="OG45" i="11"/>
  <c r="OH45" i="11"/>
  <c r="OI45" i="11"/>
  <c r="OJ45" i="11"/>
  <c r="OK45" i="11"/>
  <c r="OL45" i="11"/>
  <c r="ON45" i="11"/>
  <c r="OO45" i="11"/>
  <c r="OP45" i="11"/>
  <c r="OR45" i="11"/>
  <c r="OS45" i="11"/>
  <c r="OU45" i="11"/>
  <c r="AF46" i="11"/>
  <c r="AH46" i="11"/>
  <c r="AJ46" i="11"/>
  <c r="AK46" i="11"/>
  <c r="BL46" i="11"/>
  <c r="BN46" i="11"/>
  <c r="BP46" i="11"/>
  <c r="BQ46" i="11"/>
  <c r="CR46" i="11"/>
  <c r="CT46" i="11"/>
  <c r="CV46" i="11"/>
  <c r="CW46" i="11"/>
  <c r="DX46" i="11"/>
  <c r="DZ46" i="11"/>
  <c r="EB46" i="11"/>
  <c r="EC46" i="11"/>
  <c r="FD46" i="11"/>
  <c r="FF46" i="11"/>
  <c r="FH46" i="11"/>
  <c r="FI46" i="11"/>
  <c r="GJ46" i="11"/>
  <c r="GL46" i="11"/>
  <c r="GN46" i="11"/>
  <c r="GO46" i="11"/>
  <c r="HP46" i="11"/>
  <c r="HR46" i="11"/>
  <c r="HT46" i="11"/>
  <c r="HU46" i="11"/>
  <c r="IV46" i="11"/>
  <c r="IX46" i="11"/>
  <c r="IZ46" i="11"/>
  <c r="JA46" i="11"/>
  <c r="JS46" i="11"/>
  <c r="JU46" i="11"/>
  <c r="JX46" i="11"/>
  <c r="JZ46" i="11"/>
  <c r="KB46" i="11"/>
  <c r="KD46" i="11"/>
  <c r="KF46" i="11"/>
  <c r="KG46" i="11"/>
  <c r="LH46" i="11"/>
  <c r="LJ46" i="11"/>
  <c r="LL46" i="11"/>
  <c r="LM46" i="11"/>
  <c r="ME46" i="11"/>
  <c r="MG46" i="11"/>
  <c r="MJ46" i="11"/>
  <c r="ML46" i="11"/>
  <c r="MN46" i="11"/>
  <c r="MP46" i="11"/>
  <c r="MR46" i="11"/>
  <c r="MS46" i="11"/>
  <c r="NK46" i="11"/>
  <c r="NM46" i="11"/>
  <c r="NP46" i="11"/>
  <c r="NR46" i="11"/>
  <c r="NT46" i="11"/>
  <c r="NV46" i="11"/>
  <c r="NX46" i="11"/>
  <c r="NY46" i="11"/>
  <c r="NZ46" i="11"/>
  <c r="OA46" i="11"/>
  <c r="OB46" i="11"/>
  <c r="OC46" i="11"/>
  <c r="OD46" i="11"/>
  <c r="OE46" i="11"/>
  <c r="OF46" i="11"/>
  <c r="OG46" i="11"/>
  <c r="OH46" i="11"/>
  <c r="OI46" i="11"/>
  <c r="OJ46" i="11"/>
  <c r="OK46" i="11"/>
  <c r="OL46" i="11"/>
  <c r="ON46" i="11"/>
  <c r="OO46" i="11"/>
  <c r="OP46" i="11"/>
  <c r="OR46" i="11"/>
  <c r="OS46" i="11"/>
  <c r="OU46" i="11"/>
  <c r="AF47" i="11"/>
  <c r="AH47" i="11"/>
  <c r="AJ47" i="11"/>
  <c r="AK47" i="11"/>
  <c r="BL47" i="11"/>
  <c r="BN47" i="11"/>
  <c r="BP47" i="11"/>
  <c r="BQ47" i="11"/>
  <c r="CR47" i="11"/>
  <c r="CT47" i="11"/>
  <c r="CV47" i="11"/>
  <c r="CW47" i="11"/>
  <c r="DX47" i="11"/>
  <c r="DZ47" i="11"/>
  <c r="EB47" i="11"/>
  <c r="EC47" i="11"/>
  <c r="FD47" i="11"/>
  <c r="FF47" i="11"/>
  <c r="FH47" i="11"/>
  <c r="FI47" i="11"/>
  <c r="GJ47" i="11"/>
  <c r="GL47" i="11"/>
  <c r="GN47" i="11"/>
  <c r="GO47" i="11"/>
  <c r="HP47" i="11"/>
  <c r="HR47" i="11"/>
  <c r="HT47" i="11"/>
  <c r="HU47" i="11"/>
  <c r="IV47" i="11"/>
  <c r="IX47" i="11"/>
  <c r="IZ47" i="11"/>
  <c r="JA47" i="11"/>
  <c r="JS47" i="11"/>
  <c r="JU47" i="11"/>
  <c r="JX47" i="11"/>
  <c r="JZ47" i="11"/>
  <c r="KB47" i="11"/>
  <c r="KD47" i="11"/>
  <c r="KF47" i="11"/>
  <c r="KG47" i="11"/>
  <c r="LH47" i="11"/>
  <c r="LJ47" i="11"/>
  <c r="LL47" i="11"/>
  <c r="LM47" i="11"/>
  <c r="MN47" i="11"/>
  <c r="MP47" i="11"/>
  <c r="MR47" i="11"/>
  <c r="MS47" i="11"/>
  <c r="NK47" i="11"/>
  <c r="NM47" i="11"/>
  <c r="NP47" i="11"/>
  <c r="NR47" i="11"/>
  <c r="NT47" i="11"/>
  <c r="NV47" i="11"/>
  <c r="NX47" i="11"/>
  <c r="NY47" i="11"/>
  <c r="NZ47" i="11"/>
  <c r="OA47" i="11"/>
  <c r="OB47" i="11"/>
  <c r="OC47" i="11"/>
  <c r="OD47" i="11"/>
  <c r="OE47" i="11"/>
  <c r="OF47" i="11"/>
  <c r="OG47" i="11"/>
  <c r="OH47" i="11"/>
  <c r="OI47" i="11"/>
  <c r="OJ47" i="11"/>
  <c r="OK47" i="11"/>
  <c r="OL47" i="11"/>
  <c r="ON47" i="11"/>
  <c r="OO47" i="11"/>
  <c r="OP47" i="11"/>
  <c r="OR47" i="11"/>
  <c r="OS47" i="11"/>
  <c r="OU47" i="11"/>
  <c r="AH48" i="11"/>
  <c r="AJ48" i="11"/>
  <c r="AK48" i="11"/>
  <c r="BL48" i="11"/>
  <c r="BN48" i="11"/>
  <c r="BP48" i="11"/>
  <c r="BQ48" i="11"/>
  <c r="CR48" i="11"/>
  <c r="CT48" i="11"/>
  <c r="CV48" i="11"/>
  <c r="CW48" i="11"/>
  <c r="DX48" i="11"/>
  <c r="DZ48" i="11"/>
  <c r="EB48" i="11"/>
  <c r="EC48" i="11"/>
  <c r="FD48" i="11"/>
  <c r="FF48" i="11"/>
  <c r="FH48" i="11"/>
  <c r="FI48" i="11"/>
  <c r="GJ48" i="11"/>
  <c r="GL48" i="11"/>
  <c r="GN48" i="11"/>
  <c r="GO48" i="11"/>
  <c r="HP48" i="11"/>
  <c r="HR48" i="11"/>
  <c r="HT48" i="11"/>
  <c r="HU48" i="11"/>
  <c r="IV48" i="11"/>
  <c r="IX48" i="11"/>
  <c r="IZ48" i="11"/>
  <c r="JA48" i="11"/>
  <c r="KB48" i="11"/>
  <c r="KD48" i="11"/>
  <c r="KF48" i="11"/>
  <c r="KG48" i="11"/>
  <c r="KY48" i="11"/>
  <c r="LA48" i="11"/>
  <c r="LD48" i="11"/>
  <c r="LF48" i="11"/>
  <c r="LH48" i="11"/>
  <c r="LJ48" i="11"/>
  <c r="LL48" i="11"/>
  <c r="LM48" i="11"/>
  <c r="ME48" i="11"/>
  <c r="MG48" i="11"/>
  <c r="MJ48" i="11"/>
  <c r="ML48" i="11"/>
  <c r="MN48" i="11"/>
  <c r="MP48" i="11"/>
  <c r="MR48" i="11"/>
  <c r="MS48" i="11"/>
  <c r="NK48" i="11"/>
  <c r="NM48" i="11"/>
  <c r="NP48" i="11"/>
  <c r="NR48" i="11"/>
  <c r="NT48" i="11"/>
  <c r="NV48" i="11"/>
  <c r="NX48" i="11"/>
  <c r="NY48" i="11"/>
  <c r="NZ48" i="11"/>
  <c r="OA48" i="11"/>
  <c r="OB48" i="11"/>
  <c r="OC48" i="11"/>
  <c r="OD48" i="11"/>
  <c r="OE48" i="11"/>
  <c r="OF48" i="11"/>
  <c r="OG48" i="11"/>
  <c r="OH48" i="11"/>
  <c r="OI48" i="11"/>
  <c r="OJ48" i="11"/>
  <c r="OK48" i="11"/>
  <c r="OL48" i="11"/>
  <c r="ON48" i="11"/>
  <c r="OO48" i="11"/>
  <c r="OP48" i="11"/>
  <c r="OR48" i="11"/>
  <c r="OS48" i="11"/>
  <c r="OU48" i="11"/>
  <c r="AH49" i="11"/>
  <c r="AJ49" i="11"/>
  <c r="AK49" i="11"/>
  <c r="BL49" i="11"/>
  <c r="BN49" i="11"/>
  <c r="BP49" i="11"/>
  <c r="BQ49" i="11"/>
  <c r="CR49" i="11"/>
  <c r="CT49" i="11"/>
  <c r="CV49" i="11"/>
  <c r="CW49" i="11"/>
  <c r="DX49" i="11"/>
  <c r="DZ49" i="11"/>
  <c r="EB49" i="11"/>
  <c r="EC49" i="11"/>
  <c r="FD49" i="11"/>
  <c r="FF49" i="11"/>
  <c r="FH49" i="11"/>
  <c r="FI49" i="11"/>
  <c r="GJ49" i="11"/>
  <c r="GL49" i="11"/>
  <c r="GN49" i="11"/>
  <c r="GO49" i="11"/>
  <c r="HP49" i="11"/>
  <c r="HR49" i="11"/>
  <c r="HT49" i="11"/>
  <c r="HU49" i="11"/>
  <c r="IV49" i="11"/>
  <c r="IX49" i="11"/>
  <c r="IZ49" i="11"/>
  <c r="JA49" i="11"/>
  <c r="JS49" i="11"/>
  <c r="JU49" i="11"/>
  <c r="JX49" i="11"/>
  <c r="JZ49" i="11"/>
  <c r="KB49" i="11"/>
  <c r="KD49" i="11"/>
  <c r="KF49" i="11"/>
  <c r="KG49" i="11"/>
  <c r="KY49" i="11"/>
  <c r="LA49" i="11"/>
  <c r="LD49" i="11"/>
  <c r="LF49" i="11"/>
  <c r="LH49" i="11"/>
  <c r="LJ49" i="11"/>
  <c r="LL49" i="11"/>
  <c r="LM49" i="11"/>
  <c r="MN49" i="11"/>
  <c r="MP49" i="11"/>
  <c r="MR49" i="11"/>
  <c r="MS49" i="11"/>
  <c r="NK49" i="11"/>
  <c r="NM49" i="11"/>
  <c r="NP49" i="11"/>
  <c r="NR49" i="11"/>
  <c r="NT49" i="11"/>
  <c r="NV49" i="11"/>
  <c r="NX49" i="11"/>
  <c r="NY49" i="11"/>
  <c r="NZ49" i="11"/>
  <c r="OA49" i="11"/>
  <c r="OB49" i="11"/>
  <c r="OC49" i="11"/>
  <c r="OD49" i="11"/>
  <c r="OE49" i="11"/>
  <c r="OF49" i="11"/>
  <c r="OG49" i="11"/>
  <c r="OH49" i="11"/>
  <c r="OI49" i="11"/>
  <c r="OJ49" i="11"/>
  <c r="OK49" i="11"/>
  <c r="OL49" i="11"/>
  <c r="ON49" i="11"/>
  <c r="OO49" i="11"/>
  <c r="OP49" i="11"/>
  <c r="OR49" i="11"/>
  <c r="OS49" i="11"/>
  <c r="OU49" i="11"/>
  <c r="W50" i="11"/>
  <c r="Y50" i="11"/>
  <c r="AB50" i="11"/>
  <c r="AD50" i="11"/>
  <c r="AH50" i="11"/>
  <c r="AJ50" i="11"/>
  <c r="AK50" i="11"/>
  <c r="BC50" i="11"/>
  <c r="BE50" i="11"/>
  <c r="BH50" i="11"/>
  <c r="BJ50" i="11"/>
  <c r="BL50" i="11"/>
  <c r="BN50" i="11"/>
  <c r="BP50" i="11"/>
  <c r="BQ50" i="11"/>
  <c r="CI50" i="11"/>
  <c r="CK50" i="11"/>
  <c r="CN50" i="11"/>
  <c r="CP50" i="11"/>
  <c r="CR50" i="11"/>
  <c r="CT50" i="11"/>
  <c r="CV50" i="11"/>
  <c r="CW50" i="11"/>
  <c r="DO50" i="11"/>
  <c r="DQ50" i="11"/>
  <c r="DT50" i="11"/>
  <c r="DV50" i="11"/>
  <c r="DX50" i="11"/>
  <c r="DZ50" i="11"/>
  <c r="EB50" i="11"/>
  <c r="EC50" i="11"/>
  <c r="EU50" i="11"/>
  <c r="EW50" i="11"/>
  <c r="EZ50" i="11"/>
  <c r="FB50" i="11"/>
  <c r="FD50" i="11"/>
  <c r="FF50" i="11"/>
  <c r="FH50" i="11"/>
  <c r="FI50" i="11"/>
  <c r="GA50" i="11"/>
  <c r="GC50" i="11"/>
  <c r="GF50" i="11"/>
  <c r="GH50" i="11"/>
  <c r="GJ50" i="11"/>
  <c r="GL50" i="11"/>
  <c r="GN50" i="11"/>
  <c r="GO50" i="11"/>
  <c r="HG50" i="11"/>
  <c r="HI50" i="11"/>
  <c r="HL50" i="11"/>
  <c r="HN50" i="11"/>
  <c r="HP50" i="11"/>
  <c r="HR50" i="11"/>
  <c r="HT50" i="11"/>
  <c r="HU50" i="11"/>
  <c r="IM50" i="11"/>
  <c r="IO50" i="11"/>
  <c r="IR50" i="11"/>
  <c r="IT50" i="11"/>
  <c r="IV50" i="11"/>
  <c r="IX50" i="11"/>
  <c r="IZ50" i="11"/>
  <c r="JA50" i="11"/>
  <c r="JS50" i="11"/>
  <c r="JU50" i="11"/>
  <c r="JX50" i="11"/>
  <c r="JZ50" i="11"/>
  <c r="KB50" i="11"/>
  <c r="KD50" i="11"/>
  <c r="KF50" i="11"/>
  <c r="KG50" i="11"/>
  <c r="KY50" i="11"/>
  <c r="LA50" i="11"/>
  <c r="LD50" i="11"/>
  <c r="LF50" i="11"/>
  <c r="LH50" i="11"/>
  <c r="LJ50" i="11"/>
  <c r="LL50" i="11"/>
  <c r="LM50" i="11"/>
  <c r="ME50" i="11"/>
  <c r="MG50" i="11"/>
  <c r="MJ50" i="11"/>
  <c r="ML50" i="11"/>
  <c r="MN50" i="11"/>
  <c r="MP50" i="11"/>
  <c r="MR50" i="11"/>
  <c r="MS50" i="11"/>
  <c r="NK50" i="11"/>
  <c r="NM50" i="11"/>
  <c r="NP50" i="11"/>
  <c r="NR50" i="11"/>
  <c r="NT50" i="11"/>
  <c r="NV50" i="11"/>
  <c r="NX50" i="11"/>
  <c r="NY50" i="11"/>
  <c r="NZ50" i="11"/>
  <c r="OA50" i="11"/>
  <c r="OB50" i="11"/>
  <c r="OC50" i="11"/>
  <c r="OD50" i="11"/>
  <c r="OE50" i="11"/>
  <c r="OF50" i="11"/>
  <c r="OG50" i="11"/>
  <c r="OH50" i="11"/>
  <c r="OI50" i="11"/>
  <c r="OJ50" i="11"/>
  <c r="OK50" i="11"/>
  <c r="OL50" i="11"/>
  <c r="ON50" i="11"/>
  <c r="OO50" i="11"/>
  <c r="OP50" i="11"/>
  <c r="OR50" i="11"/>
  <c r="OS50" i="11"/>
  <c r="OU50" i="11"/>
  <c r="W51" i="11"/>
  <c r="Y51" i="11"/>
  <c r="AB51" i="11"/>
  <c r="AD51" i="11"/>
  <c r="AH51" i="11"/>
  <c r="AJ51" i="11"/>
  <c r="AK51" i="11"/>
  <c r="BC51" i="11"/>
  <c r="BE51" i="11"/>
  <c r="BH51" i="11"/>
  <c r="BJ51" i="11"/>
  <c r="BL51" i="11"/>
  <c r="BN51" i="11"/>
  <c r="BP51" i="11"/>
  <c r="BQ51" i="11"/>
  <c r="CI51" i="11"/>
  <c r="CK51" i="11"/>
  <c r="CN51" i="11"/>
  <c r="CP51" i="11"/>
  <c r="CR51" i="11"/>
  <c r="CT51" i="11"/>
  <c r="CV51" i="11"/>
  <c r="CW51" i="11"/>
  <c r="DO51" i="11"/>
  <c r="DQ51" i="11"/>
  <c r="DT51" i="11"/>
  <c r="DV51" i="11"/>
  <c r="DX51" i="11"/>
  <c r="DZ51" i="11"/>
  <c r="EB51" i="11"/>
  <c r="EC51" i="11"/>
  <c r="EU51" i="11"/>
  <c r="EW51" i="11"/>
  <c r="EZ51" i="11"/>
  <c r="FB51" i="11"/>
  <c r="FD51" i="11"/>
  <c r="FF51" i="11"/>
  <c r="FH51" i="11"/>
  <c r="FI51" i="11"/>
  <c r="GA51" i="11"/>
  <c r="GC51" i="11"/>
  <c r="GF51" i="11"/>
  <c r="GH51" i="11"/>
  <c r="GJ51" i="11"/>
  <c r="GL51" i="11"/>
  <c r="GN51" i="11"/>
  <c r="GO51" i="11"/>
  <c r="HG51" i="11"/>
  <c r="HI51" i="11"/>
  <c r="HL51" i="11"/>
  <c r="HN51" i="11"/>
  <c r="HP51" i="11"/>
  <c r="HR51" i="11"/>
  <c r="HT51" i="11"/>
  <c r="HU51" i="11"/>
  <c r="IM51" i="11"/>
  <c r="IO51" i="11"/>
  <c r="IR51" i="11"/>
  <c r="IT51" i="11"/>
  <c r="IV51" i="11"/>
  <c r="IX51" i="11"/>
  <c r="IZ51" i="11"/>
  <c r="JA51" i="11"/>
  <c r="JS51" i="11"/>
  <c r="JU51" i="11"/>
  <c r="JX51" i="11"/>
  <c r="JZ51" i="11"/>
  <c r="KB51" i="11"/>
  <c r="KD51" i="11"/>
  <c r="KF51" i="11"/>
  <c r="KG51" i="11"/>
  <c r="KY51" i="11"/>
  <c r="LA51" i="11"/>
  <c r="LD51" i="11"/>
  <c r="LF51" i="11"/>
  <c r="LH51" i="11"/>
  <c r="LJ51" i="11"/>
  <c r="LL51" i="11"/>
  <c r="LM51" i="11"/>
  <c r="ME51" i="11"/>
  <c r="MG51" i="11"/>
  <c r="MJ51" i="11"/>
  <c r="ML51" i="11"/>
  <c r="MN51" i="11"/>
  <c r="MP51" i="11"/>
  <c r="MR51" i="11"/>
  <c r="MS51" i="11"/>
  <c r="NK51" i="11"/>
  <c r="NM51" i="11"/>
  <c r="NP51" i="11"/>
  <c r="NR51" i="11"/>
  <c r="NT51" i="11"/>
  <c r="NV51" i="11"/>
  <c r="NX51" i="11"/>
  <c r="NY51" i="11"/>
  <c r="NZ51" i="11"/>
  <c r="OA51" i="11"/>
  <c r="OB51" i="11"/>
  <c r="OC51" i="11"/>
  <c r="OD51" i="11"/>
  <c r="OE51" i="11"/>
  <c r="OF51" i="11"/>
  <c r="OG51" i="11"/>
  <c r="OH51" i="11"/>
  <c r="OI51" i="11"/>
  <c r="OJ51" i="11"/>
  <c r="OK51" i="11"/>
  <c r="OL51" i="11"/>
  <c r="ON51" i="11"/>
  <c r="OO51" i="11"/>
  <c r="OP51" i="11"/>
  <c r="OR51" i="11"/>
  <c r="OS51" i="11"/>
  <c r="OU51" i="11"/>
  <c r="W52" i="11"/>
  <c r="Y52" i="11"/>
  <c r="AB52" i="11"/>
  <c r="AD52" i="11"/>
  <c r="AH52" i="11"/>
  <c r="AJ52" i="11"/>
  <c r="AK52" i="11"/>
  <c r="BC52" i="11"/>
  <c r="BE52" i="11"/>
  <c r="BH52" i="11"/>
  <c r="BJ52" i="11"/>
  <c r="BL52" i="11"/>
  <c r="BN52" i="11"/>
  <c r="BP52" i="11"/>
  <c r="BQ52" i="11"/>
  <c r="CI52" i="11"/>
  <c r="CK52" i="11"/>
  <c r="CN52" i="11"/>
  <c r="CP52" i="11"/>
  <c r="CR52" i="11"/>
  <c r="CT52" i="11"/>
  <c r="CV52" i="11"/>
  <c r="CW52" i="11"/>
  <c r="DO52" i="11"/>
  <c r="DQ52" i="11"/>
  <c r="DT52" i="11"/>
  <c r="DV52" i="11"/>
  <c r="DX52" i="11"/>
  <c r="DZ52" i="11"/>
  <c r="EB52" i="11"/>
  <c r="EC52" i="11"/>
  <c r="EU52" i="11"/>
  <c r="EW52" i="11"/>
  <c r="EZ52" i="11"/>
  <c r="FB52" i="11"/>
  <c r="FD52" i="11"/>
  <c r="FF52" i="11"/>
  <c r="FH52" i="11"/>
  <c r="FI52" i="11"/>
  <c r="GA52" i="11"/>
  <c r="GC52" i="11"/>
  <c r="GF52" i="11"/>
  <c r="GH52" i="11"/>
  <c r="GJ52" i="11"/>
  <c r="GL52" i="11"/>
  <c r="GN52" i="11"/>
  <c r="GO52" i="11"/>
  <c r="HG52" i="11"/>
  <c r="HI52" i="11"/>
  <c r="HL52" i="11"/>
  <c r="HN52" i="11"/>
  <c r="HP52" i="11"/>
  <c r="HR52" i="11"/>
  <c r="HT52" i="11"/>
  <c r="HU52" i="11"/>
  <c r="IM52" i="11"/>
  <c r="IO52" i="11"/>
  <c r="IR52" i="11"/>
  <c r="IT52" i="11"/>
  <c r="IV52" i="11"/>
  <c r="IX52" i="11"/>
  <c r="IZ52" i="11"/>
  <c r="JA52" i="11"/>
  <c r="JS52" i="11"/>
  <c r="JU52" i="11"/>
  <c r="JX52" i="11"/>
  <c r="JZ52" i="11"/>
  <c r="KB52" i="11"/>
  <c r="KD52" i="11"/>
  <c r="KF52" i="11"/>
  <c r="KG52" i="11"/>
  <c r="KY52" i="11"/>
  <c r="LA52" i="11"/>
  <c r="LD52" i="11"/>
  <c r="LF52" i="11"/>
  <c r="LH52" i="11"/>
  <c r="LJ52" i="11"/>
  <c r="LL52" i="11"/>
  <c r="LM52" i="11"/>
  <c r="ME52" i="11"/>
  <c r="MG52" i="11"/>
  <c r="MJ52" i="11"/>
  <c r="ML52" i="11"/>
  <c r="MN52" i="11"/>
  <c r="MP52" i="11"/>
  <c r="MR52" i="11"/>
  <c r="MS52" i="11"/>
  <c r="NK52" i="11"/>
  <c r="NM52" i="11"/>
  <c r="NP52" i="11"/>
  <c r="NR52" i="11"/>
  <c r="NT52" i="11"/>
  <c r="NV52" i="11"/>
  <c r="NX52" i="11"/>
  <c r="NY52" i="11"/>
  <c r="NZ52" i="11"/>
  <c r="OA52" i="11"/>
  <c r="OB52" i="11"/>
  <c r="OC52" i="11"/>
  <c r="OD52" i="11"/>
  <c r="OE52" i="11"/>
  <c r="OF52" i="11"/>
  <c r="OG52" i="11"/>
  <c r="OH52" i="11"/>
  <c r="OI52" i="11"/>
  <c r="OJ52" i="11"/>
  <c r="OK52" i="11"/>
  <c r="OL52" i="11"/>
  <c r="ON52" i="11"/>
  <c r="OO52" i="11"/>
  <c r="OP52" i="11"/>
  <c r="OR52" i="11"/>
  <c r="OS52" i="11"/>
  <c r="OU52" i="11"/>
  <c r="W53" i="11"/>
  <c r="Y53" i="11"/>
  <c r="AB53" i="11"/>
  <c r="AD53" i="11"/>
  <c r="AH53" i="11"/>
  <c r="AJ53" i="11"/>
  <c r="AK53" i="11"/>
  <c r="BC53" i="11"/>
  <c r="BE53" i="11"/>
  <c r="BH53" i="11"/>
  <c r="BJ53" i="11"/>
  <c r="BL53" i="11"/>
  <c r="BN53" i="11"/>
  <c r="BP53" i="11"/>
  <c r="BQ53" i="11"/>
  <c r="CI53" i="11"/>
  <c r="CK53" i="11"/>
  <c r="CN53" i="11"/>
  <c r="CP53" i="11"/>
  <c r="CR53" i="11"/>
  <c r="CT53" i="11"/>
  <c r="CV53" i="11"/>
  <c r="CW53" i="11"/>
  <c r="DO53" i="11"/>
  <c r="DQ53" i="11"/>
  <c r="DT53" i="11"/>
  <c r="DV53" i="11"/>
  <c r="DX53" i="11"/>
  <c r="DZ53" i="11"/>
  <c r="EB53" i="11"/>
  <c r="EC53" i="11"/>
  <c r="EU53" i="11"/>
  <c r="EW53" i="11"/>
  <c r="EZ53" i="11"/>
  <c r="FB53" i="11"/>
  <c r="FD53" i="11"/>
  <c r="FF53" i="11"/>
  <c r="FH53" i="11"/>
  <c r="FI53" i="11"/>
  <c r="GA53" i="11"/>
  <c r="GC53" i="11"/>
  <c r="GF53" i="11"/>
  <c r="GH53" i="11"/>
  <c r="GJ53" i="11"/>
  <c r="GL53" i="11"/>
  <c r="GN53" i="11"/>
  <c r="GO53" i="11"/>
  <c r="HG53" i="11"/>
  <c r="HI53" i="11"/>
  <c r="HL53" i="11"/>
  <c r="HN53" i="11"/>
  <c r="HP53" i="11"/>
  <c r="HR53" i="11"/>
  <c r="HT53" i="11"/>
  <c r="HU53" i="11"/>
  <c r="IM53" i="11"/>
  <c r="IO53" i="11"/>
  <c r="IR53" i="11"/>
  <c r="IT53" i="11"/>
  <c r="IV53" i="11"/>
  <c r="IX53" i="11"/>
  <c r="IZ53" i="11"/>
  <c r="JA53" i="11"/>
  <c r="JS53" i="11"/>
  <c r="JU53" i="11"/>
  <c r="JX53" i="11"/>
  <c r="JZ53" i="11"/>
  <c r="KB53" i="11"/>
  <c r="KD53" i="11"/>
  <c r="KF53" i="11"/>
  <c r="KG53" i="11"/>
  <c r="KY53" i="11"/>
  <c r="LA53" i="11"/>
  <c r="LD53" i="11"/>
  <c r="LF53" i="11"/>
  <c r="LH53" i="11"/>
  <c r="LJ53" i="11"/>
  <c r="LL53" i="11"/>
  <c r="LM53" i="11"/>
  <c r="ME53" i="11"/>
  <c r="MG53" i="11"/>
  <c r="MJ53" i="11"/>
  <c r="ML53" i="11"/>
  <c r="MN53" i="11"/>
  <c r="MP53" i="11"/>
  <c r="MR53" i="11"/>
  <c r="MS53" i="11"/>
  <c r="NK53" i="11"/>
  <c r="NM53" i="11"/>
  <c r="NP53" i="11"/>
  <c r="NR53" i="11"/>
  <c r="NT53" i="11"/>
  <c r="NV53" i="11"/>
  <c r="NX53" i="11"/>
  <c r="NY53" i="11"/>
  <c r="NZ53" i="11"/>
  <c r="OA53" i="11"/>
  <c r="OB53" i="11"/>
  <c r="OC53" i="11"/>
  <c r="OD53" i="11"/>
  <c r="OE53" i="11"/>
  <c r="OF53" i="11"/>
  <c r="OG53" i="11"/>
  <c r="OH53" i="11"/>
  <c r="OI53" i="11"/>
  <c r="OJ53" i="11"/>
  <c r="OK53" i="11"/>
  <c r="OL53" i="11"/>
  <c r="ON53" i="11"/>
  <c r="OO53" i="11"/>
  <c r="OP53" i="11"/>
  <c r="OR53" i="11"/>
  <c r="OS53" i="11"/>
  <c r="OU53" i="11"/>
  <c r="W54" i="11"/>
  <c r="Y54" i="11"/>
  <c r="AB54" i="11"/>
  <c r="AD54" i="11"/>
  <c r="AH54" i="11"/>
  <c r="AJ54" i="11"/>
  <c r="AK54" i="11"/>
  <c r="BC54" i="11"/>
  <c r="BE54" i="11"/>
  <c r="BH54" i="11"/>
  <c r="BJ54" i="11"/>
  <c r="BL54" i="11"/>
  <c r="BN54" i="11"/>
  <c r="BP54" i="11"/>
  <c r="BQ54" i="11"/>
  <c r="CI54" i="11"/>
  <c r="CK54" i="11"/>
  <c r="CN54" i="11"/>
  <c r="CP54" i="11"/>
  <c r="CR54" i="11"/>
  <c r="CT54" i="11"/>
  <c r="CV54" i="11"/>
  <c r="CW54" i="11"/>
  <c r="DO54" i="11"/>
  <c r="DQ54" i="11"/>
  <c r="DT54" i="11"/>
  <c r="DV54" i="11"/>
  <c r="DX54" i="11"/>
  <c r="DZ54" i="11"/>
  <c r="EB54" i="11"/>
  <c r="EC54" i="11"/>
  <c r="EU54" i="11"/>
  <c r="EW54" i="11"/>
  <c r="EZ54" i="11"/>
  <c r="FB54" i="11"/>
  <c r="FD54" i="11"/>
  <c r="FF54" i="11"/>
  <c r="FH54" i="11"/>
  <c r="FI54" i="11"/>
  <c r="GA54" i="11"/>
  <c r="GC54" i="11"/>
  <c r="GF54" i="11"/>
  <c r="GH54" i="11"/>
  <c r="GJ54" i="11"/>
  <c r="GL54" i="11"/>
  <c r="GN54" i="11"/>
  <c r="GO54" i="11"/>
  <c r="HG54" i="11"/>
  <c r="HI54" i="11"/>
  <c r="HL54" i="11"/>
  <c r="HN54" i="11"/>
  <c r="HP54" i="11"/>
  <c r="HR54" i="11"/>
  <c r="HT54" i="11"/>
  <c r="HU54" i="11"/>
  <c r="IM54" i="11"/>
  <c r="IO54" i="11"/>
  <c r="IR54" i="11"/>
  <c r="IT54" i="11"/>
  <c r="IV54" i="11"/>
  <c r="IX54" i="11"/>
  <c r="IZ54" i="11"/>
  <c r="JA54" i="11"/>
  <c r="JS54" i="11"/>
  <c r="JU54" i="11"/>
  <c r="JX54" i="11"/>
  <c r="JZ54" i="11"/>
  <c r="KB54" i="11"/>
  <c r="KD54" i="11"/>
  <c r="KF54" i="11"/>
  <c r="KG54" i="11"/>
  <c r="KY54" i="11"/>
  <c r="LA54" i="11"/>
  <c r="LD54" i="11"/>
  <c r="LF54" i="11"/>
  <c r="LH54" i="11"/>
  <c r="LJ54" i="11"/>
  <c r="LL54" i="11"/>
  <c r="LM54" i="11"/>
  <c r="ME54" i="11"/>
  <c r="MG54" i="11"/>
  <c r="MJ54" i="11"/>
  <c r="ML54" i="11"/>
  <c r="MN54" i="11"/>
  <c r="MP54" i="11"/>
  <c r="MR54" i="11"/>
  <c r="MS54" i="11"/>
  <c r="NK54" i="11"/>
  <c r="NM54" i="11"/>
  <c r="NP54" i="11"/>
  <c r="NR54" i="11"/>
  <c r="NT54" i="11"/>
  <c r="NV54" i="11"/>
  <c r="NX54" i="11"/>
  <c r="NY54" i="11"/>
  <c r="NZ54" i="11"/>
  <c r="OA54" i="11"/>
  <c r="OB54" i="11"/>
  <c r="OC54" i="11"/>
  <c r="OD54" i="11"/>
  <c r="OE54" i="11"/>
  <c r="OF54" i="11"/>
  <c r="OG54" i="11"/>
  <c r="OH54" i="11"/>
  <c r="OI54" i="11"/>
  <c r="OJ54" i="11"/>
  <c r="OK54" i="11"/>
  <c r="OL54" i="11"/>
  <c r="ON54" i="11"/>
  <c r="OO54" i="11"/>
  <c r="OP54" i="11"/>
  <c r="OR54" i="11"/>
  <c r="OS54" i="11"/>
  <c r="OU54" i="11"/>
  <c r="W55" i="11"/>
  <c r="Y55" i="11"/>
  <c r="AB55" i="11"/>
  <c r="AD55" i="11"/>
  <c r="AH55" i="11"/>
  <c r="AJ55" i="11"/>
  <c r="AK55" i="11"/>
  <c r="BC55" i="11"/>
  <c r="BE55" i="11"/>
  <c r="BH55" i="11"/>
  <c r="BJ55" i="11"/>
  <c r="BL55" i="11"/>
  <c r="BN55" i="11"/>
  <c r="BP55" i="11"/>
  <c r="BQ55" i="11"/>
  <c r="CI55" i="11"/>
  <c r="CK55" i="11"/>
  <c r="CN55" i="11"/>
  <c r="CP55" i="11"/>
  <c r="CR55" i="11"/>
  <c r="CT55" i="11"/>
  <c r="CV55" i="11"/>
  <c r="CW55" i="11"/>
  <c r="DO55" i="11"/>
  <c r="DQ55" i="11"/>
  <c r="DT55" i="11"/>
  <c r="DV55" i="11"/>
  <c r="DX55" i="11"/>
  <c r="DZ55" i="11"/>
  <c r="EB55" i="11"/>
  <c r="EC55" i="11"/>
  <c r="EU55" i="11"/>
  <c r="EW55" i="11"/>
  <c r="EZ55" i="11"/>
  <c r="FB55" i="11"/>
  <c r="FD55" i="11"/>
  <c r="FF55" i="11"/>
  <c r="FH55" i="11"/>
  <c r="FI55" i="11"/>
  <c r="GA55" i="11"/>
  <c r="GC55" i="11"/>
  <c r="GF55" i="11"/>
  <c r="GH55" i="11"/>
  <c r="GJ55" i="11"/>
  <c r="GL55" i="11"/>
  <c r="GN55" i="11"/>
  <c r="GO55" i="11"/>
  <c r="HG55" i="11"/>
  <c r="HI55" i="11"/>
  <c r="HL55" i="11"/>
  <c r="HN55" i="11"/>
  <c r="HP55" i="11"/>
  <c r="HR55" i="11"/>
  <c r="HT55" i="11"/>
  <c r="HU55" i="11"/>
  <c r="IM55" i="11"/>
  <c r="IO55" i="11"/>
  <c r="IR55" i="11"/>
  <c r="IT55" i="11"/>
  <c r="IV55" i="11"/>
  <c r="IX55" i="11"/>
  <c r="IZ55" i="11"/>
  <c r="JA55" i="11"/>
  <c r="JS55" i="11"/>
  <c r="JU55" i="11"/>
  <c r="JX55" i="11"/>
  <c r="JZ55" i="11"/>
  <c r="KB55" i="11"/>
  <c r="KD55" i="11"/>
  <c r="KF55" i="11"/>
  <c r="KG55" i="11"/>
  <c r="KY55" i="11"/>
  <c r="LA55" i="11"/>
  <c r="LD55" i="11"/>
  <c r="LF55" i="11"/>
  <c r="LH55" i="11"/>
  <c r="LJ55" i="11"/>
  <c r="LL55" i="11"/>
  <c r="LM55" i="11"/>
  <c r="ME55" i="11"/>
  <c r="MG55" i="11"/>
  <c r="MJ55" i="11"/>
  <c r="ML55" i="11"/>
  <c r="MN55" i="11"/>
  <c r="MP55" i="11"/>
  <c r="MR55" i="11"/>
  <c r="MS55" i="11"/>
  <c r="NK55" i="11"/>
  <c r="NM55" i="11"/>
  <c r="NP55" i="11"/>
  <c r="NR55" i="11"/>
  <c r="NT55" i="11"/>
  <c r="NV55" i="11"/>
  <c r="NX55" i="11"/>
  <c r="NY55" i="11"/>
  <c r="NZ55" i="11"/>
  <c r="OA55" i="11"/>
  <c r="OB55" i="11"/>
  <c r="OC55" i="11"/>
  <c r="OD55" i="11"/>
  <c r="OE55" i="11"/>
  <c r="OF55" i="11"/>
  <c r="OG55" i="11"/>
  <c r="OH55" i="11"/>
  <c r="OI55" i="11"/>
  <c r="OJ55" i="11"/>
  <c r="OK55" i="11"/>
  <c r="OL55" i="11"/>
  <c r="ON55" i="11"/>
  <c r="OO55" i="11"/>
  <c r="OP55" i="11"/>
  <c r="OR55" i="11"/>
  <c r="OS55" i="11"/>
  <c r="OU55" i="11"/>
  <c r="W56" i="11"/>
  <c r="Y56" i="11"/>
  <c r="AB56" i="11"/>
  <c r="AD56" i="11"/>
  <c r="AH56" i="11"/>
  <c r="AJ56" i="11"/>
  <c r="AK56" i="11"/>
  <c r="BC56" i="11"/>
  <c r="BE56" i="11"/>
  <c r="BH56" i="11"/>
  <c r="BJ56" i="11"/>
  <c r="BL56" i="11"/>
  <c r="BN56" i="11"/>
  <c r="BP56" i="11"/>
  <c r="BQ56" i="11"/>
  <c r="CI56" i="11"/>
  <c r="CK56" i="11"/>
  <c r="CN56" i="11"/>
  <c r="CP56" i="11"/>
  <c r="CR56" i="11"/>
  <c r="CT56" i="11"/>
  <c r="CV56" i="11"/>
  <c r="CW56" i="11"/>
  <c r="DO56" i="11"/>
  <c r="DQ56" i="11"/>
  <c r="DT56" i="11"/>
  <c r="DV56" i="11"/>
  <c r="DX56" i="11"/>
  <c r="DZ56" i="11"/>
  <c r="EB56" i="11"/>
  <c r="EC56" i="11"/>
  <c r="EU56" i="11"/>
  <c r="EW56" i="11"/>
  <c r="EZ56" i="11"/>
  <c r="FB56" i="11"/>
  <c r="FD56" i="11"/>
  <c r="FF56" i="11"/>
  <c r="FH56" i="11"/>
  <c r="FI56" i="11"/>
  <c r="GA56" i="11"/>
  <c r="GC56" i="11"/>
  <c r="GF56" i="11"/>
  <c r="GH56" i="11"/>
  <c r="GJ56" i="11"/>
  <c r="GL56" i="11"/>
  <c r="GN56" i="11"/>
  <c r="GO56" i="11"/>
  <c r="HG56" i="11"/>
  <c r="HI56" i="11"/>
  <c r="HL56" i="11"/>
  <c r="HN56" i="11"/>
  <c r="HP56" i="11"/>
  <c r="HR56" i="11"/>
  <c r="HT56" i="11"/>
  <c r="HU56" i="11"/>
  <c r="IM56" i="11"/>
  <c r="IO56" i="11"/>
  <c r="IR56" i="11"/>
  <c r="IT56" i="11"/>
  <c r="IV56" i="11"/>
  <c r="IX56" i="11"/>
  <c r="IZ56" i="11"/>
  <c r="JA56" i="11"/>
  <c r="JS56" i="11"/>
  <c r="JU56" i="11"/>
  <c r="JX56" i="11"/>
  <c r="JZ56" i="11"/>
  <c r="KB56" i="11"/>
  <c r="KD56" i="11"/>
  <c r="KF56" i="11"/>
  <c r="KG56" i="11"/>
  <c r="KY56" i="11"/>
  <c r="LA56" i="11"/>
  <c r="LD56" i="11"/>
  <c r="LF56" i="11"/>
  <c r="LH56" i="11"/>
  <c r="LJ56" i="11"/>
  <c r="LL56" i="11"/>
  <c r="LM56" i="11"/>
  <c r="ME56" i="11"/>
  <c r="MG56" i="11"/>
  <c r="MJ56" i="11"/>
  <c r="ML56" i="11"/>
  <c r="MN56" i="11"/>
  <c r="MP56" i="11"/>
  <c r="MR56" i="11"/>
  <c r="MS56" i="11"/>
  <c r="NK56" i="11"/>
  <c r="NM56" i="11"/>
  <c r="NP56" i="11"/>
  <c r="NR56" i="11"/>
  <c r="NT56" i="11"/>
  <c r="NV56" i="11"/>
  <c r="NX56" i="11"/>
  <c r="NY56" i="11"/>
  <c r="NZ56" i="11"/>
  <c r="OA56" i="11"/>
  <c r="OB56" i="11"/>
  <c r="OC56" i="11"/>
  <c r="OD56" i="11"/>
  <c r="OE56" i="11"/>
  <c r="OF56" i="11"/>
  <c r="OG56" i="11"/>
  <c r="OH56" i="11"/>
  <c r="OI56" i="11"/>
  <c r="OJ56" i="11"/>
  <c r="OK56" i="11"/>
  <c r="OL56" i="11"/>
  <c r="ON56" i="11"/>
  <c r="OO56" i="11"/>
  <c r="OP56" i="11"/>
  <c r="OR56" i="11"/>
  <c r="OS56" i="11"/>
  <c r="OU56" i="11"/>
  <c r="W57" i="11"/>
  <c r="Y57" i="11"/>
  <c r="AB57" i="11"/>
  <c r="AD57" i="11"/>
  <c r="AH57" i="11"/>
  <c r="AJ57" i="11"/>
  <c r="AK57" i="11"/>
  <c r="BC57" i="11"/>
  <c r="BE57" i="11"/>
  <c r="BH57" i="11"/>
  <c r="BJ57" i="11"/>
  <c r="BL57" i="11"/>
  <c r="BN57" i="11"/>
  <c r="BP57" i="11"/>
  <c r="BQ57" i="11"/>
  <c r="CI57" i="11"/>
  <c r="CK57" i="11"/>
  <c r="CN57" i="11"/>
  <c r="CP57" i="11"/>
  <c r="CR57" i="11"/>
  <c r="CT57" i="11"/>
  <c r="CV57" i="11"/>
  <c r="CW57" i="11"/>
  <c r="DO57" i="11"/>
  <c r="DQ57" i="11"/>
  <c r="DT57" i="11"/>
  <c r="DV57" i="11"/>
  <c r="DX57" i="11"/>
  <c r="DZ57" i="11"/>
  <c r="EB57" i="11"/>
  <c r="EC57" i="11"/>
  <c r="EU57" i="11"/>
  <c r="EW57" i="11"/>
  <c r="EZ57" i="11"/>
  <c r="FB57" i="11"/>
  <c r="FD57" i="11"/>
  <c r="FF57" i="11"/>
  <c r="FH57" i="11"/>
  <c r="FI57" i="11"/>
  <c r="GA57" i="11"/>
  <c r="GC57" i="11"/>
  <c r="GF57" i="11"/>
  <c r="GH57" i="11"/>
  <c r="GJ57" i="11"/>
  <c r="GL57" i="11"/>
  <c r="GN57" i="11"/>
  <c r="GO57" i="11"/>
  <c r="HG57" i="11"/>
  <c r="HI57" i="11"/>
  <c r="HL57" i="11"/>
  <c r="HN57" i="11"/>
  <c r="HP57" i="11"/>
  <c r="HR57" i="11"/>
  <c r="HT57" i="11"/>
  <c r="HU57" i="11"/>
  <c r="IM57" i="11"/>
  <c r="IO57" i="11"/>
  <c r="IR57" i="11"/>
  <c r="IT57" i="11"/>
  <c r="IV57" i="11"/>
  <c r="IX57" i="11"/>
  <c r="IZ57" i="11"/>
  <c r="JA57" i="11"/>
  <c r="JS57" i="11"/>
  <c r="JU57" i="11"/>
  <c r="JX57" i="11"/>
  <c r="JZ57" i="11"/>
  <c r="KB57" i="11"/>
  <c r="KD57" i="11"/>
  <c r="KF57" i="11"/>
  <c r="KG57" i="11"/>
  <c r="KY57" i="11"/>
  <c r="LA57" i="11"/>
  <c r="LD57" i="11"/>
  <c r="LF57" i="11"/>
  <c r="LH57" i="11"/>
  <c r="LJ57" i="11"/>
  <c r="LL57" i="11"/>
  <c r="LM57" i="11"/>
  <c r="ME57" i="11"/>
  <c r="MG57" i="11"/>
  <c r="MJ57" i="11"/>
  <c r="ML57" i="11"/>
  <c r="MN57" i="11"/>
  <c r="MP57" i="11"/>
  <c r="MR57" i="11"/>
  <c r="MS57" i="11"/>
  <c r="NK57" i="11"/>
  <c r="NM57" i="11"/>
  <c r="NP57" i="11"/>
  <c r="NR57" i="11"/>
  <c r="NT57" i="11"/>
  <c r="NV57" i="11"/>
  <c r="NX57" i="11"/>
  <c r="NY57" i="11"/>
  <c r="NZ57" i="11"/>
  <c r="OA57" i="11"/>
  <c r="OB57" i="11"/>
  <c r="OC57" i="11"/>
  <c r="OD57" i="11"/>
  <c r="OE57" i="11"/>
  <c r="OF57" i="11"/>
  <c r="OG57" i="11"/>
  <c r="OH57" i="11"/>
  <c r="OI57" i="11"/>
  <c r="OJ57" i="11"/>
  <c r="OK57" i="11"/>
  <c r="OL57" i="11"/>
  <c r="ON57" i="11"/>
  <c r="OO57" i="11"/>
  <c r="OP57" i="11"/>
  <c r="OR57" i="11"/>
  <c r="OS57" i="11"/>
  <c r="OU57" i="11"/>
  <c r="W58" i="11"/>
  <c r="Y58" i="11"/>
  <c r="AB58" i="11"/>
  <c r="AD58" i="11"/>
  <c r="AH58" i="11"/>
  <c r="AJ58" i="11"/>
  <c r="AK58" i="11"/>
  <c r="BC58" i="11"/>
  <c r="BE58" i="11"/>
  <c r="BH58" i="11"/>
  <c r="BJ58" i="11"/>
  <c r="BL58" i="11"/>
  <c r="BN58" i="11"/>
  <c r="BP58" i="11"/>
  <c r="BQ58" i="11"/>
  <c r="CI58" i="11"/>
  <c r="CK58" i="11"/>
  <c r="CN58" i="11"/>
  <c r="CP58" i="11"/>
  <c r="CR58" i="11"/>
  <c r="CT58" i="11"/>
  <c r="CV58" i="11"/>
  <c r="CW58" i="11"/>
  <c r="DO58" i="11"/>
  <c r="DQ58" i="11"/>
  <c r="DT58" i="11"/>
  <c r="DV58" i="11"/>
  <c r="DX58" i="11"/>
  <c r="DZ58" i="11"/>
  <c r="EB58" i="11"/>
  <c r="EC58" i="11"/>
  <c r="EU58" i="11"/>
  <c r="EW58" i="11"/>
  <c r="EZ58" i="11"/>
  <c r="FB58" i="11"/>
  <c r="FD58" i="11"/>
  <c r="FF58" i="11"/>
  <c r="FH58" i="11"/>
  <c r="FI58" i="11"/>
  <c r="GA58" i="11"/>
  <c r="GC58" i="11"/>
  <c r="GF58" i="11"/>
  <c r="GH58" i="11"/>
  <c r="GJ58" i="11"/>
  <c r="GL58" i="11"/>
  <c r="GN58" i="11"/>
  <c r="GO58" i="11"/>
  <c r="HG58" i="11"/>
  <c r="HI58" i="11"/>
  <c r="HL58" i="11"/>
  <c r="HN58" i="11"/>
  <c r="HP58" i="11"/>
  <c r="HR58" i="11"/>
  <c r="HT58" i="11"/>
  <c r="HU58" i="11"/>
  <c r="IM58" i="11"/>
  <c r="IO58" i="11"/>
  <c r="IR58" i="11"/>
  <c r="IT58" i="11"/>
  <c r="IV58" i="11"/>
  <c r="IX58" i="11"/>
  <c r="IZ58" i="11"/>
  <c r="JA58" i="11"/>
  <c r="JS58" i="11"/>
  <c r="JU58" i="11"/>
  <c r="JX58" i="11"/>
  <c r="JZ58" i="11"/>
  <c r="KB58" i="11"/>
  <c r="KD58" i="11"/>
  <c r="KF58" i="11"/>
  <c r="KG58" i="11"/>
  <c r="KY58" i="11"/>
  <c r="LA58" i="11"/>
  <c r="LD58" i="11"/>
  <c r="LF58" i="11"/>
  <c r="LH58" i="11"/>
  <c r="LJ58" i="11"/>
  <c r="LL58" i="11"/>
  <c r="LM58" i="11"/>
  <c r="ME58" i="11"/>
  <c r="MG58" i="11"/>
  <c r="MJ58" i="11"/>
  <c r="ML58" i="11"/>
  <c r="MN58" i="11"/>
  <c r="MP58" i="11"/>
  <c r="MR58" i="11"/>
  <c r="MS58" i="11"/>
  <c r="NK58" i="11"/>
  <c r="NM58" i="11"/>
  <c r="NP58" i="11"/>
  <c r="NR58" i="11"/>
  <c r="NT58" i="11"/>
  <c r="NV58" i="11"/>
  <c r="NX58" i="11"/>
  <c r="NY58" i="11"/>
  <c r="NZ58" i="11"/>
  <c r="OA58" i="11"/>
  <c r="OB58" i="11"/>
  <c r="OC58" i="11"/>
  <c r="OD58" i="11"/>
  <c r="OE58" i="11"/>
  <c r="OF58" i="11"/>
  <c r="OG58" i="11"/>
  <c r="OH58" i="11"/>
  <c r="OI58" i="11"/>
  <c r="OJ58" i="11"/>
  <c r="OK58" i="11"/>
  <c r="OL58" i="11"/>
  <c r="ON58" i="11"/>
  <c r="OO58" i="11"/>
  <c r="OP58" i="11"/>
  <c r="OR58" i="11"/>
  <c r="OS58" i="11"/>
  <c r="OU58" i="11"/>
  <c r="W59" i="11"/>
  <c r="Y59" i="11"/>
  <c r="AB59" i="11"/>
  <c r="AD59" i="11"/>
  <c r="AH59" i="11"/>
  <c r="AJ59" i="11"/>
  <c r="AK59" i="11"/>
  <c r="BC59" i="11"/>
  <c r="BE59" i="11"/>
  <c r="BH59" i="11"/>
  <c r="BJ59" i="11"/>
  <c r="BL59" i="11"/>
  <c r="BN59" i="11"/>
  <c r="BP59" i="11"/>
  <c r="BQ59" i="11"/>
  <c r="CI59" i="11"/>
  <c r="CK59" i="11"/>
  <c r="CN59" i="11"/>
  <c r="CP59" i="11"/>
  <c r="CR59" i="11"/>
  <c r="CT59" i="11"/>
  <c r="CV59" i="11"/>
  <c r="CW59" i="11"/>
  <c r="DO59" i="11"/>
  <c r="DQ59" i="11"/>
  <c r="DT59" i="11"/>
  <c r="DV59" i="11"/>
  <c r="DX59" i="11"/>
  <c r="DZ59" i="11"/>
  <c r="EB59" i="11"/>
  <c r="EC59" i="11"/>
  <c r="EU59" i="11"/>
  <c r="EW59" i="11"/>
  <c r="EZ59" i="11"/>
  <c r="FB59" i="11"/>
  <c r="FD59" i="11"/>
  <c r="FF59" i="11"/>
  <c r="FH59" i="11"/>
  <c r="FI59" i="11"/>
  <c r="GA59" i="11"/>
  <c r="GC59" i="11"/>
  <c r="GF59" i="11"/>
  <c r="GH59" i="11"/>
  <c r="GJ59" i="11"/>
  <c r="GL59" i="11"/>
  <c r="GN59" i="11"/>
  <c r="GO59" i="11"/>
  <c r="HG59" i="11"/>
  <c r="HI59" i="11"/>
  <c r="HL59" i="11"/>
  <c r="HN59" i="11"/>
  <c r="HP59" i="11"/>
  <c r="HR59" i="11"/>
  <c r="HT59" i="11"/>
  <c r="HU59" i="11"/>
  <c r="IM59" i="11"/>
  <c r="IO59" i="11"/>
  <c r="IR59" i="11"/>
  <c r="IT59" i="11"/>
  <c r="IV59" i="11"/>
  <c r="IX59" i="11"/>
  <c r="IZ59" i="11"/>
  <c r="JA59" i="11"/>
  <c r="JS59" i="11"/>
  <c r="JU59" i="11"/>
  <c r="JX59" i="11"/>
  <c r="JZ59" i="11"/>
  <c r="KB59" i="11"/>
  <c r="KD59" i="11"/>
  <c r="KF59" i="11"/>
  <c r="KG59" i="11"/>
  <c r="KY59" i="11"/>
  <c r="LA59" i="11"/>
  <c r="LD59" i="11"/>
  <c r="LF59" i="11"/>
  <c r="LH59" i="11"/>
  <c r="LJ59" i="11"/>
  <c r="LL59" i="11"/>
  <c r="LM59" i="11"/>
  <c r="ME59" i="11"/>
  <c r="MG59" i="11"/>
  <c r="MJ59" i="11"/>
  <c r="ML59" i="11"/>
  <c r="MN59" i="11"/>
  <c r="MP59" i="11"/>
  <c r="MR59" i="11"/>
  <c r="MS59" i="11"/>
  <c r="NK59" i="11"/>
  <c r="NM59" i="11"/>
  <c r="NP59" i="11"/>
  <c r="NR59" i="11"/>
  <c r="NT59" i="11"/>
  <c r="NV59" i="11"/>
  <c r="NX59" i="11"/>
  <c r="NY59" i="11"/>
  <c r="NZ59" i="11"/>
  <c r="OA59" i="11"/>
  <c r="OB59" i="11"/>
  <c r="OC59" i="11"/>
  <c r="OD59" i="11"/>
  <c r="OE59" i="11"/>
  <c r="OF59" i="11"/>
  <c r="OG59" i="11"/>
  <c r="OH59" i="11"/>
  <c r="OI59" i="11"/>
  <c r="OJ59" i="11"/>
  <c r="OK59" i="11"/>
  <c r="OL59" i="11"/>
  <c r="ON59" i="11"/>
  <c r="OO59" i="11"/>
  <c r="OP59" i="11"/>
  <c r="OR59" i="11"/>
  <c r="OS59" i="11"/>
  <c r="OU59" i="11"/>
  <c r="W60" i="11"/>
  <c r="Y60" i="11"/>
  <c r="AB60" i="11"/>
  <c r="AD60" i="11"/>
  <c r="AH60" i="11"/>
  <c r="AJ60" i="11"/>
  <c r="AK60" i="11"/>
  <c r="BC60" i="11"/>
  <c r="BE60" i="11"/>
  <c r="BH60" i="11"/>
  <c r="BJ60" i="11"/>
  <c r="BL60" i="11"/>
  <c r="BN60" i="11"/>
  <c r="BP60" i="11"/>
  <c r="BQ60" i="11"/>
  <c r="CI60" i="11"/>
  <c r="CK60" i="11"/>
  <c r="CN60" i="11"/>
  <c r="CP60" i="11"/>
  <c r="CR60" i="11"/>
  <c r="CT60" i="11"/>
  <c r="CV60" i="11"/>
  <c r="CW60" i="11"/>
  <c r="DO60" i="11"/>
  <c r="DQ60" i="11"/>
  <c r="DT60" i="11"/>
  <c r="DV60" i="11"/>
  <c r="DX60" i="11"/>
  <c r="DZ60" i="11"/>
  <c r="EB60" i="11"/>
  <c r="EC60" i="11"/>
  <c r="EU60" i="11"/>
  <c r="EW60" i="11"/>
  <c r="EZ60" i="11"/>
  <c r="FB60" i="11"/>
  <c r="FD60" i="11"/>
  <c r="FF60" i="11"/>
  <c r="FH60" i="11"/>
  <c r="FI60" i="11"/>
  <c r="GA60" i="11"/>
  <c r="GC60" i="11"/>
  <c r="GF60" i="11"/>
  <c r="GH60" i="11"/>
  <c r="GJ60" i="11"/>
  <c r="GL60" i="11"/>
  <c r="GN60" i="11"/>
  <c r="GO60" i="11"/>
  <c r="HG60" i="11"/>
  <c r="HI60" i="11"/>
  <c r="HL60" i="11"/>
  <c r="HN60" i="11"/>
  <c r="HP60" i="11"/>
  <c r="HR60" i="11"/>
  <c r="HT60" i="11"/>
  <c r="HU60" i="11"/>
  <c r="IM60" i="11"/>
  <c r="IO60" i="11"/>
  <c r="IR60" i="11"/>
  <c r="IT60" i="11"/>
  <c r="IV60" i="11"/>
  <c r="IX60" i="11"/>
  <c r="IZ60" i="11"/>
  <c r="JA60" i="11"/>
  <c r="JS60" i="11"/>
  <c r="JU60" i="11"/>
  <c r="JX60" i="11"/>
  <c r="JZ60" i="11"/>
  <c r="KB60" i="11"/>
  <c r="KD60" i="11"/>
  <c r="KF60" i="11"/>
  <c r="KG60" i="11"/>
  <c r="KY60" i="11"/>
  <c r="LA60" i="11"/>
  <c r="LD60" i="11"/>
  <c r="LF60" i="11"/>
  <c r="LH60" i="11"/>
  <c r="LJ60" i="11"/>
  <c r="LL60" i="11"/>
  <c r="LM60" i="11"/>
  <c r="ME60" i="11"/>
  <c r="MG60" i="11"/>
  <c r="MJ60" i="11"/>
  <c r="ML60" i="11"/>
  <c r="MN60" i="11"/>
  <c r="MP60" i="11"/>
  <c r="MR60" i="11"/>
  <c r="MS60" i="11"/>
  <c r="NK60" i="11"/>
  <c r="NM60" i="11"/>
  <c r="NP60" i="11"/>
  <c r="NR60" i="11"/>
  <c r="NT60" i="11"/>
  <c r="NV60" i="11"/>
  <c r="NX60" i="11"/>
  <c r="NY60" i="11"/>
  <c r="NZ60" i="11"/>
  <c r="OA60" i="11"/>
  <c r="OB60" i="11"/>
  <c r="OC60" i="11"/>
  <c r="OD60" i="11"/>
  <c r="OE60" i="11"/>
  <c r="OF60" i="11"/>
  <c r="OG60" i="11"/>
  <c r="OH60" i="11"/>
  <c r="OI60" i="11"/>
  <c r="OJ60" i="11"/>
  <c r="OK60" i="11"/>
  <c r="OL60" i="11"/>
  <c r="ON60" i="11"/>
  <c r="OO60" i="11"/>
  <c r="OP60" i="11"/>
  <c r="OR60" i="11"/>
  <c r="OS60" i="11"/>
  <c r="OU60" i="11"/>
  <c r="W61" i="11"/>
  <c r="Y61" i="11"/>
  <c r="AB61" i="11"/>
  <c r="AD61" i="11"/>
  <c r="AH61" i="11"/>
  <c r="AJ61" i="11"/>
  <c r="AK61" i="11"/>
  <c r="BC61" i="11"/>
  <c r="BE61" i="11"/>
  <c r="BH61" i="11"/>
  <c r="BJ61" i="11"/>
  <c r="BL61" i="11"/>
  <c r="BN61" i="11"/>
  <c r="BP61" i="11"/>
  <c r="BQ61" i="11"/>
  <c r="CI61" i="11"/>
  <c r="CK61" i="11"/>
  <c r="CN61" i="11"/>
  <c r="CP61" i="11"/>
  <c r="CR61" i="11"/>
  <c r="CT61" i="11"/>
  <c r="CV61" i="11"/>
  <c r="CW61" i="11"/>
  <c r="DO61" i="11"/>
  <c r="DQ61" i="11"/>
  <c r="DT61" i="11"/>
  <c r="DV61" i="11"/>
  <c r="DX61" i="11"/>
  <c r="DZ61" i="11"/>
  <c r="EB61" i="11"/>
  <c r="EC61" i="11"/>
  <c r="EU61" i="11"/>
  <c r="EW61" i="11"/>
  <c r="EZ61" i="11"/>
  <c r="FB61" i="11"/>
  <c r="FD61" i="11"/>
  <c r="FF61" i="11"/>
  <c r="FH61" i="11"/>
  <c r="FI61" i="11"/>
  <c r="GA61" i="11"/>
  <c r="GC61" i="11"/>
  <c r="GF61" i="11"/>
  <c r="GH61" i="11"/>
  <c r="GJ61" i="11"/>
  <c r="GL61" i="11"/>
  <c r="GN61" i="11"/>
  <c r="GO61" i="11"/>
  <c r="HG61" i="11"/>
  <c r="HI61" i="11"/>
  <c r="HL61" i="11"/>
  <c r="HN61" i="11"/>
  <c r="HP61" i="11"/>
  <c r="HR61" i="11"/>
  <c r="HT61" i="11"/>
  <c r="HU61" i="11"/>
  <c r="IM61" i="11"/>
  <c r="IO61" i="11"/>
  <c r="IR61" i="11"/>
  <c r="IT61" i="11"/>
  <c r="IV61" i="11"/>
  <c r="IX61" i="11"/>
  <c r="IZ61" i="11"/>
  <c r="JA61" i="11"/>
  <c r="JS61" i="11"/>
  <c r="JU61" i="11"/>
  <c r="JX61" i="11"/>
  <c r="JZ61" i="11"/>
  <c r="KB61" i="11"/>
  <c r="KD61" i="11"/>
  <c r="KF61" i="11"/>
  <c r="KG61" i="11"/>
  <c r="KY61" i="11"/>
  <c r="LA61" i="11"/>
  <c r="LD61" i="11"/>
  <c r="LF61" i="11"/>
  <c r="LH61" i="11"/>
  <c r="LJ61" i="11"/>
  <c r="LL61" i="11"/>
  <c r="LM61" i="11"/>
  <c r="ME61" i="11"/>
  <c r="MG61" i="11"/>
  <c r="MJ61" i="11"/>
  <c r="ML61" i="11"/>
  <c r="MN61" i="11"/>
  <c r="MP61" i="11"/>
  <c r="MR61" i="11"/>
  <c r="MS61" i="11"/>
  <c r="NK61" i="11"/>
  <c r="NM61" i="11"/>
  <c r="NP61" i="11"/>
  <c r="NR61" i="11"/>
  <c r="NT61" i="11"/>
  <c r="NV61" i="11"/>
  <c r="NX61" i="11"/>
  <c r="NY61" i="11"/>
  <c r="NZ61" i="11"/>
  <c r="OA61" i="11"/>
  <c r="OB61" i="11"/>
  <c r="OC61" i="11"/>
  <c r="OD61" i="11"/>
  <c r="OE61" i="11"/>
  <c r="OF61" i="11"/>
  <c r="OG61" i="11"/>
  <c r="OH61" i="11"/>
  <c r="OI61" i="11"/>
  <c r="OJ61" i="11"/>
  <c r="OK61" i="11"/>
  <c r="OL61" i="11"/>
  <c r="ON61" i="11"/>
  <c r="OO61" i="11"/>
  <c r="OP61" i="11"/>
  <c r="OR61" i="11"/>
  <c r="OS61" i="11"/>
  <c r="OU61" i="11"/>
  <c r="W62" i="11"/>
  <c r="Y62" i="11"/>
  <c r="AB62" i="11"/>
  <c r="AD62" i="11"/>
  <c r="AH62" i="11"/>
  <c r="AJ62" i="11"/>
  <c r="AK62" i="11"/>
  <c r="BC62" i="11"/>
  <c r="BE62" i="11"/>
  <c r="BH62" i="11"/>
  <c r="BJ62" i="11"/>
  <c r="BL62" i="11"/>
  <c r="BN62" i="11"/>
  <c r="BP62" i="11"/>
  <c r="BQ62" i="11"/>
  <c r="CI62" i="11"/>
  <c r="CK62" i="11"/>
  <c r="CN62" i="11"/>
  <c r="CP62" i="11"/>
  <c r="CR62" i="11"/>
  <c r="CT62" i="11"/>
  <c r="CV62" i="11"/>
  <c r="CW62" i="11"/>
  <c r="DO62" i="11"/>
  <c r="DQ62" i="11"/>
  <c r="DT62" i="11"/>
  <c r="DV62" i="11"/>
  <c r="DX62" i="11"/>
  <c r="DZ62" i="11"/>
  <c r="EB62" i="11"/>
  <c r="EC62" i="11"/>
  <c r="EU62" i="11"/>
  <c r="EW62" i="11"/>
  <c r="EZ62" i="11"/>
  <c r="FB62" i="11"/>
  <c r="FD62" i="11"/>
  <c r="FF62" i="11"/>
  <c r="FH62" i="11"/>
  <c r="FI62" i="11"/>
  <c r="GA62" i="11"/>
  <c r="GC62" i="11"/>
  <c r="GF62" i="11"/>
  <c r="GH62" i="11"/>
  <c r="GJ62" i="11"/>
  <c r="GL62" i="11"/>
  <c r="GN62" i="11"/>
  <c r="GO62" i="11"/>
  <c r="HG62" i="11"/>
  <c r="HI62" i="11"/>
  <c r="HL62" i="11"/>
  <c r="HN62" i="11"/>
  <c r="HP62" i="11"/>
  <c r="HR62" i="11"/>
  <c r="HT62" i="11"/>
  <c r="HU62" i="11"/>
  <c r="IM62" i="11"/>
  <c r="IO62" i="11"/>
  <c r="IR62" i="11"/>
  <c r="IT62" i="11"/>
  <c r="IV62" i="11"/>
  <c r="IX62" i="11"/>
  <c r="IZ62" i="11"/>
  <c r="JA62" i="11"/>
  <c r="JS62" i="11"/>
  <c r="JU62" i="11"/>
  <c r="JX62" i="11"/>
  <c r="JZ62" i="11"/>
  <c r="KB62" i="11"/>
  <c r="KD62" i="11"/>
  <c r="KF62" i="11"/>
  <c r="KG62" i="11"/>
  <c r="KY62" i="11"/>
  <c r="LA62" i="11"/>
  <c r="LD62" i="11"/>
  <c r="LF62" i="11"/>
  <c r="LH62" i="11"/>
  <c r="LJ62" i="11"/>
  <c r="LL62" i="11"/>
  <c r="LM62" i="11"/>
  <c r="ME62" i="11"/>
  <c r="MG62" i="11"/>
  <c r="MJ62" i="11"/>
  <c r="ML62" i="11"/>
  <c r="MN62" i="11"/>
  <c r="MP62" i="11"/>
  <c r="MR62" i="11"/>
  <c r="MS62" i="11"/>
  <c r="NK62" i="11"/>
  <c r="NM62" i="11"/>
  <c r="NP62" i="11"/>
  <c r="NR62" i="11"/>
  <c r="NT62" i="11"/>
  <c r="NV62" i="11"/>
  <c r="NX62" i="11"/>
  <c r="NY62" i="11"/>
  <c r="NZ62" i="11"/>
  <c r="OA62" i="11"/>
  <c r="OB62" i="11"/>
  <c r="OC62" i="11"/>
  <c r="OD62" i="11"/>
  <c r="OE62" i="11"/>
  <c r="OF62" i="11"/>
  <c r="OG62" i="11"/>
  <c r="OH62" i="11"/>
  <c r="OI62" i="11"/>
  <c r="OJ62" i="11"/>
  <c r="OK62" i="11"/>
  <c r="OL62" i="11"/>
  <c r="ON62" i="11"/>
  <c r="OO62" i="11"/>
  <c r="OP62" i="11"/>
  <c r="OR62" i="11"/>
  <c r="OS62" i="11"/>
  <c r="OU62" i="11"/>
  <c r="W63" i="11"/>
  <c r="Y63" i="11"/>
  <c r="AB63" i="11"/>
  <c r="AD63" i="11"/>
  <c r="AH63" i="11"/>
  <c r="AJ63" i="11"/>
  <c r="AK63" i="11"/>
  <c r="BC63" i="11"/>
  <c r="BE63" i="11"/>
  <c r="BH63" i="11"/>
  <c r="BJ63" i="11"/>
  <c r="BL63" i="11"/>
  <c r="BN63" i="11"/>
  <c r="BP63" i="11"/>
  <c r="BQ63" i="11"/>
  <c r="CI63" i="11"/>
  <c r="CK63" i="11"/>
  <c r="CN63" i="11"/>
  <c r="CP63" i="11"/>
  <c r="CR63" i="11"/>
  <c r="CT63" i="11"/>
  <c r="CV63" i="11"/>
  <c r="CW63" i="11"/>
  <c r="DO63" i="11"/>
  <c r="DQ63" i="11"/>
  <c r="DT63" i="11"/>
  <c r="DV63" i="11"/>
  <c r="DX63" i="11"/>
  <c r="DZ63" i="11"/>
  <c r="EB63" i="11"/>
  <c r="EC63" i="11"/>
  <c r="EU63" i="11"/>
  <c r="EW63" i="11"/>
  <c r="EZ63" i="11"/>
  <c r="FB63" i="11"/>
  <c r="FD63" i="11"/>
  <c r="FF63" i="11"/>
  <c r="FH63" i="11"/>
  <c r="FI63" i="11"/>
  <c r="GA63" i="11"/>
  <c r="GC63" i="11"/>
  <c r="GF63" i="11"/>
  <c r="GH63" i="11"/>
  <c r="GJ63" i="11"/>
  <c r="GL63" i="11"/>
  <c r="GN63" i="11"/>
  <c r="GO63" i="11"/>
  <c r="HG63" i="11"/>
  <c r="HI63" i="11"/>
  <c r="HL63" i="11"/>
  <c r="HN63" i="11"/>
  <c r="HP63" i="11"/>
  <c r="HR63" i="11"/>
  <c r="HT63" i="11"/>
  <c r="HU63" i="11"/>
  <c r="IM63" i="11"/>
  <c r="IO63" i="11"/>
  <c r="IR63" i="11"/>
  <c r="IT63" i="11"/>
  <c r="IV63" i="11"/>
  <c r="IX63" i="11"/>
  <c r="IZ63" i="11"/>
  <c r="JA63" i="11"/>
  <c r="JS63" i="11"/>
  <c r="JU63" i="11"/>
  <c r="JX63" i="11"/>
  <c r="JZ63" i="11"/>
  <c r="KB63" i="11"/>
  <c r="KD63" i="11"/>
  <c r="KF63" i="11"/>
  <c r="KG63" i="11"/>
  <c r="KY63" i="11"/>
  <c r="LA63" i="11"/>
  <c r="LD63" i="11"/>
  <c r="LF63" i="11"/>
  <c r="LH63" i="11"/>
  <c r="LJ63" i="11"/>
  <c r="LL63" i="11"/>
  <c r="LM63" i="11"/>
  <c r="ME63" i="11"/>
  <c r="MG63" i="11"/>
  <c r="MJ63" i="11"/>
  <c r="ML63" i="11"/>
  <c r="MN63" i="11"/>
  <c r="MP63" i="11"/>
  <c r="MR63" i="11"/>
  <c r="MS63" i="11"/>
  <c r="NK63" i="11"/>
  <c r="NM63" i="11"/>
  <c r="NP63" i="11"/>
  <c r="NR63" i="11"/>
  <c r="NT63" i="11"/>
  <c r="NV63" i="11"/>
  <c r="NX63" i="11"/>
  <c r="NY63" i="11"/>
  <c r="NZ63" i="11"/>
  <c r="OA63" i="11"/>
  <c r="OB63" i="11"/>
  <c r="OC63" i="11"/>
  <c r="OD63" i="11"/>
  <c r="OE63" i="11"/>
  <c r="OF63" i="11"/>
  <c r="OG63" i="11"/>
  <c r="OH63" i="11"/>
  <c r="OI63" i="11"/>
  <c r="OJ63" i="11"/>
  <c r="OK63" i="11"/>
  <c r="OL63" i="11"/>
  <c r="ON63" i="11"/>
  <c r="OO63" i="11"/>
  <c r="OP63" i="11"/>
  <c r="OR63" i="11"/>
  <c r="OS63" i="11"/>
  <c r="OU63" i="11"/>
  <c r="W64" i="11"/>
  <c r="Y64" i="11"/>
  <c r="AB64" i="11"/>
  <c r="AD64" i="11"/>
  <c r="AH64" i="11"/>
  <c r="AJ64" i="11"/>
  <c r="AK64" i="11"/>
  <c r="BC64" i="11"/>
  <c r="BE64" i="11"/>
  <c r="BH64" i="11"/>
  <c r="BJ64" i="11"/>
  <c r="BL64" i="11"/>
  <c r="BN64" i="11"/>
  <c r="BP64" i="11"/>
  <c r="BQ64" i="11"/>
  <c r="CI64" i="11"/>
  <c r="CK64" i="11"/>
  <c r="CN64" i="11"/>
  <c r="CP64" i="11"/>
  <c r="CR64" i="11"/>
  <c r="CT64" i="11"/>
  <c r="CV64" i="11"/>
  <c r="CW64" i="11"/>
  <c r="DO64" i="11"/>
  <c r="DQ64" i="11"/>
  <c r="DT64" i="11"/>
  <c r="DV64" i="11"/>
  <c r="DX64" i="11"/>
  <c r="DZ64" i="11"/>
  <c r="EB64" i="11"/>
  <c r="EC64" i="11"/>
  <c r="EU64" i="11"/>
  <c r="EW64" i="11"/>
  <c r="EZ64" i="11"/>
  <c r="FB64" i="11"/>
  <c r="FD64" i="11"/>
  <c r="FF64" i="11"/>
  <c r="FH64" i="11"/>
  <c r="FI64" i="11"/>
  <c r="GA64" i="11"/>
  <c r="GC64" i="11"/>
  <c r="GF64" i="11"/>
  <c r="GH64" i="11"/>
  <c r="GJ64" i="11"/>
  <c r="GL64" i="11"/>
  <c r="GN64" i="11"/>
  <c r="GO64" i="11"/>
  <c r="HG64" i="11"/>
  <c r="HI64" i="11"/>
  <c r="HL64" i="11"/>
  <c r="HN64" i="11"/>
  <c r="HP64" i="11"/>
  <c r="HR64" i="11"/>
  <c r="HT64" i="11"/>
  <c r="HU64" i="11"/>
  <c r="IM64" i="11"/>
  <c r="IO64" i="11"/>
  <c r="IR64" i="11"/>
  <c r="IT64" i="11"/>
  <c r="IV64" i="11"/>
  <c r="IX64" i="11"/>
  <c r="IZ64" i="11"/>
  <c r="JA64" i="11"/>
  <c r="JS64" i="11"/>
  <c r="JU64" i="11"/>
  <c r="JX64" i="11"/>
  <c r="JZ64" i="11"/>
  <c r="KB64" i="11"/>
  <c r="KD64" i="11"/>
  <c r="KF64" i="11"/>
  <c r="KG64" i="11"/>
  <c r="KY64" i="11"/>
  <c r="LA64" i="11"/>
  <c r="LD64" i="11"/>
  <c r="LF64" i="11"/>
  <c r="LH64" i="11"/>
  <c r="LJ64" i="11"/>
  <c r="LL64" i="11"/>
  <c r="LM64" i="11"/>
  <c r="ME64" i="11"/>
  <c r="MG64" i="11"/>
  <c r="MJ64" i="11"/>
  <c r="ML64" i="11"/>
  <c r="MN64" i="11"/>
  <c r="MP64" i="11"/>
  <c r="MR64" i="11"/>
  <c r="MS64" i="11"/>
  <c r="NK64" i="11"/>
  <c r="NM64" i="11"/>
  <c r="NP64" i="11"/>
  <c r="NR64" i="11"/>
  <c r="NT64" i="11"/>
  <c r="NV64" i="11"/>
  <c r="NX64" i="11"/>
  <c r="NY64" i="11"/>
  <c r="NZ64" i="11"/>
  <c r="OA64" i="11"/>
  <c r="OB64" i="11"/>
  <c r="OC64" i="11"/>
  <c r="OD64" i="11"/>
  <c r="OE64" i="11"/>
  <c r="OF64" i="11"/>
  <c r="OG64" i="11"/>
  <c r="OH64" i="11"/>
  <c r="OI64" i="11"/>
  <c r="OJ64" i="11"/>
  <c r="OK64" i="11"/>
  <c r="OL64" i="11"/>
  <c r="ON64" i="11"/>
  <c r="OO64" i="11"/>
  <c r="OP64" i="11"/>
  <c r="OR64" i="11"/>
  <c r="OS64" i="11"/>
  <c r="OU64" i="11"/>
  <c r="W65" i="11"/>
  <c r="Y65" i="11"/>
  <c r="AB65" i="11"/>
  <c r="AD65" i="11"/>
  <c r="AH65" i="11"/>
  <c r="AJ65" i="11"/>
  <c r="AK65" i="11"/>
  <c r="BC65" i="11"/>
  <c r="BE65" i="11"/>
  <c r="BH65" i="11"/>
  <c r="BJ65" i="11"/>
  <c r="BL65" i="11"/>
  <c r="BN65" i="11"/>
  <c r="BP65" i="11"/>
  <c r="BQ65" i="11"/>
  <c r="CI65" i="11"/>
  <c r="CK65" i="11"/>
  <c r="CN65" i="11"/>
  <c r="CP65" i="11"/>
  <c r="CR65" i="11"/>
  <c r="CT65" i="11"/>
  <c r="CV65" i="11"/>
  <c r="CW65" i="11"/>
  <c r="DO65" i="11"/>
  <c r="DQ65" i="11"/>
  <c r="DT65" i="11"/>
  <c r="DV65" i="11"/>
  <c r="DX65" i="11"/>
  <c r="DZ65" i="11"/>
  <c r="EB65" i="11"/>
  <c r="EC65" i="11"/>
  <c r="EU65" i="11"/>
  <c r="EW65" i="11"/>
  <c r="EZ65" i="11"/>
  <c r="FB65" i="11"/>
  <c r="FD65" i="11"/>
  <c r="FF65" i="11"/>
  <c r="FH65" i="11"/>
  <c r="FI65" i="11"/>
  <c r="GA65" i="11"/>
  <c r="GC65" i="11"/>
  <c r="GF65" i="11"/>
  <c r="GH65" i="11"/>
  <c r="GJ65" i="11"/>
  <c r="GL65" i="11"/>
  <c r="GN65" i="11"/>
  <c r="GO65" i="11"/>
  <c r="HG65" i="11"/>
  <c r="HI65" i="11"/>
  <c r="HL65" i="11"/>
  <c r="HN65" i="11"/>
  <c r="HP65" i="11"/>
  <c r="HR65" i="11"/>
  <c r="HT65" i="11"/>
  <c r="HU65" i="11"/>
  <c r="IM65" i="11"/>
  <c r="IO65" i="11"/>
  <c r="IR65" i="11"/>
  <c r="IT65" i="11"/>
  <c r="IV65" i="11"/>
  <c r="IX65" i="11"/>
  <c r="IZ65" i="11"/>
  <c r="JA65" i="11"/>
  <c r="JS65" i="11"/>
  <c r="JU65" i="11"/>
  <c r="JX65" i="11"/>
  <c r="JZ65" i="11"/>
  <c r="KB65" i="11"/>
  <c r="KD65" i="11"/>
  <c r="KF65" i="11"/>
  <c r="KG65" i="11"/>
  <c r="KY65" i="11"/>
  <c r="LA65" i="11"/>
  <c r="LD65" i="11"/>
  <c r="LF65" i="11"/>
  <c r="LH65" i="11"/>
  <c r="LJ65" i="11"/>
  <c r="LL65" i="11"/>
  <c r="LM65" i="11"/>
  <c r="ME65" i="11"/>
  <c r="MG65" i="11"/>
  <c r="MJ65" i="11"/>
  <c r="ML65" i="11"/>
  <c r="MN65" i="11"/>
  <c r="MP65" i="11"/>
  <c r="MR65" i="11"/>
  <c r="MS65" i="11"/>
  <c r="NK65" i="11"/>
  <c r="NM65" i="11"/>
  <c r="NP65" i="11"/>
  <c r="NR65" i="11"/>
  <c r="NT65" i="11"/>
  <c r="NV65" i="11"/>
  <c r="NX65" i="11"/>
  <c r="NY65" i="11"/>
  <c r="NZ65" i="11"/>
  <c r="OA65" i="11"/>
  <c r="OB65" i="11"/>
  <c r="OC65" i="11"/>
  <c r="OD65" i="11"/>
  <c r="OE65" i="11"/>
  <c r="OF65" i="11"/>
  <c r="OG65" i="11"/>
  <c r="OH65" i="11"/>
  <c r="OI65" i="11"/>
  <c r="OJ65" i="11"/>
  <c r="OK65" i="11"/>
  <c r="OL65" i="11"/>
  <c r="ON65" i="11"/>
  <c r="OO65" i="11"/>
  <c r="OP65" i="11"/>
  <c r="OR65" i="11"/>
  <c r="OS65" i="11"/>
  <c r="OU65" i="11"/>
  <c r="W66" i="11"/>
  <c r="Y66" i="11"/>
  <c r="AB66" i="11"/>
  <c r="AD66" i="11"/>
  <c r="AH66" i="11"/>
  <c r="AJ66" i="11"/>
  <c r="AK66" i="11"/>
  <c r="BC66" i="11"/>
  <c r="BE66" i="11"/>
  <c r="BH66" i="11"/>
  <c r="BJ66" i="11"/>
  <c r="BL66" i="11"/>
  <c r="BN66" i="11"/>
  <c r="BP66" i="11"/>
  <c r="BQ66" i="11"/>
  <c r="CI66" i="11"/>
  <c r="CK66" i="11"/>
  <c r="CN66" i="11"/>
  <c r="CP66" i="11"/>
  <c r="CR66" i="11"/>
  <c r="CT66" i="11"/>
  <c r="CV66" i="11"/>
  <c r="CW66" i="11"/>
  <c r="DO66" i="11"/>
  <c r="DQ66" i="11"/>
  <c r="DT66" i="11"/>
  <c r="DV66" i="11"/>
  <c r="DX66" i="11"/>
  <c r="DZ66" i="11"/>
  <c r="EB66" i="11"/>
  <c r="EC66" i="11"/>
  <c r="EU66" i="11"/>
  <c r="EW66" i="11"/>
  <c r="EZ66" i="11"/>
  <c r="FB66" i="11"/>
  <c r="FD66" i="11"/>
  <c r="FF66" i="11"/>
  <c r="FH66" i="11"/>
  <c r="FI66" i="11"/>
  <c r="GA66" i="11"/>
  <c r="GC66" i="11"/>
  <c r="GF66" i="11"/>
  <c r="GH66" i="11"/>
  <c r="GJ66" i="11"/>
  <c r="GL66" i="11"/>
  <c r="GN66" i="11"/>
  <c r="GO66" i="11"/>
  <c r="HG66" i="11"/>
  <c r="HI66" i="11"/>
  <c r="HL66" i="11"/>
  <c r="HN66" i="11"/>
  <c r="HP66" i="11"/>
  <c r="HR66" i="11"/>
  <c r="HT66" i="11"/>
  <c r="HU66" i="11"/>
  <c r="IM66" i="11"/>
  <c r="IO66" i="11"/>
  <c r="IR66" i="11"/>
  <c r="IT66" i="11"/>
  <c r="IV66" i="11"/>
  <c r="IX66" i="11"/>
  <c r="IZ66" i="11"/>
  <c r="JA66" i="11"/>
  <c r="JS66" i="11"/>
  <c r="JU66" i="11"/>
  <c r="JX66" i="11"/>
  <c r="JZ66" i="11"/>
  <c r="KB66" i="11"/>
  <c r="KD66" i="11"/>
  <c r="KF66" i="11"/>
  <c r="KG66" i="11"/>
  <c r="KY66" i="11"/>
  <c r="LA66" i="11"/>
  <c r="LD66" i="11"/>
  <c r="LF66" i="11"/>
  <c r="LH66" i="11"/>
  <c r="LJ66" i="11"/>
  <c r="LL66" i="11"/>
  <c r="LM66" i="11"/>
  <c r="ME66" i="11"/>
  <c r="MG66" i="11"/>
  <c r="MJ66" i="11"/>
  <c r="ML66" i="11"/>
  <c r="MN66" i="11"/>
  <c r="MP66" i="11"/>
  <c r="MR66" i="11"/>
  <c r="MS66" i="11"/>
  <c r="NK66" i="11"/>
  <c r="NM66" i="11"/>
  <c r="NP66" i="11"/>
  <c r="NR66" i="11"/>
  <c r="NT66" i="11"/>
  <c r="NV66" i="11"/>
  <c r="NX66" i="11"/>
  <c r="NY66" i="11"/>
  <c r="NZ66" i="11"/>
  <c r="OA66" i="11"/>
  <c r="OB66" i="11"/>
  <c r="OC66" i="11"/>
  <c r="OD66" i="11"/>
  <c r="OE66" i="11"/>
  <c r="OF66" i="11"/>
  <c r="OG66" i="11"/>
  <c r="OH66" i="11"/>
  <c r="OI66" i="11"/>
  <c r="OJ66" i="11"/>
  <c r="OK66" i="11"/>
  <c r="OL66" i="11"/>
  <c r="ON66" i="11"/>
  <c r="OO66" i="11"/>
  <c r="OP66" i="11"/>
  <c r="OR66" i="11"/>
  <c r="OS66" i="11"/>
  <c r="OU66" i="11"/>
  <c r="W67" i="11"/>
  <c r="Y67" i="11"/>
  <c r="AB67" i="11"/>
  <c r="AD67" i="11"/>
  <c r="AH67" i="11"/>
  <c r="AJ67" i="11"/>
  <c r="AK67" i="11"/>
  <c r="BC67" i="11"/>
  <c r="BE67" i="11"/>
  <c r="BH67" i="11"/>
  <c r="BJ67" i="11"/>
  <c r="BL67" i="11"/>
  <c r="BN67" i="11"/>
  <c r="BP67" i="11"/>
  <c r="BQ67" i="11"/>
  <c r="CI67" i="11"/>
  <c r="CK67" i="11"/>
  <c r="CN67" i="11"/>
  <c r="CP67" i="11"/>
  <c r="CR67" i="11"/>
  <c r="CT67" i="11"/>
  <c r="CV67" i="11"/>
  <c r="CW67" i="11"/>
  <c r="DO67" i="11"/>
  <c r="DQ67" i="11"/>
  <c r="DT67" i="11"/>
  <c r="DV67" i="11"/>
  <c r="DX67" i="11"/>
  <c r="DZ67" i="11"/>
  <c r="EB67" i="11"/>
  <c r="EC67" i="11"/>
  <c r="EU67" i="11"/>
  <c r="EW67" i="11"/>
  <c r="EZ67" i="11"/>
  <c r="FB67" i="11"/>
  <c r="FD67" i="11"/>
  <c r="FF67" i="11"/>
  <c r="FH67" i="11"/>
  <c r="FI67" i="11"/>
  <c r="GA67" i="11"/>
  <c r="GC67" i="11"/>
  <c r="GF67" i="11"/>
  <c r="GH67" i="11"/>
  <c r="GJ67" i="11"/>
  <c r="GL67" i="11"/>
  <c r="GN67" i="11"/>
  <c r="GO67" i="11"/>
  <c r="HG67" i="11"/>
  <c r="HI67" i="11"/>
  <c r="HL67" i="11"/>
  <c r="HN67" i="11"/>
  <c r="HP67" i="11"/>
  <c r="HR67" i="11"/>
  <c r="HT67" i="11"/>
  <c r="HU67" i="11"/>
  <c r="IM67" i="11"/>
  <c r="IO67" i="11"/>
  <c r="IR67" i="11"/>
  <c r="IT67" i="11"/>
  <c r="IV67" i="11"/>
  <c r="IX67" i="11"/>
  <c r="IZ67" i="11"/>
  <c r="JA67" i="11"/>
  <c r="JS67" i="11"/>
  <c r="JU67" i="11"/>
  <c r="JX67" i="11"/>
  <c r="JZ67" i="11"/>
  <c r="KB67" i="11"/>
  <c r="KD67" i="11"/>
  <c r="KF67" i="11"/>
  <c r="KG67" i="11"/>
  <c r="KY67" i="11"/>
  <c r="LA67" i="11"/>
  <c r="LD67" i="11"/>
  <c r="LF67" i="11"/>
  <c r="LH67" i="11"/>
  <c r="LJ67" i="11"/>
  <c r="LL67" i="11"/>
  <c r="LM67" i="11"/>
  <c r="ME67" i="11"/>
  <c r="MG67" i="11"/>
  <c r="MJ67" i="11"/>
  <c r="ML67" i="11"/>
  <c r="MN67" i="11"/>
  <c r="MP67" i="11"/>
  <c r="MR67" i="11"/>
  <c r="MS67" i="11"/>
  <c r="NK67" i="11"/>
  <c r="NM67" i="11"/>
  <c r="NP67" i="11"/>
  <c r="NR67" i="11"/>
  <c r="NT67" i="11"/>
  <c r="NV67" i="11"/>
  <c r="NX67" i="11"/>
  <c r="NY67" i="11"/>
  <c r="NZ67" i="11"/>
  <c r="OA67" i="11"/>
  <c r="OB67" i="11"/>
  <c r="OC67" i="11"/>
  <c r="OD67" i="11"/>
  <c r="OE67" i="11"/>
  <c r="OF67" i="11"/>
  <c r="OG67" i="11"/>
  <c r="OH67" i="11"/>
  <c r="OI67" i="11"/>
  <c r="OJ67" i="11"/>
  <c r="OK67" i="11"/>
  <c r="OL67" i="11"/>
  <c r="ON67" i="11"/>
  <c r="OO67" i="11"/>
  <c r="OP67" i="11"/>
  <c r="OR67" i="11"/>
  <c r="OS67" i="11"/>
  <c r="OU67" i="11"/>
  <c r="H70" i="12"/>
  <c r="J49" i="10"/>
  <c r="J50" i="10"/>
  <c r="J52" i="10"/>
  <c r="L52" i="10"/>
  <c r="P52" i="10"/>
  <c r="L67" i="10"/>
  <c r="J66" i="10"/>
  <c r="K60" i="10"/>
  <c r="O62" i="10"/>
  <c r="J62" i="10"/>
  <c r="L62" i="10"/>
  <c r="P62" i="10"/>
  <c r="Q78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J38" i="6"/>
  <c r="J55" i="10"/>
  <c r="L55" i="10"/>
  <c r="J57" i="10"/>
  <c r="J58" i="10"/>
  <c r="L58" i="10"/>
  <c r="P58" i="10"/>
  <c r="J59" i="10"/>
  <c r="L59" i="10"/>
  <c r="P59" i="10"/>
  <c r="P54" i="10"/>
  <c r="U54" i="10"/>
  <c r="U55" i="10"/>
  <c r="V54" i="10"/>
  <c r="V55" i="10"/>
  <c r="W54" i="10"/>
  <c r="W55" i="10"/>
  <c r="N58" i="10"/>
  <c r="N59" i="10"/>
  <c r="N54" i="10"/>
  <c r="X54" i="10"/>
  <c r="X55" i="10"/>
  <c r="Y54" i="10"/>
  <c r="Y55" i="10"/>
  <c r="Z54" i="10"/>
  <c r="Z55" i="10"/>
  <c r="Q78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1" i="10"/>
  <c r="AA60" i="10"/>
  <c r="AA59" i="10"/>
  <c r="AA58" i="10"/>
  <c r="AA57" i="10"/>
  <c r="AA56" i="10"/>
  <c r="AA55" i="10"/>
  <c r="AB61" i="10"/>
  <c r="AB60" i="10"/>
  <c r="AB59" i="10"/>
  <c r="AB58" i="10"/>
  <c r="AB57" i="10"/>
  <c r="AB56" i="10"/>
  <c r="AB55" i="10"/>
  <c r="U56" i="10"/>
  <c r="V56" i="10"/>
  <c r="W56" i="10"/>
  <c r="X56" i="10"/>
  <c r="Y56" i="10"/>
  <c r="Z56" i="10"/>
  <c r="U57" i="10"/>
  <c r="V57" i="10"/>
  <c r="W57" i="10"/>
  <c r="X57" i="10"/>
  <c r="Y57" i="10"/>
  <c r="Z57" i="10"/>
  <c r="J51" i="10"/>
  <c r="K54" i="6"/>
  <c r="K48" i="6"/>
  <c r="K42" i="6"/>
  <c r="K30" i="6"/>
  <c r="K24" i="6"/>
  <c r="K18" i="6"/>
  <c r="K12" i="6"/>
  <c r="K6" i="6"/>
  <c r="K54" i="10"/>
  <c r="K48" i="10"/>
  <c r="K42" i="10"/>
  <c r="K36" i="10"/>
  <c r="K30" i="10"/>
  <c r="K24" i="10"/>
  <c r="K18" i="10"/>
  <c r="K12" i="10"/>
  <c r="K6" i="10"/>
  <c r="A8" i="5"/>
  <c r="A11" i="18"/>
  <c r="A10" i="18"/>
  <c r="A9" i="5"/>
  <c r="A11" i="17"/>
  <c r="A10" i="17"/>
  <c r="J39" i="6"/>
  <c r="L39" i="6"/>
  <c r="P39" i="6"/>
  <c r="O39" i="6"/>
  <c r="L38" i="6"/>
  <c r="P38" i="6"/>
  <c r="O38" i="6"/>
  <c r="N38" i="6"/>
  <c r="J49" i="6"/>
  <c r="O51" i="6"/>
  <c r="O50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37" i="10"/>
  <c r="AF38" i="10"/>
  <c r="AF43" i="10"/>
  <c r="AF44" i="10"/>
  <c r="AF7" i="10"/>
  <c r="AF8" i="10"/>
  <c r="AF9" i="10"/>
  <c r="AF10" i="10"/>
  <c r="AF11" i="10"/>
  <c r="AF13" i="10"/>
  <c r="AF14" i="10"/>
  <c r="AF15" i="10"/>
  <c r="AF16" i="10"/>
  <c r="AF17" i="10"/>
  <c r="AF19" i="10"/>
  <c r="AF20" i="10"/>
  <c r="AF21" i="10"/>
  <c r="AF22" i="10"/>
  <c r="AF23" i="10"/>
  <c r="AF25" i="10"/>
  <c r="AF26" i="10"/>
  <c r="AF27" i="10"/>
  <c r="AF28" i="10"/>
  <c r="AF29" i="10"/>
  <c r="AF31" i="10"/>
  <c r="AF32" i="10"/>
  <c r="AF33" i="10"/>
  <c r="AF34" i="10"/>
  <c r="AF35" i="10"/>
  <c r="AF39" i="10"/>
  <c r="AF40" i="10"/>
  <c r="AF41" i="10"/>
  <c r="AF45" i="10"/>
  <c r="AF46" i="10"/>
  <c r="AF47" i="10"/>
  <c r="AF49" i="10"/>
  <c r="AF50" i="10"/>
  <c r="AF51" i="10"/>
  <c r="AF52" i="10"/>
  <c r="AF53" i="10"/>
  <c r="AF55" i="10"/>
  <c r="AF56" i="10"/>
  <c r="AF57" i="10"/>
  <c r="AF58" i="10"/>
  <c r="AF59" i="10"/>
  <c r="AF61" i="10"/>
  <c r="D9" i="16"/>
  <c r="D12" i="16"/>
  <c r="AH33" i="10"/>
  <c r="AH32" i="10"/>
  <c r="AH31" i="10"/>
  <c r="AH30" i="10"/>
  <c r="AH29" i="10"/>
  <c r="AH28" i="10"/>
  <c r="AH27" i="10"/>
  <c r="AH26" i="10"/>
  <c r="AH25" i="10"/>
  <c r="D6" i="16"/>
  <c r="AH24" i="10"/>
  <c r="AH23" i="10"/>
  <c r="AH22" i="10"/>
  <c r="AH21" i="10"/>
  <c r="AH20" i="10"/>
  <c r="AH19" i="10"/>
  <c r="AH18" i="10"/>
  <c r="AH17" i="10"/>
  <c r="AH15" i="10"/>
  <c r="AH14" i="10"/>
  <c r="AH13" i="10"/>
  <c r="AH12" i="10"/>
  <c r="AH11" i="10"/>
  <c r="AH10" i="10"/>
  <c r="AH9" i="10"/>
  <c r="AH8" i="10"/>
  <c r="AH7" i="10"/>
  <c r="D4" i="16"/>
  <c r="AH6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C31" i="16"/>
  <c r="J31" i="16"/>
  <c r="D30" i="16"/>
  <c r="C30" i="16"/>
  <c r="J30" i="16"/>
  <c r="D29" i="16"/>
  <c r="C29" i="16"/>
  <c r="J29" i="16"/>
  <c r="D28" i="16"/>
  <c r="C28" i="16"/>
  <c r="E28" i="16"/>
  <c r="J28" i="16"/>
  <c r="O28" i="16"/>
  <c r="P28" i="16"/>
  <c r="D27" i="16"/>
  <c r="C27" i="16"/>
  <c r="J27" i="16"/>
  <c r="D26" i="16"/>
  <c r="C26" i="16"/>
  <c r="J26" i="16"/>
  <c r="D25" i="16"/>
  <c r="C25" i="16"/>
  <c r="J25" i="16"/>
  <c r="D24" i="16"/>
  <c r="C24" i="16"/>
  <c r="E24" i="16"/>
  <c r="J24" i="16"/>
  <c r="O24" i="16"/>
  <c r="P24" i="16"/>
  <c r="D23" i="16"/>
  <c r="C23" i="16"/>
  <c r="J23" i="16"/>
  <c r="D22" i="16"/>
  <c r="C22" i="16"/>
  <c r="D21" i="16"/>
  <c r="C21" i="16"/>
  <c r="J21" i="16"/>
  <c r="D20" i="16"/>
  <c r="C20" i="16"/>
  <c r="D19" i="16"/>
  <c r="C19" i="16"/>
  <c r="E19" i="16"/>
  <c r="J19" i="16"/>
  <c r="O19" i="16"/>
  <c r="P19" i="16"/>
  <c r="D18" i="16"/>
  <c r="C18" i="16"/>
  <c r="D17" i="16"/>
  <c r="C17" i="16"/>
  <c r="J17" i="16"/>
  <c r="D16" i="16"/>
  <c r="C16" i="16"/>
  <c r="E16" i="16"/>
  <c r="J16" i="16"/>
  <c r="O16" i="16"/>
  <c r="P16" i="16"/>
  <c r="D15" i="16"/>
  <c r="C15" i="16"/>
  <c r="J15" i="16"/>
  <c r="D14" i="16"/>
  <c r="C14" i="16"/>
  <c r="D13" i="16"/>
  <c r="AF45" i="6"/>
  <c r="AF51" i="6"/>
  <c r="C7" i="16"/>
  <c r="C13" i="16"/>
  <c r="E13" i="16"/>
  <c r="J13" i="16"/>
  <c r="O13" i="16"/>
  <c r="P13" i="16"/>
  <c r="AF55" i="6"/>
  <c r="AF56" i="6"/>
  <c r="AF57" i="6"/>
  <c r="C12" i="16"/>
  <c r="E12" i="16"/>
  <c r="J12" i="16"/>
  <c r="O12" i="16"/>
  <c r="P12" i="16"/>
  <c r="D11" i="16"/>
  <c r="C11" i="16"/>
  <c r="J11" i="16"/>
  <c r="D10" i="16"/>
  <c r="AF19" i="6"/>
  <c r="AF20" i="6"/>
  <c r="AF43" i="6"/>
  <c r="AF49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5" i="6"/>
  <c r="AF26" i="6"/>
  <c r="AF38" i="6"/>
  <c r="AF44" i="6"/>
  <c r="C5" i="16"/>
  <c r="D5" i="16"/>
  <c r="J5" i="16"/>
  <c r="AF27" i="6"/>
  <c r="AF28" i="6"/>
  <c r="AF29" i="6"/>
  <c r="AF31" i="6"/>
  <c r="AF32" i="6"/>
  <c r="AF39" i="6"/>
  <c r="C4" i="16"/>
  <c r="E4" i="16"/>
  <c r="J4" i="16"/>
  <c r="O4" i="16"/>
  <c r="AF33" i="6"/>
  <c r="AF34" i="6"/>
  <c r="AF35" i="6"/>
  <c r="AF37" i="6"/>
  <c r="C8" i="16"/>
  <c r="AF40" i="6"/>
  <c r="AF41" i="6"/>
  <c r="AF46" i="6"/>
  <c r="AF47" i="6"/>
  <c r="AF50" i="6"/>
  <c r="C9" i="1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AF77" i="6"/>
  <c r="C10" i="16"/>
  <c r="J10" i="16"/>
  <c r="D8" i="16"/>
  <c r="D7" i="16"/>
  <c r="C6" i="16"/>
  <c r="J6" i="16"/>
  <c r="J7" i="16"/>
  <c r="J8" i="16"/>
  <c r="J9" i="16"/>
  <c r="J14" i="16"/>
  <c r="J18" i="16"/>
  <c r="J20" i="16"/>
  <c r="J22" i="16"/>
  <c r="P13" i="13"/>
  <c r="A13" i="13"/>
  <c r="P12" i="13"/>
  <c r="A12" i="13"/>
  <c r="P11" i="13"/>
  <c r="A11" i="13"/>
  <c r="N1" i="13"/>
  <c r="N6" i="13"/>
  <c r="M1" i="13"/>
  <c r="M6" i="13"/>
  <c r="L1" i="13"/>
  <c r="L6" i="13"/>
  <c r="K1" i="13"/>
  <c r="K6" i="13"/>
  <c r="J1" i="13"/>
  <c r="J6" i="13"/>
  <c r="I1" i="13"/>
  <c r="I6" i="13"/>
  <c r="H1" i="13"/>
  <c r="H6" i="13"/>
  <c r="G1" i="13"/>
  <c r="G6" i="13"/>
  <c r="F1" i="13"/>
  <c r="F6" i="13"/>
  <c r="E1" i="13"/>
  <c r="E6" i="13"/>
  <c r="D1" i="13"/>
  <c r="D6" i="13"/>
  <c r="C1" i="13"/>
  <c r="C6" i="13"/>
  <c r="C92" i="12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E80" i="12"/>
  <c r="B8" i="12"/>
  <c r="R8" i="12"/>
  <c r="E8" i="12"/>
  <c r="B14" i="12"/>
  <c r="R14" i="12"/>
  <c r="E14" i="12"/>
  <c r="B20" i="12"/>
  <c r="E20" i="12"/>
  <c r="B26" i="12"/>
  <c r="E26" i="12"/>
  <c r="B32" i="12"/>
  <c r="R32" i="12"/>
  <c r="E32" i="12"/>
  <c r="B38" i="12"/>
  <c r="R38" i="12"/>
  <c r="E38" i="12"/>
  <c r="B44" i="12"/>
  <c r="R44" i="12"/>
  <c r="E44" i="12"/>
  <c r="B50" i="12"/>
  <c r="E50" i="12"/>
  <c r="B56" i="12"/>
  <c r="R56" i="12"/>
  <c r="E56" i="12"/>
  <c r="B62" i="12"/>
  <c r="R62" i="12"/>
  <c r="E62" i="12"/>
  <c r="E68" i="12"/>
  <c r="B74" i="12"/>
  <c r="B78" i="12"/>
  <c r="N78" i="12"/>
  <c r="E74" i="12"/>
  <c r="F1" i="11"/>
  <c r="B80" i="12"/>
  <c r="A12" i="10"/>
  <c r="A18" i="10"/>
  <c r="A20" i="12"/>
  <c r="A24" i="10"/>
  <c r="A30" i="10"/>
  <c r="B79" i="12"/>
  <c r="Q79" i="12"/>
  <c r="E79" i="12"/>
  <c r="D79" i="12"/>
  <c r="C79" i="12"/>
  <c r="A79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Q75" i="12"/>
  <c r="E75" i="12"/>
  <c r="D75" i="12"/>
  <c r="C75" i="12"/>
  <c r="A75" i="12"/>
  <c r="F74" i="12"/>
  <c r="D74" i="12"/>
  <c r="C74" i="12"/>
  <c r="B73" i="12"/>
  <c r="O73" i="12"/>
  <c r="E73" i="12"/>
  <c r="D73" i="12"/>
  <c r="C73" i="12"/>
  <c r="A73" i="12"/>
  <c r="B72" i="12"/>
  <c r="E72" i="12"/>
  <c r="D72" i="12"/>
  <c r="C72" i="12"/>
  <c r="A72" i="12"/>
  <c r="B71" i="12"/>
  <c r="O71" i="12"/>
  <c r="E71" i="12"/>
  <c r="D71" i="12"/>
  <c r="C71" i="12"/>
  <c r="A71" i="12"/>
  <c r="E70" i="12"/>
  <c r="D70" i="12"/>
  <c r="C70" i="12"/>
  <c r="A70" i="12"/>
  <c r="B69" i="12"/>
  <c r="O69" i="12"/>
  <c r="E69" i="12"/>
  <c r="D69" i="12"/>
  <c r="C69" i="12"/>
  <c r="A69" i="12"/>
  <c r="S68" i="12"/>
  <c r="F68" i="12"/>
  <c r="D68" i="12"/>
  <c r="C68" i="12"/>
  <c r="B67" i="12"/>
  <c r="P67" i="12"/>
  <c r="E67" i="12"/>
  <c r="D67" i="12"/>
  <c r="C67" i="12"/>
  <c r="A67" i="12"/>
  <c r="B66" i="12"/>
  <c r="P66" i="12"/>
  <c r="O66" i="12"/>
  <c r="E66" i="12"/>
  <c r="D66" i="12"/>
  <c r="C66" i="12"/>
  <c r="A66" i="12"/>
  <c r="B65" i="12"/>
  <c r="P65" i="12"/>
  <c r="E65" i="12"/>
  <c r="D65" i="12"/>
  <c r="C65" i="12"/>
  <c r="A65" i="12"/>
  <c r="B64" i="12"/>
  <c r="P64" i="12"/>
  <c r="O64" i="12"/>
  <c r="E64" i="12"/>
  <c r="D64" i="12"/>
  <c r="C64" i="12"/>
  <c r="A64" i="12"/>
  <c r="B63" i="12"/>
  <c r="P63" i="12"/>
  <c r="E63" i="12"/>
  <c r="D63" i="12"/>
  <c r="C63" i="12"/>
  <c r="A63" i="12"/>
  <c r="S62" i="12"/>
  <c r="Q62" i="12"/>
  <c r="P62" i="12"/>
  <c r="O62" i="12"/>
  <c r="N62" i="12"/>
  <c r="F62" i="12"/>
  <c r="D62" i="12"/>
  <c r="C62" i="12"/>
  <c r="B61" i="12"/>
  <c r="Q61" i="12"/>
  <c r="P61" i="12"/>
  <c r="O61" i="12"/>
  <c r="E61" i="12"/>
  <c r="D61" i="12"/>
  <c r="C61" i="12"/>
  <c r="A61" i="12"/>
  <c r="B60" i="12"/>
  <c r="Q60" i="12"/>
  <c r="P60" i="12"/>
  <c r="O60" i="12"/>
  <c r="E60" i="12"/>
  <c r="D60" i="12"/>
  <c r="C60" i="12"/>
  <c r="A60" i="12"/>
  <c r="B59" i="12"/>
  <c r="Q59" i="12"/>
  <c r="P59" i="12"/>
  <c r="O59" i="12"/>
  <c r="E59" i="12"/>
  <c r="D59" i="12"/>
  <c r="C59" i="12"/>
  <c r="A59" i="12"/>
  <c r="B58" i="12"/>
  <c r="Q58" i="12"/>
  <c r="P58" i="12"/>
  <c r="O58" i="12"/>
  <c r="E58" i="12"/>
  <c r="D58" i="12"/>
  <c r="C58" i="12"/>
  <c r="A58" i="12"/>
  <c r="B57" i="12"/>
  <c r="Q57" i="12"/>
  <c r="P57" i="12"/>
  <c r="O57" i="12"/>
  <c r="E57" i="12"/>
  <c r="D57" i="12"/>
  <c r="C57" i="12"/>
  <c r="A57" i="12"/>
  <c r="S56" i="12"/>
  <c r="P56" i="12"/>
  <c r="O56" i="12"/>
  <c r="N56" i="12"/>
  <c r="F56" i="12"/>
  <c r="D56" i="12"/>
  <c r="C56" i="12"/>
  <c r="B55" i="12"/>
  <c r="N55" i="12"/>
  <c r="R55" i="12"/>
  <c r="O55" i="12"/>
  <c r="D55" i="12"/>
  <c r="A55" i="12"/>
  <c r="B54" i="12"/>
  <c r="Q54" i="12"/>
  <c r="P54" i="12"/>
  <c r="D54" i="12"/>
  <c r="A54" i="12"/>
  <c r="B53" i="12"/>
  <c r="D53" i="12"/>
  <c r="A53" i="12"/>
  <c r="B52" i="12"/>
  <c r="Q52" i="12"/>
  <c r="P52" i="12"/>
  <c r="D52" i="12"/>
  <c r="A52" i="12"/>
  <c r="B51" i="12"/>
  <c r="O51" i="12"/>
  <c r="N51" i="12"/>
  <c r="D51" i="12"/>
  <c r="A51" i="12"/>
  <c r="P50" i="12"/>
  <c r="O50" i="12"/>
  <c r="D50" i="12"/>
  <c r="C50" i="12"/>
  <c r="B49" i="12"/>
  <c r="Q49" i="12"/>
  <c r="P49" i="12"/>
  <c r="D49" i="12"/>
  <c r="A49" i="12"/>
  <c r="B48" i="12"/>
  <c r="O48" i="12"/>
  <c r="N48" i="12"/>
  <c r="D48" i="12"/>
  <c r="A48" i="12"/>
  <c r="B47" i="12"/>
  <c r="Q47" i="12"/>
  <c r="P47" i="12"/>
  <c r="D47" i="12"/>
  <c r="A47" i="12"/>
  <c r="B46" i="12"/>
  <c r="R46" i="12"/>
  <c r="O46" i="12"/>
  <c r="N46" i="12"/>
  <c r="D46" i="12"/>
  <c r="A46" i="12"/>
  <c r="B45" i="12"/>
  <c r="Q45" i="12"/>
  <c r="P45" i="12"/>
  <c r="D45" i="12"/>
  <c r="A45" i="12"/>
  <c r="S44" i="12"/>
  <c r="Q44" i="12"/>
  <c r="N44" i="12"/>
  <c r="D44" i="12"/>
  <c r="C44" i="12"/>
  <c r="B43" i="12"/>
  <c r="R43" i="12"/>
  <c r="O43" i="12"/>
  <c r="N43" i="12"/>
  <c r="D43" i="12"/>
  <c r="A43" i="12"/>
  <c r="B42" i="12"/>
  <c r="R42" i="12"/>
  <c r="Q42" i="12"/>
  <c r="P42" i="12"/>
  <c r="O42" i="12"/>
  <c r="D42" i="12"/>
  <c r="A42" i="12"/>
  <c r="B41" i="12"/>
  <c r="D41" i="12"/>
  <c r="A41" i="12"/>
  <c r="B40" i="12"/>
  <c r="R40" i="12"/>
  <c r="Q40" i="12"/>
  <c r="P40" i="12"/>
  <c r="O40" i="12"/>
  <c r="D40" i="12"/>
  <c r="A40" i="12"/>
  <c r="B39" i="12"/>
  <c r="R39" i="12"/>
  <c r="O39" i="12"/>
  <c r="N39" i="12"/>
  <c r="D39" i="12"/>
  <c r="A39" i="12"/>
  <c r="S38" i="12"/>
  <c r="Q38" i="12"/>
  <c r="P38" i="12"/>
  <c r="O38" i="12"/>
  <c r="N38" i="12"/>
  <c r="D38" i="12"/>
  <c r="C38" i="12"/>
  <c r="B37" i="12"/>
  <c r="Q37" i="12"/>
  <c r="P37" i="12"/>
  <c r="O37" i="12"/>
  <c r="D37" i="12"/>
  <c r="A37" i="12"/>
  <c r="B36" i="12"/>
  <c r="Q36" i="12"/>
  <c r="R36" i="12"/>
  <c r="O36" i="12"/>
  <c r="N36" i="12"/>
  <c r="D36" i="12"/>
  <c r="A36" i="12"/>
  <c r="B35" i="12"/>
  <c r="Q35" i="12"/>
  <c r="P35" i="12"/>
  <c r="O35" i="12"/>
  <c r="D35" i="12"/>
  <c r="A35" i="12"/>
  <c r="B34" i="12"/>
  <c r="D34" i="12"/>
  <c r="A34" i="12"/>
  <c r="B33" i="12"/>
  <c r="Q33" i="12"/>
  <c r="P33" i="12"/>
  <c r="O33" i="12"/>
  <c r="D33" i="12"/>
  <c r="A33" i="12"/>
  <c r="S32" i="12"/>
  <c r="Q32" i="12"/>
  <c r="P32" i="12"/>
  <c r="N32" i="12"/>
  <c r="D32" i="12"/>
  <c r="C32" i="12"/>
  <c r="B31" i="12"/>
  <c r="O31" i="12"/>
  <c r="D31" i="12"/>
  <c r="A31" i="12"/>
  <c r="B30" i="12"/>
  <c r="P30" i="12"/>
  <c r="D30" i="12"/>
  <c r="A30" i="12"/>
  <c r="B29" i="12"/>
  <c r="R29" i="12"/>
  <c r="D29" i="12"/>
  <c r="A29" i="12"/>
  <c r="B28" i="12"/>
  <c r="Q28" i="12"/>
  <c r="D28" i="12"/>
  <c r="A28" i="12"/>
  <c r="B27" i="12"/>
  <c r="D27" i="12"/>
  <c r="A27" i="12"/>
  <c r="P26" i="12"/>
  <c r="D26" i="12"/>
  <c r="C26" i="12"/>
  <c r="A26" i="12"/>
  <c r="B25" i="12"/>
  <c r="Q25" i="12"/>
  <c r="D25" i="12"/>
  <c r="A25" i="12"/>
  <c r="B24" i="12"/>
  <c r="D24" i="12"/>
  <c r="A24" i="12"/>
  <c r="B23" i="12"/>
  <c r="D23" i="12"/>
  <c r="A23" i="12"/>
  <c r="B22" i="12"/>
  <c r="N22" i="12"/>
  <c r="D22" i="12"/>
  <c r="A22" i="12"/>
  <c r="B21" i="12"/>
  <c r="D21" i="12"/>
  <c r="A21" i="12"/>
  <c r="N20" i="12"/>
  <c r="D20" i="12"/>
  <c r="C20" i="12"/>
  <c r="B19" i="12"/>
  <c r="R19" i="12"/>
  <c r="N19" i="12"/>
  <c r="D19" i="12"/>
  <c r="A19" i="12"/>
  <c r="B18" i="12"/>
  <c r="R18" i="12"/>
  <c r="Q18" i="12"/>
  <c r="P18" i="12"/>
  <c r="O18" i="12"/>
  <c r="D18" i="12"/>
  <c r="A18" i="12"/>
  <c r="B17" i="12"/>
  <c r="N17" i="12"/>
  <c r="R17" i="12"/>
  <c r="O17" i="12"/>
  <c r="D17" i="12"/>
  <c r="A17" i="12"/>
  <c r="B16" i="12"/>
  <c r="R16" i="12"/>
  <c r="Q16" i="12"/>
  <c r="P16" i="12"/>
  <c r="O16" i="12"/>
  <c r="D16" i="12"/>
  <c r="A16" i="12"/>
  <c r="B15" i="12"/>
  <c r="R15" i="12"/>
  <c r="N15" i="12"/>
  <c r="D15" i="12"/>
  <c r="A15" i="12"/>
  <c r="S14" i="12"/>
  <c r="Q14" i="12"/>
  <c r="P14" i="12"/>
  <c r="O14" i="12"/>
  <c r="N14" i="12"/>
  <c r="D14" i="12"/>
  <c r="C14" i="12"/>
  <c r="A14" i="12"/>
  <c r="B13" i="12"/>
  <c r="Q13" i="12"/>
  <c r="P13" i="12"/>
  <c r="O13" i="12"/>
  <c r="D13" i="12"/>
  <c r="A13" i="12"/>
  <c r="B12" i="12"/>
  <c r="Q12" i="12"/>
  <c r="N12" i="12"/>
  <c r="D12" i="12"/>
  <c r="A12" i="12"/>
  <c r="B11" i="12"/>
  <c r="Q11" i="12"/>
  <c r="P11" i="12"/>
  <c r="O11" i="12"/>
  <c r="D11" i="12"/>
  <c r="A11" i="12"/>
  <c r="B10" i="12"/>
  <c r="Q10" i="12"/>
  <c r="R10" i="12"/>
  <c r="O10" i="12"/>
  <c r="D10" i="12"/>
  <c r="A10" i="12"/>
  <c r="B9" i="12"/>
  <c r="Q9" i="12"/>
  <c r="P9" i="12"/>
  <c r="O9" i="12"/>
  <c r="D9" i="12"/>
  <c r="A9" i="12"/>
  <c r="Q8" i="12"/>
  <c r="P8" i="12"/>
  <c r="O8" i="12"/>
  <c r="D8" i="12"/>
  <c r="C8" i="12"/>
  <c r="A8" i="12"/>
  <c r="K4" i="12"/>
  <c r="G4" i="12"/>
  <c r="K3" i="12"/>
  <c r="J7" i="10"/>
  <c r="J13" i="10"/>
  <c r="N13" i="10"/>
  <c r="J14" i="10"/>
  <c r="N14" i="10"/>
  <c r="J16" i="10"/>
  <c r="J19" i="10"/>
  <c r="N19" i="10"/>
  <c r="J20" i="10"/>
  <c r="J25" i="10"/>
  <c r="J26" i="10"/>
  <c r="N25" i="10"/>
  <c r="J27" i="10"/>
  <c r="J29" i="10"/>
  <c r="L29" i="10"/>
  <c r="P29" i="10"/>
  <c r="N29" i="10"/>
  <c r="J31" i="10"/>
  <c r="J37" i="10"/>
  <c r="N37" i="10"/>
  <c r="J38" i="10"/>
  <c r="N38" i="10"/>
  <c r="J40" i="10"/>
  <c r="J43" i="10"/>
  <c r="N43" i="10"/>
  <c r="J44" i="10"/>
  <c r="N49" i="10"/>
  <c r="L13" i="10"/>
  <c r="P13" i="10"/>
  <c r="L19" i="10"/>
  <c r="P19" i="10"/>
  <c r="L25" i="10"/>
  <c r="P25" i="10"/>
  <c r="L37" i="10"/>
  <c r="P37" i="10"/>
  <c r="L43" i="10"/>
  <c r="P43" i="10"/>
  <c r="L50" i="10"/>
  <c r="P50" i="10"/>
  <c r="J61" i="10"/>
  <c r="L61" i="10"/>
  <c r="P61" i="10"/>
  <c r="P60" i="10"/>
  <c r="U60" i="10"/>
  <c r="J65" i="10"/>
  <c r="L65" i="10"/>
  <c r="P65" i="10"/>
  <c r="P67" i="10"/>
  <c r="J68" i="10"/>
  <c r="L68" i="10"/>
  <c r="P68" i="10"/>
  <c r="J69" i="10"/>
  <c r="J70" i="10"/>
  <c r="L70" i="10"/>
  <c r="P70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18" i="10"/>
  <c r="O25" i="10"/>
  <c r="O26" i="10"/>
  <c r="O27" i="10"/>
  <c r="O28" i="10"/>
  <c r="O29" i="10"/>
  <c r="O31" i="10"/>
  <c r="O32" i="10"/>
  <c r="O33" i="10"/>
  <c r="O34" i="10"/>
  <c r="O35" i="10"/>
  <c r="O30" i="10"/>
  <c r="O37" i="10"/>
  <c r="O38" i="10"/>
  <c r="O39" i="10"/>
  <c r="O40" i="10"/>
  <c r="O41" i="10"/>
  <c r="O43" i="10"/>
  <c r="O44" i="10"/>
  <c r="O45" i="10"/>
  <c r="O46" i="10"/>
  <c r="O47" i="10"/>
  <c r="O42" i="10"/>
  <c r="O49" i="10"/>
  <c r="O50" i="10"/>
  <c r="O51" i="10"/>
  <c r="O52" i="10"/>
  <c r="O58" i="10"/>
  <c r="O59" i="10"/>
  <c r="O54" i="10"/>
  <c r="N61" i="10"/>
  <c r="O60" i="10"/>
  <c r="O61" i="10"/>
  <c r="O64" i="10"/>
  <c r="O65" i="10"/>
  <c r="O67" i="10"/>
  <c r="O68" i="10"/>
  <c r="O69" i="10"/>
  <c r="O70" i="10"/>
  <c r="O71" i="10"/>
  <c r="O73" i="10"/>
  <c r="O74" i="10"/>
  <c r="O75" i="10"/>
  <c r="O76" i="10"/>
  <c r="O77" i="10"/>
  <c r="O72" i="10"/>
  <c r="N50" i="10"/>
  <c r="N60" i="10"/>
  <c r="Z60" i="10"/>
  <c r="Z61" i="10"/>
  <c r="N65" i="10"/>
  <c r="N67" i="10"/>
  <c r="N68" i="10"/>
  <c r="N70" i="10"/>
  <c r="N73" i="10"/>
  <c r="N74" i="10"/>
  <c r="X73" i="10"/>
  <c r="X74" i="10"/>
  <c r="X75" i="10"/>
  <c r="X76" i="10"/>
  <c r="X77" i="10"/>
  <c r="U73" i="10"/>
  <c r="U74" i="10"/>
  <c r="U75" i="10"/>
  <c r="U76" i="10"/>
  <c r="U77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J72" i="10"/>
  <c r="K72" i="10"/>
  <c r="L72" i="10"/>
  <c r="K66" i="10"/>
  <c r="L66" i="10"/>
  <c r="J60" i="10"/>
  <c r="L60" i="10"/>
  <c r="J48" i="10"/>
  <c r="L48" i="10"/>
  <c r="J42" i="10"/>
  <c r="L42" i="10"/>
  <c r="J36" i="10"/>
  <c r="L36" i="10"/>
  <c r="J24" i="10"/>
  <c r="L24" i="10"/>
  <c r="J18" i="10"/>
  <c r="L18" i="10"/>
  <c r="J12" i="10"/>
  <c r="L12" i="10"/>
  <c r="J55" i="6"/>
  <c r="J56" i="6"/>
  <c r="J58" i="6"/>
  <c r="J54" i="6"/>
  <c r="J52" i="6"/>
  <c r="L52" i="6"/>
  <c r="P52" i="6"/>
  <c r="J48" i="6"/>
  <c r="L48" i="6"/>
  <c r="J43" i="6"/>
  <c r="J44" i="6"/>
  <c r="J46" i="6"/>
  <c r="J42" i="6"/>
  <c r="J40" i="6"/>
  <c r="L40" i="6"/>
  <c r="P40" i="6"/>
  <c r="J36" i="6"/>
  <c r="L36" i="6"/>
  <c r="J31" i="6"/>
  <c r="N31" i="6"/>
  <c r="J25" i="6"/>
  <c r="J26" i="6"/>
  <c r="J28" i="6"/>
  <c r="J24" i="6"/>
  <c r="J19" i="6"/>
  <c r="J13" i="6"/>
  <c r="J14" i="6"/>
  <c r="J12" i="6"/>
  <c r="J7" i="6"/>
  <c r="A12" i="6"/>
  <c r="A18" i="6"/>
  <c r="A24" i="6"/>
  <c r="A30" i="6"/>
  <c r="A36" i="6"/>
  <c r="A42" i="6"/>
  <c r="A48" i="6"/>
  <c r="A54" i="6"/>
  <c r="N7" i="6"/>
  <c r="O7" i="6"/>
  <c r="O8" i="6"/>
  <c r="O9" i="6"/>
  <c r="O10" i="6"/>
  <c r="O11" i="6"/>
  <c r="O6" i="6"/>
  <c r="L7" i="6"/>
  <c r="P7" i="6"/>
  <c r="L12" i="6"/>
  <c r="N13" i="6"/>
  <c r="O13" i="6"/>
  <c r="O14" i="6"/>
  <c r="O15" i="6"/>
  <c r="O16" i="6"/>
  <c r="O17" i="6"/>
  <c r="O12" i="6"/>
  <c r="L13" i="6"/>
  <c r="P13" i="6"/>
  <c r="N19" i="6"/>
  <c r="O19" i="6"/>
  <c r="O20" i="6"/>
  <c r="O21" i="6"/>
  <c r="O22" i="6"/>
  <c r="O23" i="6"/>
  <c r="O18" i="6"/>
  <c r="L19" i="6"/>
  <c r="P19" i="6"/>
  <c r="L24" i="6"/>
  <c r="O25" i="6"/>
  <c r="O26" i="6"/>
  <c r="O27" i="6"/>
  <c r="O28" i="6"/>
  <c r="O29" i="6"/>
  <c r="O24" i="6"/>
  <c r="L25" i="6"/>
  <c r="P25" i="6"/>
  <c r="O31" i="6"/>
  <c r="O32" i="6"/>
  <c r="O33" i="6"/>
  <c r="O34" i="6"/>
  <c r="O35" i="6"/>
  <c r="O30" i="6"/>
  <c r="L31" i="6"/>
  <c r="P31" i="6"/>
  <c r="N37" i="6"/>
  <c r="N40" i="6"/>
  <c r="N36" i="6"/>
  <c r="Z36" i="6"/>
  <c r="Z37" i="6"/>
  <c r="Z38" i="6"/>
  <c r="O37" i="6"/>
  <c r="O40" i="6"/>
  <c r="O41" i="6"/>
  <c r="O36" i="6"/>
  <c r="L37" i="6"/>
  <c r="P37" i="6"/>
  <c r="P36" i="6"/>
  <c r="U36" i="6"/>
  <c r="L42" i="6"/>
  <c r="N43" i="6"/>
  <c r="O43" i="6"/>
  <c r="O44" i="6"/>
  <c r="O45" i="6"/>
  <c r="O46" i="6"/>
  <c r="O47" i="6"/>
  <c r="O42" i="6"/>
  <c r="L43" i="6"/>
  <c r="P43" i="6"/>
  <c r="N49" i="6"/>
  <c r="N48" i="6"/>
  <c r="Z48" i="6"/>
  <c r="Z49" i="6"/>
  <c r="Z50" i="6"/>
  <c r="Z51" i="6"/>
  <c r="Z52" i="6"/>
  <c r="Z53" i="6"/>
  <c r="N52" i="6"/>
  <c r="O49" i="6"/>
  <c r="O52" i="6"/>
  <c r="O53" i="6"/>
  <c r="L49" i="6"/>
  <c r="P49" i="6"/>
  <c r="P48" i="6"/>
  <c r="C83" i="4"/>
  <c r="B8" i="4"/>
  <c r="B9" i="4"/>
  <c r="O9" i="4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R74" i="4"/>
  <c r="E74" i="4"/>
  <c r="B68" i="4"/>
  <c r="E68" i="4"/>
  <c r="B62" i="4"/>
  <c r="R62" i="4"/>
  <c r="E62" i="4"/>
  <c r="B56" i="4"/>
  <c r="B61" i="4"/>
  <c r="Q61" i="4"/>
  <c r="R56" i="4"/>
  <c r="E56" i="4"/>
  <c r="B50" i="4"/>
  <c r="R50" i="4"/>
  <c r="E50" i="4"/>
  <c r="B49" i="4"/>
  <c r="O49" i="4"/>
  <c r="E44" i="4"/>
  <c r="B38" i="4"/>
  <c r="R38" i="4"/>
  <c r="E38" i="4"/>
  <c r="B32" i="4"/>
  <c r="R32" i="4"/>
  <c r="E32" i="4"/>
  <c r="B26" i="4"/>
  <c r="R26" i="4"/>
  <c r="E26" i="4"/>
  <c r="B20" i="4"/>
  <c r="E20" i="4"/>
  <c r="B14" i="4"/>
  <c r="R14" i="4"/>
  <c r="E14" i="4"/>
  <c r="B13" i="4"/>
  <c r="Q13" i="4"/>
  <c r="R8" i="4"/>
  <c r="E8" i="4"/>
  <c r="E80" i="4"/>
  <c r="N1" i="7"/>
  <c r="N6" i="7"/>
  <c r="M1" i="7"/>
  <c r="M6" i="7"/>
  <c r="L1" i="7"/>
  <c r="L6" i="7"/>
  <c r="J1" i="7"/>
  <c r="J6" i="7"/>
  <c r="I1" i="7"/>
  <c r="I6" i="7"/>
  <c r="H1" i="7"/>
  <c r="H6" i="7"/>
  <c r="G1" i="7"/>
  <c r="F1" i="7"/>
  <c r="F6" i="7"/>
  <c r="E1" i="7"/>
  <c r="E6" i="7"/>
  <c r="D1" i="7"/>
  <c r="D6" i="7"/>
  <c r="C1" i="7"/>
  <c r="P13" i="7"/>
  <c r="A13" i="7"/>
  <c r="P12" i="7"/>
  <c r="A12" i="7"/>
  <c r="P11" i="7"/>
  <c r="A11" i="7"/>
  <c r="G6" i="7"/>
  <c r="C6" i="7"/>
  <c r="B79" i="4"/>
  <c r="Q79" i="4"/>
  <c r="P79" i="4"/>
  <c r="B78" i="4"/>
  <c r="R78" i="4"/>
  <c r="O78" i="4"/>
  <c r="N78" i="4"/>
  <c r="B77" i="4"/>
  <c r="Q77" i="4"/>
  <c r="P77" i="4"/>
  <c r="B76" i="4"/>
  <c r="N76" i="4"/>
  <c r="O76" i="4"/>
  <c r="B75" i="4"/>
  <c r="Q75" i="4"/>
  <c r="P75" i="4"/>
  <c r="Q74" i="4"/>
  <c r="P74" i="4"/>
  <c r="B73" i="4"/>
  <c r="R73" i="4"/>
  <c r="O73" i="4"/>
  <c r="N73" i="4"/>
  <c r="B72" i="4"/>
  <c r="Q72" i="4"/>
  <c r="P72" i="4"/>
  <c r="B71" i="4"/>
  <c r="N71" i="4"/>
  <c r="O71" i="4"/>
  <c r="B70" i="4"/>
  <c r="Q70" i="4"/>
  <c r="P70" i="4"/>
  <c r="B69" i="4"/>
  <c r="O69" i="4"/>
  <c r="R69" i="4"/>
  <c r="N69" i="4"/>
  <c r="O68" i="4"/>
  <c r="N68" i="4"/>
  <c r="B67" i="4"/>
  <c r="R67" i="4"/>
  <c r="Q67" i="4"/>
  <c r="P67" i="4"/>
  <c r="O67" i="4"/>
  <c r="N67" i="4"/>
  <c r="B66" i="4"/>
  <c r="O66" i="4"/>
  <c r="R66" i="4"/>
  <c r="N66" i="4"/>
  <c r="B65" i="4"/>
  <c r="R65" i="4"/>
  <c r="Q65" i="4"/>
  <c r="P65" i="4"/>
  <c r="O65" i="4"/>
  <c r="N65" i="4"/>
  <c r="B64" i="4"/>
  <c r="R64" i="4"/>
  <c r="O64" i="4"/>
  <c r="N64" i="4"/>
  <c r="B63" i="4"/>
  <c r="R63" i="4"/>
  <c r="Q63" i="4"/>
  <c r="P63" i="4"/>
  <c r="O63" i="4"/>
  <c r="N63" i="4"/>
  <c r="Q62" i="4"/>
  <c r="P62" i="4"/>
  <c r="O62" i="4"/>
  <c r="N62" i="4"/>
  <c r="P61" i="4"/>
  <c r="R61" i="4"/>
  <c r="N61" i="4"/>
  <c r="B60" i="4"/>
  <c r="R60" i="4"/>
  <c r="Q60" i="4"/>
  <c r="P60" i="4"/>
  <c r="N60" i="4"/>
  <c r="B59" i="4"/>
  <c r="P59" i="4"/>
  <c r="O59" i="4"/>
  <c r="B58" i="4"/>
  <c r="R58" i="4"/>
  <c r="Q58" i="4"/>
  <c r="P58" i="4"/>
  <c r="N58" i="4"/>
  <c r="B57" i="4"/>
  <c r="P57" i="4"/>
  <c r="R57" i="4"/>
  <c r="O57" i="4"/>
  <c r="N57" i="4"/>
  <c r="P56" i="4"/>
  <c r="O56" i="4"/>
  <c r="N56" i="4"/>
  <c r="B55" i="4"/>
  <c r="P55" i="4"/>
  <c r="B54" i="4"/>
  <c r="R54" i="4"/>
  <c r="N54" i="4"/>
  <c r="B53" i="4"/>
  <c r="Q53" i="4"/>
  <c r="B52" i="4"/>
  <c r="O52" i="4"/>
  <c r="B51" i="4"/>
  <c r="P51" i="4"/>
  <c r="P50" i="4"/>
  <c r="R49" i="4"/>
  <c r="N49" i="4"/>
  <c r="Q48" i="4"/>
  <c r="B47" i="4"/>
  <c r="O47" i="4"/>
  <c r="B46" i="4"/>
  <c r="P46" i="4"/>
  <c r="B45" i="4"/>
  <c r="R45" i="4"/>
  <c r="N45" i="4"/>
  <c r="N44" i="4"/>
  <c r="B43" i="4"/>
  <c r="R43" i="4"/>
  <c r="Q43" i="4"/>
  <c r="P43" i="4"/>
  <c r="O43" i="4"/>
  <c r="N43" i="4"/>
  <c r="B42" i="4"/>
  <c r="R42" i="4"/>
  <c r="O42" i="4"/>
  <c r="N42" i="4"/>
  <c r="B41" i="4"/>
  <c r="R41" i="4"/>
  <c r="Q41" i="4"/>
  <c r="P41" i="4"/>
  <c r="O41" i="4"/>
  <c r="N41" i="4"/>
  <c r="B40" i="4"/>
  <c r="O40" i="4"/>
  <c r="R40" i="4"/>
  <c r="N40" i="4"/>
  <c r="B39" i="4"/>
  <c r="R39" i="4"/>
  <c r="Q39" i="4"/>
  <c r="P39" i="4"/>
  <c r="O39" i="4"/>
  <c r="N39" i="4"/>
  <c r="Q38" i="4"/>
  <c r="P38" i="4"/>
  <c r="O38" i="4"/>
  <c r="N38" i="4"/>
  <c r="B37" i="4"/>
  <c r="P37" i="4"/>
  <c r="R37" i="4"/>
  <c r="O37" i="4"/>
  <c r="N37" i="4"/>
  <c r="B36" i="4"/>
  <c r="R36" i="4"/>
  <c r="Q36" i="4"/>
  <c r="P36" i="4"/>
  <c r="N36" i="4"/>
  <c r="B35" i="4"/>
  <c r="P35" i="4"/>
  <c r="B34" i="4"/>
  <c r="R34" i="4"/>
  <c r="Q34" i="4"/>
  <c r="P34" i="4"/>
  <c r="N34" i="4"/>
  <c r="B33" i="4"/>
  <c r="P33" i="4"/>
  <c r="R33" i="4"/>
  <c r="N33" i="4"/>
  <c r="P32" i="4"/>
  <c r="O32" i="4"/>
  <c r="N32" i="4"/>
  <c r="B31" i="4"/>
  <c r="Q31" i="4"/>
  <c r="P31" i="4"/>
  <c r="B30" i="4"/>
  <c r="R30" i="4"/>
  <c r="O30" i="4"/>
  <c r="N30" i="4"/>
  <c r="B29" i="4"/>
  <c r="Q29" i="4"/>
  <c r="P29" i="4"/>
  <c r="B28" i="4"/>
  <c r="N28" i="4"/>
  <c r="O28" i="4"/>
  <c r="B27" i="4"/>
  <c r="Q27" i="4"/>
  <c r="P27" i="4"/>
  <c r="Q26" i="4"/>
  <c r="P26" i="4"/>
  <c r="B25" i="4"/>
  <c r="R25" i="4"/>
  <c r="O25" i="4"/>
  <c r="N25" i="4"/>
  <c r="B24" i="4"/>
  <c r="Q24" i="4"/>
  <c r="P24" i="4"/>
  <c r="B23" i="4"/>
  <c r="N23" i="4"/>
  <c r="O23" i="4"/>
  <c r="B22" i="4"/>
  <c r="Q22" i="4"/>
  <c r="P22" i="4"/>
  <c r="B21" i="4"/>
  <c r="O21" i="4"/>
  <c r="R21" i="4"/>
  <c r="N21" i="4"/>
  <c r="O20" i="4"/>
  <c r="N20" i="4"/>
  <c r="B19" i="4"/>
  <c r="R19" i="4"/>
  <c r="Q19" i="4"/>
  <c r="P19" i="4"/>
  <c r="O19" i="4"/>
  <c r="N19" i="4"/>
  <c r="B18" i="4"/>
  <c r="O18" i="4"/>
  <c r="R18" i="4"/>
  <c r="N18" i="4"/>
  <c r="B17" i="4"/>
  <c r="R17" i="4"/>
  <c r="Q17" i="4"/>
  <c r="P17" i="4"/>
  <c r="O17" i="4"/>
  <c r="N17" i="4"/>
  <c r="B16" i="4"/>
  <c r="R16" i="4"/>
  <c r="O16" i="4"/>
  <c r="N16" i="4"/>
  <c r="B15" i="4"/>
  <c r="R15" i="4"/>
  <c r="Q15" i="4"/>
  <c r="P15" i="4"/>
  <c r="O15" i="4"/>
  <c r="N15" i="4"/>
  <c r="Q14" i="4"/>
  <c r="P14" i="4"/>
  <c r="O14" i="4"/>
  <c r="N14" i="4"/>
  <c r="P13" i="4"/>
  <c r="R13" i="4"/>
  <c r="N13" i="4"/>
  <c r="B12" i="4"/>
  <c r="R12" i="4"/>
  <c r="Q12" i="4"/>
  <c r="P12" i="4"/>
  <c r="N12" i="4"/>
  <c r="B11" i="4"/>
  <c r="P11" i="4"/>
  <c r="O11" i="4"/>
  <c r="B10" i="4"/>
  <c r="R10" i="4"/>
  <c r="Q10" i="4"/>
  <c r="P10" i="4"/>
  <c r="N10" i="4"/>
  <c r="P9" i="4"/>
  <c r="R9" i="4"/>
  <c r="N9" i="4"/>
  <c r="P8" i="4"/>
  <c r="O8" i="4"/>
  <c r="N8" i="4"/>
  <c r="O73" i="6"/>
  <c r="O74" i="6"/>
  <c r="O75" i="6"/>
  <c r="O76" i="6"/>
  <c r="O77" i="6"/>
  <c r="O72" i="6"/>
  <c r="N73" i="6"/>
  <c r="N74" i="6"/>
  <c r="N75" i="6"/>
  <c r="N76" i="6"/>
  <c r="N77" i="6"/>
  <c r="N72" i="6"/>
  <c r="Y72" i="6"/>
  <c r="Y73" i="6"/>
  <c r="Y74" i="6"/>
  <c r="Y75" i="6"/>
  <c r="Y76" i="6"/>
  <c r="Y77" i="6"/>
  <c r="L67" i="6"/>
  <c r="P67" i="6"/>
  <c r="L68" i="6"/>
  <c r="P68" i="6"/>
  <c r="L69" i="6"/>
  <c r="P69" i="6"/>
  <c r="J70" i="6"/>
  <c r="L70" i="6"/>
  <c r="P70" i="6"/>
  <c r="J71" i="6"/>
  <c r="L71" i="6"/>
  <c r="P71" i="6"/>
  <c r="O67" i="6"/>
  <c r="O68" i="6"/>
  <c r="O69" i="6"/>
  <c r="O70" i="6"/>
  <c r="O71" i="6"/>
  <c r="O66" i="6"/>
  <c r="N67" i="6"/>
  <c r="N68" i="6"/>
  <c r="N69" i="6"/>
  <c r="N70" i="6"/>
  <c r="N71" i="6"/>
  <c r="L61" i="6"/>
  <c r="P61" i="6"/>
  <c r="L62" i="6"/>
  <c r="P62" i="6"/>
  <c r="L63" i="6"/>
  <c r="P63" i="6"/>
  <c r="J64" i="6"/>
  <c r="L64" i="6"/>
  <c r="P64" i="6"/>
  <c r="J65" i="6"/>
  <c r="L65" i="6"/>
  <c r="P65" i="6"/>
  <c r="P60" i="6"/>
  <c r="N65" i="6"/>
  <c r="O61" i="6"/>
  <c r="O62" i="6"/>
  <c r="O63" i="6"/>
  <c r="O64" i="6"/>
  <c r="O65" i="6"/>
  <c r="O60" i="6"/>
  <c r="N61" i="6"/>
  <c r="N62" i="6"/>
  <c r="N63" i="6"/>
  <c r="L55" i="6"/>
  <c r="P55" i="6"/>
  <c r="O55" i="6"/>
  <c r="O56" i="6"/>
  <c r="O57" i="6"/>
  <c r="N55" i="6"/>
  <c r="O54" i="6"/>
  <c r="O58" i="6"/>
  <c r="O59" i="6"/>
  <c r="F1" i="5"/>
  <c r="S74" i="4"/>
  <c r="S68" i="4"/>
  <c r="S62" i="4"/>
  <c r="S56" i="4"/>
  <c r="S38" i="4"/>
  <c r="S32" i="4"/>
  <c r="S26" i="4"/>
  <c r="S20" i="4"/>
  <c r="S14" i="4"/>
  <c r="S8" i="4"/>
  <c r="A10" i="5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F74" i="4"/>
  <c r="F68" i="4"/>
  <c r="F62" i="4"/>
  <c r="F56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A72" i="6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X73" i="6"/>
  <c r="X74" i="6"/>
  <c r="X75" i="6"/>
  <c r="X76" i="6"/>
  <c r="X77" i="6"/>
  <c r="U73" i="6"/>
  <c r="U74" i="6"/>
  <c r="U75" i="6"/>
  <c r="U76" i="6"/>
  <c r="U77" i="6"/>
  <c r="J72" i="6"/>
  <c r="K72" i="6"/>
  <c r="L72" i="6"/>
  <c r="U66" i="6"/>
  <c r="X66" i="6"/>
  <c r="X67" i="6"/>
  <c r="X68" i="6"/>
  <c r="X69" i="6"/>
  <c r="X70" i="6"/>
  <c r="X71" i="6"/>
  <c r="U67" i="6"/>
  <c r="U68" i="6"/>
  <c r="U69" i="6"/>
  <c r="U70" i="6"/>
  <c r="U71" i="6"/>
  <c r="J66" i="6"/>
  <c r="K66" i="6"/>
  <c r="U60" i="6"/>
  <c r="U61" i="6"/>
  <c r="U62" i="6"/>
  <c r="U63" i="6"/>
  <c r="U64" i="6"/>
  <c r="U65" i="6"/>
  <c r="J60" i="6"/>
  <c r="K60" i="6"/>
  <c r="L60" i="6"/>
  <c r="L54" i="6"/>
  <c r="N7" i="13"/>
  <c r="N52" i="10"/>
  <c r="N64" i="6"/>
  <c r="N60" i="6"/>
  <c r="W60" i="6"/>
  <c r="W61" i="6"/>
  <c r="W62" i="6"/>
  <c r="W63" i="6"/>
  <c r="W64" i="6"/>
  <c r="W65" i="6"/>
  <c r="V60" i="6"/>
  <c r="V61" i="6"/>
  <c r="V62" i="6"/>
  <c r="V63" i="6"/>
  <c r="V64" i="6"/>
  <c r="V65" i="6"/>
  <c r="V72" i="6"/>
  <c r="V73" i="6"/>
  <c r="V74" i="6"/>
  <c r="V75" i="6"/>
  <c r="V76" i="6"/>
  <c r="V77" i="6"/>
  <c r="A68" i="4"/>
  <c r="S44" i="4"/>
  <c r="S50" i="4"/>
  <c r="R11" i="4"/>
  <c r="O13" i="4"/>
  <c r="P16" i="4"/>
  <c r="Q16" i="4"/>
  <c r="R23" i="4"/>
  <c r="R28" i="4"/>
  <c r="O33" i="4"/>
  <c r="N35" i="4"/>
  <c r="P42" i="4"/>
  <c r="Q42" i="4"/>
  <c r="O44" i="4"/>
  <c r="N47" i="4"/>
  <c r="P48" i="4"/>
  <c r="Q50" i="4"/>
  <c r="N52" i="4"/>
  <c r="P53" i="4"/>
  <c r="O54" i="4"/>
  <c r="Q55" i="4"/>
  <c r="R59" i="4"/>
  <c r="O61" i="4"/>
  <c r="P64" i="4"/>
  <c r="Q64" i="4"/>
  <c r="R71" i="4"/>
  <c r="R76" i="4"/>
  <c r="P73" i="4"/>
  <c r="R72" i="4"/>
  <c r="N72" i="4"/>
  <c r="P71" i="4"/>
  <c r="R70" i="4"/>
  <c r="N70" i="4"/>
  <c r="P69" i="4"/>
  <c r="P68" i="4"/>
  <c r="R68" i="4"/>
  <c r="Q73" i="4"/>
  <c r="O72" i="4"/>
  <c r="Q71" i="4"/>
  <c r="O70" i="4"/>
  <c r="Q69" i="4"/>
  <c r="Q68" i="4"/>
  <c r="R79" i="4"/>
  <c r="N79" i="4"/>
  <c r="P78" i="4"/>
  <c r="R77" i="4"/>
  <c r="N77" i="4"/>
  <c r="P76" i="4"/>
  <c r="R75" i="4"/>
  <c r="N75" i="4"/>
  <c r="N74" i="4"/>
  <c r="O79" i="4"/>
  <c r="Q78" i="4"/>
  <c r="O77" i="4"/>
  <c r="Q76" i="4"/>
  <c r="O75" i="4"/>
  <c r="O74" i="4"/>
  <c r="Z72" i="6"/>
  <c r="Z73" i="6"/>
  <c r="Z74" i="6"/>
  <c r="Z75" i="6"/>
  <c r="Z76" i="6"/>
  <c r="Z77" i="6"/>
  <c r="A11" i="5"/>
  <c r="N66" i="6"/>
  <c r="P66" i="6"/>
  <c r="O35" i="4"/>
  <c r="P49" i="4"/>
  <c r="R48" i="4"/>
  <c r="N48" i="4"/>
  <c r="P47" i="4"/>
  <c r="R46" i="4"/>
  <c r="N46" i="4"/>
  <c r="P45" i="4"/>
  <c r="P44" i="4"/>
  <c r="R44" i="4"/>
  <c r="Q49" i="4"/>
  <c r="Q47" i="4"/>
  <c r="O46" i="4"/>
  <c r="Q45" i="4"/>
  <c r="Q44" i="4"/>
  <c r="R55" i="4"/>
  <c r="N55" i="4"/>
  <c r="P54" i="4"/>
  <c r="R53" i="4"/>
  <c r="N53" i="4"/>
  <c r="P52" i="4"/>
  <c r="R51" i="4"/>
  <c r="N51" i="4"/>
  <c r="N50" i="4"/>
  <c r="O55" i="4"/>
  <c r="Q54" i="4"/>
  <c r="O53" i="4"/>
  <c r="Q52" i="4"/>
  <c r="O51" i="4"/>
  <c r="O50" i="4"/>
  <c r="L28" i="6"/>
  <c r="P28" i="6"/>
  <c r="N28" i="6"/>
  <c r="X60" i="6"/>
  <c r="X61" i="6"/>
  <c r="X62" i="6"/>
  <c r="X63" i="6"/>
  <c r="X64" i="6"/>
  <c r="X65" i="6"/>
  <c r="L66" i="6"/>
  <c r="N11" i="4"/>
  <c r="P18" i="4"/>
  <c r="Q18" i="4"/>
  <c r="R35" i="4"/>
  <c r="P40" i="4"/>
  <c r="Q40" i="4"/>
  <c r="O45" i="4"/>
  <c r="Q46" i="4"/>
  <c r="R47" i="4"/>
  <c r="Q51" i="4"/>
  <c r="R52" i="4"/>
  <c r="N59" i="4"/>
  <c r="P66" i="4"/>
  <c r="Q66" i="4"/>
  <c r="P25" i="4"/>
  <c r="R24" i="4"/>
  <c r="N24" i="4"/>
  <c r="P23" i="4"/>
  <c r="R22" i="4"/>
  <c r="N22" i="4"/>
  <c r="P21" i="4"/>
  <c r="P20" i="4"/>
  <c r="R20" i="4"/>
  <c r="Q25" i="4"/>
  <c r="O24" i="4"/>
  <c r="Q23" i="4"/>
  <c r="O22" i="4"/>
  <c r="Q21" i="4"/>
  <c r="Q20" i="4"/>
  <c r="R31" i="4"/>
  <c r="N31" i="4"/>
  <c r="P30" i="4"/>
  <c r="R29" i="4"/>
  <c r="N29" i="4"/>
  <c r="P28" i="4"/>
  <c r="R27" i="4"/>
  <c r="N27" i="4"/>
  <c r="N26" i="4"/>
  <c r="O31" i="4"/>
  <c r="Q30" i="4"/>
  <c r="O29" i="4"/>
  <c r="Q28" i="4"/>
  <c r="O27" i="4"/>
  <c r="O26" i="4"/>
  <c r="Q37" i="4"/>
  <c r="L46" i="6"/>
  <c r="P46" i="6"/>
  <c r="N46" i="6"/>
  <c r="Q8" i="4"/>
  <c r="Q9" i="4"/>
  <c r="O10" i="4"/>
  <c r="Q11" i="4"/>
  <c r="O12" i="4"/>
  <c r="Q32" i="4"/>
  <c r="Q33" i="4"/>
  <c r="O34" i="4"/>
  <c r="Q35" i="4"/>
  <c r="O36" i="4"/>
  <c r="Q56" i="4"/>
  <c r="Q57" i="4"/>
  <c r="O58" i="4"/>
  <c r="Q59" i="4"/>
  <c r="O60" i="4"/>
  <c r="L14" i="6"/>
  <c r="P14" i="6"/>
  <c r="N14" i="6"/>
  <c r="J16" i="6"/>
  <c r="N48" i="10"/>
  <c r="O48" i="10"/>
  <c r="R76" i="12"/>
  <c r="L26" i="6"/>
  <c r="P26" i="6"/>
  <c r="J27" i="6"/>
  <c r="N26" i="6"/>
  <c r="J45" i="6"/>
  <c r="L44" i="6"/>
  <c r="P44" i="6"/>
  <c r="N44" i="6"/>
  <c r="J57" i="6"/>
  <c r="J59" i="6"/>
  <c r="O66" i="10"/>
  <c r="O6" i="10"/>
  <c r="J71" i="10"/>
  <c r="N69" i="10"/>
  <c r="L69" i="10"/>
  <c r="P69" i="10"/>
  <c r="J32" i="10"/>
  <c r="L31" i="10"/>
  <c r="P31" i="10"/>
  <c r="J30" i="10"/>
  <c r="L30" i="10"/>
  <c r="N31" i="10"/>
  <c r="J8" i="10"/>
  <c r="L7" i="10"/>
  <c r="P7" i="10"/>
  <c r="J6" i="10"/>
  <c r="L6" i="10"/>
  <c r="N7" i="10"/>
  <c r="Q34" i="12"/>
  <c r="N34" i="12"/>
  <c r="R34" i="12"/>
  <c r="O34" i="12"/>
  <c r="P73" i="12"/>
  <c r="P72" i="12"/>
  <c r="P71" i="12"/>
  <c r="P70" i="12"/>
  <c r="P69" i="12"/>
  <c r="O68" i="12"/>
  <c r="Q73" i="12"/>
  <c r="Q72" i="12"/>
  <c r="Q71" i="12"/>
  <c r="Q70" i="12"/>
  <c r="Q69" i="12"/>
  <c r="P68" i="12"/>
  <c r="R73" i="12"/>
  <c r="N72" i="12"/>
  <c r="R71" i="12"/>
  <c r="N70" i="12"/>
  <c r="R69" i="12"/>
  <c r="R68" i="12"/>
  <c r="N73" i="12"/>
  <c r="R72" i="12"/>
  <c r="N71" i="12"/>
  <c r="R70" i="12"/>
  <c r="N69" i="12"/>
  <c r="Q68" i="12"/>
  <c r="O72" i="12"/>
  <c r="N68" i="12"/>
  <c r="P31" i="12"/>
  <c r="R30" i="12"/>
  <c r="N30" i="12"/>
  <c r="P29" i="12"/>
  <c r="R28" i="12"/>
  <c r="N28" i="12"/>
  <c r="P27" i="12"/>
  <c r="Q26" i="12"/>
  <c r="R26" i="12"/>
  <c r="Q31" i="12"/>
  <c r="O30" i="12"/>
  <c r="Q29" i="12"/>
  <c r="O28" i="12"/>
  <c r="Q27" i="12"/>
  <c r="S26" i="12"/>
  <c r="N26" i="12"/>
  <c r="R31" i="12"/>
  <c r="Q30" i="12"/>
  <c r="N27" i="12"/>
  <c r="N31" i="12"/>
  <c r="O29" i="12"/>
  <c r="P28" i="12"/>
  <c r="R27" i="12"/>
  <c r="O26" i="12"/>
  <c r="N29" i="12"/>
  <c r="O27" i="12"/>
  <c r="P41" i="12"/>
  <c r="Q41" i="12"/>
  <c r="N41" i="12"/>
  <c r="R41" i="12"/>
  <c r="O41" i="12"/>
  <c r="J15" i="6"/>
  <c r="O36" i="10"/>
  <c r="J45" i="10"/>
  <c r="N44" i="10"/>
  <c r="J46" i="10"/>
  <c r="L44" i="10"/>
  <c r="P44" i="10"/>
  <c r="L40" i="10"/>
  <c r="P40" i="10"/>
  <c r="N40" i="10"/>
  <c r="J21" i="10"/>
  <c r="N20" i="10"/>
  <c r="L20" i="10"/>
  <c r="P20" i="10"/>
  <c r="J22" i="10"/>
  <c r="L16" i="10"/>
  <c r="P16" i="10"/>
  <c r="N16" i="10"/>
  <c r="N53" i="12"/>
  <c r="R53" i="12"/>
  <c r="O53" i="12"/>
  <c r="O79" i="12"/>
  <c r="O78" i="12"/>
  <c r="O77" i="12"/>
  <c r="O76" i="12"/>
  <c r="O75" i="12"/>
  <c r="S74" i="12"/>
  <c r="N74" i="12"/>
  <c r="R74" i="12"/>
  <c r="P79" i="12"/>
  <c r="P78" i="12"/>
  <c r="P77" i="12"/>
  <c r="P76" i="12"/>
  <c r="P75" i="12"/>
  <c r="O74" i="12"/>
  <c r="R79" i="12"/>
  <c r="Q78" i="12"/>
  <c r="N77" i="12"/>
  <c r="R75" i="12"/>
  <c r="N79" i="12"/>
  <c r="R77" i="12"/>
  <c r="Q76" i="12"/>
  <c r="N75" i="12"/>
  <c r="Q74" i="12"/>
  <c r="R78" i="12"/>
  <c r="Q77" i="12"/>
  <c r="N76" i="12"/>
  <c r="P74" i="12"/>
  <c r="R25" i="12"/>
  <c r="N25" i="12"/>
  <c r="P24" i="12"/>
  <c r="R23" i="12"/>
  <c r="N23" i="12"/>
  <c r="P22" i="12"/>
  <c r="R21" i="12"/>
  <c r="N21" i="12"/>
  <c r="O20" i="12"/>
  <c r="O25" i="12"/>
  <c r="Q24" i="12"/>
  <c r="O23" i="12"/>
  <c r="Q22" i="12"/>
  <c r="O21" i="12"/>
  <c r="P20" i="12"/>
  <c r="N24" i="12"/>
  <c r="O22" i="12"/>
  <c r="P21" i="12"/>
  <c r="Q20" i="12"/>
  <c r="R20" i="12"/>
  <c r="P25" i="12"/>
  <c r="R24" i="12"/>
  <c r="Q23" i="12"/>
  <c r="O24" i="12"/>
  <c r="P23" i="12"/>
  <c r="R22" i="12"/>
  <c r="Q21" i="12"/>
  <c r="S20" i="12"/>
  <c r="N25" i="6"/>
  <c r="J20" i="6"/>
  <c r="J18" i="6"/>
  <c r="L18" i="6"/>
  <c r="Y60" i="10"/>
  <c r="Y61" i="10"/>
  <c r="O12" i="10"/>
  <c r="L49" i="10"/>
  <c r="P49" i="10"/>
  <c r="P48" i="10"/>
  <c r="L27" i="10"/>
  <c r="P27" i="10"/>
  <c r="L38" i="10"/>
  <c r="P38" i="10"/>
  <c r="J39" i="10"/>
  <c r="N27" i="10"/>
  <c r="L14" i="10"/>
  <c r="P14" i="10"/>
  <c r="J15" i="10"/>
  <c r="N10" i="12"/>
  <c r="R12" i="12"/>
  <c r="P39" i="12"/>
  <c r="Q39" i="12"/>
  <c r="P43" i="12"/>
  <c r="Q43" i="12"/>
  <c r="R48" i="12"/>
  <c r="R51" i="12"/>
  <c r="P55" i="12"/>
  <c r="R54" i="12"/>
  <c r="N54" i="12"/>
  <c r="P53" i="12"/>
  <c r="R52" i="12"/>
  <c r="N52" i="12"/>
  <c r="P51" i="12"/>
  <c r="Q50" i="12"/>
  <c r="R50" i="12"/>
  <c r="Q55" i="12"/>
  <c r="O54" i="12"/>
  <c r="Q53" i="12"/>
  <c r="O52" i="12"/>
  <c r="Q51" i="12"/>
  <c r="S50" i="12"/>
  <c r="N50" i="12"/>
  <c r="R49" i="12"/>
  <c r="N49" i="12"/>
  <c r="P48" i="12"/>
  <c r="R47" i="12"/>
  <c r="N47" i="12"/>
  <c r="P46" i="12"/>
  <c r="R45" i="12"/>
  <c r="N45" i="12"/>
  <c r="O44" i="12"/>
  <c r="O49" i="12"/>
  <c r="Q48" i="12"/>
  <c r="O47" i="12"/>
  <c r="Q46" i="12"/>
  <c r="O45" i="12"/>
  <c r="P44" i="12"/>
  <c r="J32" i="6"/>
  <c r="J30" i="6"/>
  <c r="L30" i="6"/>
  <c r="O24" i="10"/>
  <c r="L51" i="10"/>
  <c r="P51" i="10"/>
  <c r="N51" i="10"/>
  <c r="P15" i="12"/>
  <c r="Q15" i="12"/>
  <c r="P19" i="12"/>
  <c r="Q19" i="12"/>
  <c r="Q63" i="12"/>
  <c r="R63" i="12"/>
  <c r="N63" i="12"/>
  <c r="Q65" i="12"/>
  <c r="R65" i="12"/>
  <c r="N65" i="12"/>
  <c r="Q67" i="12"/>
  <c r="R67" i="12"/>
  <c r="N67" i="12"/>
  <c r="O48" i="6"/>
  <c r="J8" i="6"/>
  <c r="J6" i="6"/>
  <c r="L6" i="6"/>
  <c r="N26" i="10"/>
  <c r="L26" i="10"/>
  <c r="P26" i="10"/>
  <c r="J28" i="10"/>
  <c r="O12" i="12"/>
  <c r="O15" i="12"/>
  <c r="P17" i="12"/>
  <c r="Q17" i="12"/>
  <c r="O19" i="12"/>
  <c r="O63" i="12"/>
  <c r="Q64" i="12"/>
  <c r="R64" i="12"/>
  <c r="N64" i="12"/>
  <c r="O65" i="12"/>
  <c r="Q66" i="12"/>
  <c r="R66" i="12"/>
  <c r="N66" i="12"/>
  <c r="O67" i="12"/>
  <c r="A36" i="10"/>
  <c r="A32" i="12"/>
  <c r="N8" i="12"/>
  <c r="N9" i="12"/>
  <c r="R9" i="12"/>
  <c r="P10" i="12"/>
  <c r="N11" i="12"/>
  <c r="R11" i="12"/>
  <c r="P12" i="12"/>
  <c r="N13" i="12"/>
  <c r="R13" i="12"/>
  <c r="N16" i="12"/>
  <c r="N18" i="12"/>
  <c r="O32" i="12"/>
  <c r="N33" i="12"/>
  <c r="R33" i="12"/>
  <c r="P34" i="12"/>
  <c r="N35" i="12"/>
  <c r="R35" i="12"/>
  <c r="P36" i="12"/>
  <c r="N37" i="12"/>
  <c r="R37" i="12"/>
  <c r="N40" i="12"/>
  <c r="N42" i="12"/>
  <c r="Q56" i="12"/>
  <c r="N57" i="12"/>
  <c r="R57" i="12"/>
  <c r="N58" i="12"/>
  <c r="R58" i="12"/>
  <c r="N59" i="12"/>
  <c r="R59" i="12"/>
  <c r="N60" i="12"/>
  <c r="R60" i="12"/>
  <c r="N61" i="12"/>
  <c r="R61" i="12"/>
  <c r="J53" i="6"/>
  <c r="N50" i="6"/>
  <c r="L50" i="6"/>
  <c r="P50" i="6"/>
  <c r="N13" i="13"/>
  <c r="N12" i="13"/>
  <c r="N11" i="13"/>
  <c r="Z60" i="6"/>
  <c r="Z61" i="6"/>
  <c r="Z62" i="6"/>
  <c r="Z63" i="6"/>
  <c r="Z64" i="6"/>
  <c r="Z65" i="6"/>
  <c r="Y60" i="6"/>
  <c r="Y61" i="6"/>
  <c r="Y62" i="6"/>
  <c r="Y63" i="6"/>
  <c r="Y64" i="6"/>
  <c r="Y65" i="6"/>
  <c r="N5" i="13"/>
  <c r="N4" i="13"/>
  <c r="A42" i="10"/>
  <c r="A54" i="10"/>
  <c r="A56" i="12"/>
  <c r="A38" i="12"/>
  <c r="A48" i="10"/>
  <c r="L32" i="6"/>
  <c r="P32" i="6"/>
  <c r="N32" i="6"/>
  <c r="J33" i="6"/>
  <c r="J34" i="6"/>
  <c r="N39" i="10"/>
  <c r="J41" i="10"/>
  <c r="L39" i="10"/>
  <c r="P39" i="10"/>
  <c r="J47" i="10"/>
  <c r="L45" i="10"/>
  <c r="P45" i="10"/>
  <c r="N45" i="10"/>
  <c r="J17" i="6"/>
  <c r="N15" i="6"/>
  <c r="L15" i="6"/>
  <c r="P15" i="6"/>
  <c r="J10" i="10"/>
  <c r="N8" i="10"/>
  <c r="J9" i="10"/>
  <c r="L8" i="10"/>
  <c r="P8" i="10"/>
  <c r="J34" i="10"/>
  <c r="N32" i="10"/>
  <c r="J33" i="10"/>
  <c r="L32" i="10"/>
  <c r="P32" i="10"/>
  <c r="L71" i="10"/>
  <c r="P71" i="10"/>
  <c r="P66" i="10"/>
  <c r="N71" i="10"/>
  <c r="J29" i="6"/>
  <c r="N27" i="6"/>
  <c r="L27" i="6"/>
  <c r="P27" i="6"/>
  <c r="L16" i="6"/>
  <c r="P16" i="6"/>
  <c r="N16" i="6"/>
  <c r="V48" i="10"/>
  <c r="V49" i="10"/>
  <c r="V50" i="10"/>
  <c r="V51" i="10"/>
  <c r="V52" i="10"/>
  <c r="V53" i="10"/>
  <c r="W48" i="10"/>
  <c r="W49" i="10"/>
  <c r="W50" i="10"/>
  <c r="W51" i="10"/>
  <c r="W52" i="10"/>
  <c r="W53" i="10"/>
  <c r="U48" i="10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N75" i="10"/>
  <c r="L8" i="6"/>
  <c r="P8" i="6"/>
  <c r="N8" i="6"/>
  <c r="J10" i="6"/>
  <c r="J9" i="6"/>
  <c r="N15" i="10"/>
  <c r="J17" i="10"/>
  <c r="L15" i="10"/>
  <c r="P15" i="10"/>
  <c r="L20" i="6"/>
  <c r="P20" i="6"/>
  <c r="J21" i="6"/>
  <c r="N20" i="6"/>
  <c r="J22" i="6"/>
  <c r="O78" i="10"/>
  <c r="Z48" i="10"/>
  <c r="Z49" i="10"/>
  <c r="Z50" i="10"/>
  <c r="Z51" i="10"/>
  <c r="Z52" i="10"/>
  <c r="Z53" i="10"/>
  <c r="Y48" i="10"/>
  <c r="Y49" i="10"/>
  <c r="Y50" i="10"/>
  <c r="Y51" i="10"/>
  <c r="Y52" i="10"/>
  <c r="Y53" i="10"/>
  <c r="V66" i="6"/>
  <c r="V67" i="6"/>
  <c r="V68" i="6"/>
  <c r="V69" i="6"/>
  <c r="V70" i="6"/>
  <c r="V71" i="6"/>
  <c r="W66" i="6"/>
  <c r="W67" i="6"/>
  <c r="W68" i="6"/>
  <c r="W69" i="6"/>
  <c r="W70" i="6"/>
  <c r="W71" i="6"/>
  <c r="W73" i="6"/>
  <c r="W74" i="6"/>
  <c r="W75" i="6"/>
  <c r="W76" i="6"/>
  <c r="W77" i="6"/>
  <c r="N8" i="13"/>
  <c r="N3" i="13"/>
  <c r="N2" i="13"/>
  <c r="N22" i="10"/>
  <c r="L22" i="10"/>
  <c r="P22" i="10"/>
  <c r="N66" i="10"/>
  <c r="N76" i="10"/>
  <c r="N28" i="10"/>
  <c r="N24" i="10"/>
  <c r="L28" i="10"/>
  <c r="P28" i="10"/>
  <c r="P24" i="10"/>
  <c r="J23" i="10"/>
  <c r="L21" i="10"/>
  <c r="P21" i="10"/>
  <c r="N21" i="10"/>
  <c r="N46" i="10"/>
  <c r="L46" i="10"/>
  <c r="P46" i="10"/>
  <c r="N45" i="6"/>
  <c r="J47" i="6"/>
  <c r="L45" i="6"/>
  <c r="P45" i="6"/>
  <c r="Y66" i="6"/>
  <c r="Y67" i="6"/>
  <c r="Y68" i="6"/>
  <c r="Y69" i="6"/>
  <c r="Y70" i="6"/>
  <c r="Y71" i="6"/>
  <c r="Z66" i="6"/>
  <c r="Z67" i="6"/>
  <c r="Z68" i="6"/>
  <c r="Z69" i="6"/>
  <c r="Z70" i="6"/>
  <c r="Z71" i="6"/>
  <c r="Z24" i="10"/>
  <c r="Z25" i="10"/>
  <c r="Z26" i="10"/>
  <c r="Z27" i="10"/>
  <c r="Z28" i="10"/>
  <c r="Z29" i="10"/>
  <c r="Y24" i="10"/>
  <c r="Y25" i="10"/>
  <c r="Y26" i="10"/>
  <c r="Y27" i="10"/>
  <c r="Y28" i="10"/>
  <c r="Y29" i="10"/>
  <c r="V24" i="10"/>
  <c r="V25" i="10"/>
  <c r="V26" i="10"/>
  <c r="V27" i="10"/>
  <c r="V28" i="10"/>
  <c r="V29" i="10"/>
  <c r="U24" i="10"/>
  <c r="W24" i="10"/>
  <c r="W25" i="10"/>
  <c r="W26" i="10"/>
  <c r="W27" i="10"/>
  <c r="W28" i="10"/>
  <c r="W29" i="10"/>
  <c r="W66" i="10"/>
  <c r="W67" i="10"/>
  <c r="W68" i="10"/>
  <c r="W69" i="10"/>
  <c r="W70" i="10"/>
  <c r="W71" i="10"/>
  <c r="U66" i="10"/>
  <c r="V66" i="10"/>
  <c r="V67" i="10"/>
  <c r="V68" i="10"/>
  <c r="V69" i="10"/>
  <c r="V70" i="10"/>
  <c r="V71" i="10"/>
  <c r="N17" i="10"/>
  <c r="L17" i="10"/>
  <c r="P17" i="10"/>
  <c r="P12" i="10"/>
  <c r="L10" i="6"/>
  <c r="P10" i="6"/>
  <c r="N10" i="6"/>
  <c r="F58" i="12"/>
  <c r="L33" i="10"/>
  <c r="P33" i="10"/>
  <c r="N33" i="10"/>
  <c r="J35" i="10"/>
  <c r="L9" i="10"/>
  <c r="P9" i="10"/>
  <c r="N9" i="10"/>
  <c r="J11" i="10"/>
  <c r="L17" i="6"/>
  <c r="P17" i="6"/>
  <c r="N17" i="6"/>
  <c r="N12" i="6"/>
  <c r="N41" i="10"/>
  <c r="N36" i="10"/>
  <c r="L41" i="10"/>
  <c r="P41" i="10"/>
  <c r="N33" i="6"/>
  <c r="J35" i="6"/>
  <c r="L33" i="6"/>
  <c r="P33" i="6"/>
  <c r="A44" i="12"/>
  <c r="A60" i="10"/>
  <c r="N21" i="6"/>
  <c r="J23" i="6"/>
  <c r="L21" i="6"/>
  <c r="P21" i="6"/>
  <c r="N12" i="10"/>
  <c r="N77" i="10"/>
  <c r="X48" i="10"/>
  <c r="X49" i="10"/>
  <c r="X50" i="10"/>
  <c r="X51" i="10"/>
  <c r="X52" i="10"/>
  <c r="X53" i="10"/>
  <c r="U49" i="10"/>
  <c r="U50" i="10"/>
  <c r="U51" i="10"/>
  <c r="U52" i="10"/>
  <c r="U53" i="10"/>
  <c r="A50" i="12"/>
  <c r="A78" i="10"/>
  <c r="A80" i="12"/>
  <c r="L23" i="10"/>
  <c r="P23" i="10"/>
  <c r="P18" i="10"/>
  <c r="N23" i="10"/>
  <c r="N18" i="10"/>
  <c r="L47" i="6"/>
  <c r="P47" i="6"/>
  <c r="P42" i="6"/>
  <c r="N47" i="6"/>
  <c r="N42" i="6"/>
  <c r="Y66" i="10"/>
  <c r="Y67" i="10"/>
  <c r="Y68" i="10"/>
  <c r="Y69" i="10"/>
  <c r="Y70" i="10"/>
  <c r="Y71" i="10"/>
  <c r="Z66" i="10"/>
  <c r="Z67" i="10"/>
  <c r="Z68" i="10"/>
  <c r="Z69" i="10"/>
  <c r="Z70" i="10"/>
  <c r="Z71" i="10"/>
  <c r="F57" i="12"/>
  <c r="F54" i="12"/>
  <c r="F55" i="12"/>
  <c r="N34" i="10"/>
  <c r="L34" i="10"/>
  <c r="P34" i="10"/>
  <c r="N10" i="10"/>
  <c r="L10" i="10"/>
  <c r="P10" i="10"/>
  <c r="P12" i="6"/>
  <c r="N9" i="13"/>
  <c r="N10" i="13"/>
  <c r="L22" i="6"/>
  <c r="P22" i="6"/>
  <c r="N22" i="6"/>
  <c r="N9" i="6"/>
  <c r="J11" i="6"/>
  <c r="L9" i="6"/>
  <c r="P9" i="6"/>
  <c r="N72" i="10"/>
  <c r="F59" i="12"/>
  <c r="L29" i="6"/>
  <c r="P29" i="6"/>
  <c r="P24" i="6"/>
  <c r="N29" i="6"/>
  <c r="N24" i="6"/>
  <c r="L47" i="10"/>
  <c r="P47" i="10"/>
  <c r="P42" i="10"/>
  <c r="N47" i="10"/>
  <c r="N42" i="10"/>
  <c r="P36" i="10"/>
  <c r="L34" i="6"/>
  <c r="P34" i="6"/>
  <c r="N34" i="6"/>
  <c r="U42" i="10"/>
  <c r="W42" i="10"/>
  <c r="W43" i="10"/>
  <c r="W44" i="10"/>
  <c r="W45" i="10"/>
  <c r="W46" i="10"/>
  <c r="W47" i="10"/>
  <c r="V42" i="10"/>
  <c r="V43" i="10"/>
  <c r="V44" i="10"/>
  <c r="V45" i="10"/>
  <c r="V46" i="10"/>
  <c r="V47" i="10"/>
  <c r="U24" i="6"/>
  <c r="W24" i="6"/>
  <c r="W25" i="6"/>
  <c r="W26" i="6"/>
  <c r="W27" i="6"/>
  <c r="W28" i="6"/>
  <c r="W29" i="6"/>
  <c r="V24" i="6"/>
  <c r="V25" i="6"/>
  <c r="V26" i="6"/>
  <c r="V27" i="6"/>
  <c r="V28" i="6"/>
  <c r="V29" i="6"/>
  <c r="Z36" i="10"/>
  <c r="Z37" i="10"/>
  <c r="Z38" i="10"/>
  <c r="Z39" i="10"/>
  <c r="Z40" i="10"/>
  <c r="Z41" i="10"/>
  <c r="Y36" i="10"/>
  <c r="Y37" i="10"/>
  <c r="Y38" i="10"/>
  <c r="Y39" i="10"/>
  <c r="Y40" i="10"/>
  <c r="Y41" i="10"/>
  <c r="Z42" i="10"/>
  <c r="Z43" i="10"/>
  <c r="Z44" i="10"/>
  <c r="Z45" i="10"/>
  <c r="Z46" i="10"/>
  <c r="Z47" i="10"/>
  <c r="Y42" i="10"/>
  <c r="Y43" i="10"/>
  <c r="Y44" i="10"/>
  <c r="Y45" i="10"/>
  <c r="Y46" i="10"/>
  <c r="Y47" i="10"/>
  <c r="Z42" i="6"/>
  <c r="Z43" i="6"/>
  <c r="Z44" i="6"/>
  <c r="Z45" i="6"/>
  <c r="Z46" i="6"/>
  <c r="Z47" i="6"/>
  <c r="Y42" i="6"/>
  <c r="Y43" i="6"/>
  <c r="Y44" i="6"/>
  <c r="Y45" i="6"/>
  <c r="Y46" i="6"/>
  <c r="Y47" i="6"/>
  <c r="Z18" i="10"/>
  <c r="Z19" i="10"/>
  <c r="Z20" i="10"/>
  <c r="Z21" i="10"/>
  <c r="Z22" i="10"/>
  <c r="Z23" i="10"/>
  <c r="Y18" i="10"/>
  <c r="Y19" i="10"/>
  <c r="Y20" i="10"/>
  <c r="Y21" i="10"/>
  <c r="Y22" i="10"/>
  <c r="Y23" i="10"/>
  <c r="V72" i="10"/>
  <c r="V73" i="10"/>
  <c r="V74" i="10"/>
  <c r="V75" i="10"/>
  <c r="V76" i="10"/>
  <c r="V77" i="10"/>
  <c r="U42" i="6"/>
  <c r="V42" i="6"/>
  <c r="V43" i="6"/>
  <c r="V44" i="6"/>
  <c r="V45" i="6"/>
  <c r="V46" i="6"/>
  <c r="V47" i="6"/>
  <c r="W42" i="6"/>
  <c r="W43" i="6"/>
  <c r="W44" i="6"/>
  <c r="W45" i="6"/>
  <c r="W46" i="6"/>
  <c r="W47" i="6"/>
  <c r="W18" i="10"/>
  <c r="W19" i="10"/>
  <c r="W20" i="10"/>
  <c r="W21" i="10"/>
  <c r="W22" i="10"/>
  <c r="W23" i="10"/>
  <c r="U18" i="10"/>
  <c r="V18" i="10"/>
  <c r="V19" i="10"/>
  <c r="V20" i="10"/>
  <c r="V21" i="10"/>
  <c r="V22" i="10"/>
  <c r="V23" i="10"/>
  <c r="V12" i="10"/>
  <c r="V13" i="10"/>
  <c r="V14" i="10"/>
  <c r="V15" i="10"/>
  <c r="V16" i="10"/>
  <c r="V17" i="10"/>
  <c r="U12" i="10"/>
  <c r="W12" i="10"/>
  <c r="W13" i="10"/>
  <c r="W14" i="10"/>
  <c r="W15" i="10"/>
  <c r="W16" i="10"/>
  <c r="W17" i="10"/>
  <c r="V36" i="10"/>
  <c r="V37" i="10"/>
  <c r="V38" i="10"/>
  <c r="V39" i="10"/>
  <c r="V40" i="10"/>
  <c r="V41" i="10"/>
  <c r="W36" i="10"/>
  <c r="W37" i="10"/>
  <c r="W38" i="10"/>
  <c r="W39" i="10"/>
  <c r="W40" i="10"/>
  <c r="W41" i="10"/>
  <c r="U36" i="10"/>
  <c r="U12" i="6"/>
  <c r="W12" i="6"/>
  <c r="W13" i="6"/>
  <c r="W14" i="6"/>
  <c r="W15" i="6"/>
  <c r="W16" i="6"/>
  <c r="W17" i="6"/>
  <c r="V12" i="6"/>
  <c r="V13" i="6"/>
  <c r="V14" i="6"/>
  <c r="V15" i="6"/>
  <c r="V16" i="6"/>
  <c r="V17" i="6"/>
  <c r="Z12" i="10"/>
  <c r="Z13" i="10"/>
  <c r="Z14" i="10"/>
  <c r="Z15" i="10"/>
  <c r="Z16" i="10"/>
  <c r="Z17" i="10"/>
  <c r="Y12" i="10"/>
  <c r="Y13" i="10"/>
  <c r="Y14" i="10"/>
  <c r="Y15" i="10"/>
  <c r="Y16" i="10"/>
  <c r="Y17" i="10"/>
  <c r="L23" i="6"/>
  <c r="P23" i="6"/>
  <c r="P18" i="6"/>
  <c r="N23" i="6"/>
  <c r="N18" i="6"/>
  <c r="L35" i="6"/>
  <c r="P35" i="6"/>
  <c r="P30" i="6"/>
  <c r="N35" i="6"/>
  <c r="N30" i="6"/>
  <c r="Z12" i="6"/>
  <c r="Z13" i="6"/>
  <c r="Z14" i="6"/>
  <c r="Z15" i="6"/>
  <c r="Z16" i="6"/>
  <c r="Z17" i="6"/>
  <c r="Y12" i="6"/>
  <c r="Y13" i="6"/>
  <c r="Y14" i="6"/>
  <c r="Y15" i="6"/>
  <c r="Y16" i="6"/>
  <c r="Y17" i="6"/>
  <c r="L11" i="6"/>
  <c r="P11" i="6"/>
  <c r="P6" i="6"/>
  <c r="N11" i="6"/>
  <c r="N6" i="6"/>
  <c r="Y24" i="6"/>
  <c r="Y25" i="6"/>
  <c r="Y26" i="6"/>
  <c r="Y27" i="6"/>
  <c r="Y28" i="6"/>
  <c r="Y29" i="6"/>
  <c r="Z24" i="6"/>
  <c r="Z25" i="6"/>
  <c r="Z26" i="6"/>
  <c r="Z27" i="6"/>
  <c r="Z28" i="6"/>
  <c r="Z29" i="6"/>
  <c r="Z72" i="10"/>
  <c r="Z73" i="10"/>
  <c r="Z74" i="10"/>
  <c r="Z75" i="10"/>
  <c r="Z76" i="10"/>
  <c r="Z77" i="10"/>
  <c r="Y72" i="10"/>
  <c r="Y73" i="10"/>
  <c r="Y74" i="10"/>
  <c r="Y75" i="10"/>
  <c r="Y76" i="10"/>
  <c r="Y77" i="10"/>
  <c r="A66" i="10"/>
  <c r="A62" i="12"/>
  <c r="L35" i="10"/>
  <c r="P35" i="10"/>
  <c r="N35" i="10"/>
  <c r="N30" i="10"/>
  <c r="U25" i="10"/>
  <c r="U26" i="10"/>
  <c r="U27" i="10"/>
  <c r="U28" i="10"/>
  <c r="U29" i="10"/>
  <c r="X24" i="10"/>
  <c r="X25" i="10"/>
  <c r="X26" i="10"/>
  <c r="X27" i="10"/>
  <c r="X28" i="10"/>
  <c r="X29" i="10"/>
  <c r="L11" i="10"/>
  <c r="P11" i="10"/>
  <c r="P6" i="10"/>
  <c r="N11" i="10"/>
  <c r="N6" i="10"/>
  <c r="P30" i="10"/>
  <c r="U67" i="10"/>
  <c r="U68" i="10"/>
  <c r="U69" i="10"/>
  <c r="U70" i="10"/>
  <c r="U71" i="10"/>
  <c r="X66" i="10"/>
  <c r="X67" i="10"/>
  <c r="X68" i="10"/>
  <c r="X69" i="10"/>
  <c r="X70" i="10"/>
  <c r="X71" i="10"/>
  <c r="Z6" i="6"/>
  <c r="Y6" i="6"/>
  <c r="V30" i="6"/>
  <c r="V31" i="6"/>
  <c r="V32" i="6"/>
  <c r="V33" i="6"/>
  <c r="V34" i="6"/>
  <c r="V35" i="6"/>
  <c r="W30" i="6"/>
  <c r="W31" i="6"/>
  <c r="W32" i="6"/>
  <c r="W33" i="6"/>
  <c r="W34" i="6"/>
  <c r="W35" i="6"/>
  <c r="U30" i="6"/>
  <c r="V6" i="6"/>
  <c r="W6" i="6"/>
  <c r="U6" i="6"/>
  <c r="Y30" i="10"/>
  <c r="Y31" i="10"/>
  <c r="Y32" i="10"/>
  <c r="Y33" i="10"/>
  <c r="Y34" i="10"/>
  <c r="Y35" i="10"/>
  <c r="Z30" i="10"/>
  <c r="Z31" i="10"/>
  <c r="Z32" i="10"/>
  <c r="Z33" i="10"/>
  <c r="Z34" i="10"/>
  <c r="Z35" i="10"/>
  <c r="Z30" i="6"/>
  <c r="Z31" i="6"/>
  <c r="Z32" i="6"/>
  <c r="Z33" i="6"/>
  <c r="Z34" i="6"/>
  <c r="Z35" i="6"/>
  <c r="Y30" i="6"/>
  <c r="Y31" i="6"/>
  <c r="Y32" i="6"/>
  <c r="Y33" i="6"/>
  <c r="Y34" i="6"/>
  <c r="Y35" i="6"/>
  <c r="U6" i="10"/>
  <c r="V6" i="10"/>
  <c r="W6" i="10"/>
  <c r="Z18" i="6"/>
  <c r="Z19" i="6"/>
  <c r="Z20" i="6"/>
  <c r="Z21" i="6"/>
  <c r="Z22" i="6"/>
  <c r="Z23" i="6"/>
  <c r="Y18" i="6"/>
  <c r="Y19" i="6"/>
  <c r="Y20" i="6"/>
  <c r="Y21" i="6"/>
  <c r="Y22" i="6"/>
  <c r="Y23" i="6"/>
  <c r="U18" i="6"/>
  <c r="V18" i="6"/>
  <c r="V19" i="6"/>
  <c r="V20" i="6"/>
  <c r="V21" i="6"/>
  <c r="V22" i="6"/>
  <c r="V23" i="6"/>
  <c r="W18" i="6"/>
  <c r="W19" i="6"/>
  <c r="W20" i="6"/>
  <c r="W21" i="6"/>
  <c r="W22" i="6"/>
  <c r="W23" i="6"/>
  <c r="Y6" i="10"/>
  <c r="Z6" i="10"/>
  <c r="X18" i="10"/>
  <c r="X19" i="10"/>
  <c r="X20" i="10"/>
  <c r="X21" i="10"/>
  <c r="X22" i="10"/>
  <c r="X23" i="10"/>
  <c r="U19" i="10"/>
  <c r="U20" i="10"/>
  <c r="U21" i="10"/>
  <c r="U22" i="10"/>
  <c r="U23" i="10"/>
  <c r="U43" i="6"/>
  <c r="U44" i="6"/>
  <c r="U45" i="6"/>
  <c r="U46" i="6"/>
  <c r="U47" i="6"/>
  <c r="X42" i="6"/>
  <c r="X43" i="6"/>
  <c r="X44" i="6"/>
  <c r="X45" i="6"/>
  <c r="X46" i="6"/>
  <c r="X47" i="6"/>
  <c r="U30" i="10"/>
  <c r="V30" i="10"/>
  <c r="V31" i="10"/>
  <c r="V32" i="10"/>
  <c r="V33" i="10"/>
  <c r="V34" i="10"/>
  <c r="V35" i="10"/>
  <c r="W30" i="10"/>
  <c r="W31" i="10"/>
  <c r="W32" i="10"/>
  <c r="W33" i="10"/>
  <c r="W34" i="10"/>
  <c r="W35" i="10"/>
  <c r="U13" i="10"/>
  <c r="U14" i="10"/>
  <c r="U15" i="10"/>
  <c r="U16" i="10"/>
  <c r="U17" i="10"/>
  <c r="X12" i="10"/>
  <c r="X13" i="10"/>
  <c r="X14" i="10"/>
  <c r="X15" i="10"/>
  <c r="X16" i="10"/>
  <c r="X17" i="10"/>
  <c r="X24" i="6"/>
  <c r="X25" i="6"/>
  <c r="X26" i="6"/>
  <c r="X27" i="6"/>
  <c r="X28" i="6"/>
  <c r="X29" i="6"/>
  <c r="U25" i="6"/>
  <c r="U26" i="6"/>
  <c r="U27" i="6"/>
  <c r="U28" i="6"/>
  <c r="U29" i="6"/>
  <c r="A72" i="10"/>
  <c r="A74" i="12"/>
  <c r="A68" i="12"/>
  <c r="X12" i="6"/>
  <c r="X13" i="6"/>
  <c r="X14" i="6"/>
  <c r="X15" i="6"/>
  <c r="X16" i="6"/>
  <c r="X17" i="6"/>
  <c r="U13" i="6"/>
  <c r="U14" i="6"/>
  <c r="U15" i="6"/>
  <c r="U16" i="6"/>
  <c r="U17" i="6"/>
  <c r="U37" i="10"/>
  <c r="U38" i="10"/>
  <c r="U39" i="10"/>
  <c r="U40" i="10"/>
  <c r="U41" i="10"/>
  <c r="X36" i="10"/>
  <c r="X37" i="10"/>
  <c r="X38" i="10"/>
  <c r="X39" i="10"/>
  <c r="X40" i="10"/>
  <c r="X41" i="10"/>
  <c r="W73" i="10"/>
  <c r="W74" i="10"/>
  <c r="W75" i="10"/>
  <c r="W76" i="10"/>
  <c r="W77" i="10"/>
  <c r="X42" i="10"/>
  <c r="X43" i="10"/>
  <c r="X44" i="10"/>
  <c r="X45" i="10"/>
  <c r="X46" i="10"/>
  <c r="X47" i="10"/>
  <c r="U43" i="10"/>
  <c r="U44" i="10"/>
  <c r="U45" i="10"/>
  <c r="U46" i="10"/>
  <c r="U47" i="10"/>
  <c r="X30" i="10"/>
  <c r="X31" i="10"/>
  <c r="X32" i="10"/>
  <c r="X33" i="10"/>
  <c r="X34" i="10"/>
  <c r="X35" i="10"/>
  <c r="U31" i="10"/>
  <c r="U32" i="10"/>
  <c r="U33" i="10"/>
  <c r="U34" i="10"/>
  <c r="U35" i="10"/>
  <c r="X6" i="10"/>
  <c r="U7" i="10"/>
  <c r="U8" i="10"/>
  <c r="U9" i="10"/>
  <c r="U10" i="10"/>
  <c r="U11" i="10"/>
  <c r="U78" i="10"/>
  <c r="W7" i="6"/>
  <c r="W8" i="6"/>
  <c r="W9" i="6"/>
  <c r="W10" i="6"/>
  <c r="W11" i="6"/>
  <c r="Y7" i="10"/>
  <c r="Y8" i="10"/>
  <c r="Y9" i="10"/>
  <c r="Y10" i="10"/>
  <c r="Y11" i="10"/>
  <c r="V7" i="6"/>
  <c r="V8" i="6"/>
  <c r="V9" i="6"/>
  <c r="V10" i="6"/>
  <c r="V11" i="6"/>
  <c r="Y7" i="6"/>
  <c r="Y8" i="6"/>
  <c r="Y9" i="6"/>
  <c r="Y10" i="6"/>
  <c r="Y11" i="6"/>
  <c r="W7" i="10"/>
  <c r="W8" i="10"/>
  <c r="W9" i="10"/>
  <c r="W10" i="10"/>
  <c r="W11" i="10"/>
  <c r="W78" i="10"/>
  <c r="U7" i="6"/>
  <c r="U8" i="6"/>
  <c r="U9" i="6"/>
  <c r="U10" i="6"/>
  <c r="U11" i="6"/>
  <c r="X6" i="6"/>
  <c r="U31" i="6"/>
  <c r="U32" i="6"/>
  <c r="U33" i="6"/>
  <c r="U34" i="6"/>
  <c r="U35" i="6"/>
  <c r="X30" i="6"/>
  <c r="X31" i="6"/>
  <c r="X32" i="6"/>
  <c r="X33" i="6"/>
  <c r="X34" i="6"/>
  <c r="X35" i="6"/>
  <c r="Z7" i="6"/>
  <c r="Z8" i="6"/>
  <c r="Z9" i="6"/>
  <c r="Z10" i="6"/>
  <c r="Z11" i="6"/>
  <c r="Z7" i="10"/>
  <c r="Z8" i="10"/>
  <c r="Z9" i="10"/>
  <c r="Z10" i="10"/>
  <c r="Z11" i="10"/>
  <c r="U19" i="6"/>
  <c r="U20" i="6"/>
  <c r="U21" i="6"/>
  <c r="U22" i="6"/>
  <c r="U23" i="6"/>
  <c r="X18" i="6"/>
  <c r="X19" i="6"/>
  <c r="X20" i="6"/>
  <c r="X21" i="6"/>
  <c r="X22" i="6"/>
  <c r="X23" i="6"/>
  <c r="V7" i="10"/>
  <c r="V8" i="10"/>
  <c r="V9" i="10"/>
  <c r="V10" i="10"/>
  <c r="V11" i="10"/>
  <c r="Y78" i="10"/>
  <c r="X7" i="10"/>
  <c r="X8" i="10"/>
  <c r="X9" i="10"/>
  <c r="X10" i="10"/>
  <c r="X11" i="10"/>
  <c r="X78" i="10"/>
  <c r="X7" i="6"/>
  <c r="X8" i="6"/>
  <c r="X9" i="6"/>
  <c r="X10" i="6"/>
  <c r="X11" i="6"/>
  <c r="V78" i="10"/>
  <c r="Z78" i="10"/>
  <c r="U58" i="10"/>
  <c r="U59" i="10"/>
  <c r="X58" i="10"/>
  <c r="X59" i="10"/>
  <c r="V58" i="10"/>
  <c r="V59" i="10"/>
  <c r="W58" i="10"/>
  <c r="W59" i="10"/>
  <c r="Z58" i="10"/>
  <c r="Z59" i="10"/>
  <c r="Y58" i="10"/>
  <c r="Y59" i="10"/>
  <c r="J54" i="10"/>
  <c r="L54" i="10"/>
  <c r="E7" i="16"/>
  <c r="O7" i="16"/>
  <c r="P7" i="16"/>
  <c r="E14" i="16"/>
  <c r="O14" i="16"/>
  <c r="P14" i="16"/>
  <c r="E17" i="16"/>
  <c r="O17" i="16"/>
  <c r="P17" i="16"/>
  <c r="E22" i="16"/>
  <c r="O22" i="16"/>
  <c r="P22" i="16"/>
  <c r="E25" i="16"/>
  <c r="O25" i="16"/>
  <c r="P25" i="16"/>
  <c r="E29" i="16"/>
  <c r="O29" i="16"/>
  <c r="P29" i="16"/>
  <c r="J64" i="10"/>
  <c r="N62" i="10"/>
  <c r="V60" i="10"/>
  <c r="V61" i="10"/>
  <c r="E5" i="16"/>
  <c r="O5" i="16"/>
  <c r="P5" i="16"/>
  <c r="E11" i="16"/>
  <c r="O11" i="16"/>
  <c r="P11" i="16"/>
  <c r="E18" i="16"/>
  <c r="O18" i="16"/>
  <c r="P18" i="16"/>
  <c r="E21" i="16"/>
  <c r="O21" i="16"/>
  <c r="P21" i="16"/>
  <c r="E27" i="16"/>
  <c r="O27" i="16"/>
  <c r="P27" i="16"/>
  <c r="E31" i="16"/>
  <c r="O31" i="16"/>
  <c r="P31" i="16"/>
  <c r="E8" i="16"/>
  <c r="O8" i="16"/>
  <c r="P8" i="16"/>
  <c r="W60" i="10"/>
  <c r="W61" i="10"/>
  <c r="E6" i="16"/>
  <c r="O6" i="16"/>
  <c r="P6" i="16"/>
  <c r="E10" i="16"/>
  <c r="O10" i="16"/>
  <c r="P10" i="16"/>
  <c r="E9" i="16"/>
  <c r="O9" i="16"/>
  <c r="P9" i="16"/>
  <c r="E15" i="16"/>
  <c r="O15" i="16"/>
  <c r="P15" i="16"/>
  <c r="E20" i="16"/>
  <c r="O20" i="16"/>
  <c r="P20" i="16"/>
  <c r="E23" i="16"/>
  <c r="O23" i="16"/>
  <c r="P23" i="16"/>
  <c r="E26" i="16"/>
  <c r="O26" i="16"/>
  <c r="P26" i="16"/>
  <c r="E30" i="16"/>
  <c r="O30" i="16"/>
  <c r="P30" i="16"/>
  <c r="X60" i="10"/>
  <c r="X61" i="10"/>
  <c r="U61" i="10"/>
  <c r="N39" i="6"/>
  <c r="J41" i="6"/>
  <c r="N41" i="6"/>
  <c r="L41" i="6"/>
  <c r="P41" i="6"/>
  <c r="Y36" i="6"/>
  <c r="Y37" i="6"/>
  <c r="Y38" i="6"/>
  <c r="Y39" i="6"/>
  <c r="Y48" i="6"/>
  <c r="Y49" i="6"/>
  <c r="Y50" i="6"/>
  <c r="Y51" i="6"/>
  <c r="Y52" i="6"/>
  <c r="Y53" i="6"/>
  <c r="N53" i="6"/>
  <c r="L53" i="6"/>
  <c r="P53" i="6"/>
  <c r="L51" i="6"/>
  <c r="P51" i="6"/>
  <c r="N51" i="6"/>
  <c r="W48" i="6"/>
  <c r="W49" i="6"/>
  <c r="W50" i="6"/>
  <c r="W51" i="6"/>
  <c r="W52" i="6"/>
  <c r="W53" i="6"/>
  <c r="U48" i="6"/>
  <c r="V48" i="6"/>
  <c r="V49" i="6"/>
  <c r="V50" i="6"/>
  <c r="V51" i="6"/>
  <c r="V52" i="6"/>
  <c r="V53" i="6"/>
  <c r="N57" i="6"/>
  <c r="L56" i="6"/>
  <c r="P56" i="6"/>
  <c r="N56" i="6"/>
  <c r="N58" i="6"/>
  <c r="L58" i="6"/>
  <c r="P58" i="6"/>
  <c r="L5" i="7"/>
  <c r="L4" i="7"/>
  <c r="L2" i="7"/>
  <c r="N5" i="7"/>
  <c r="M4" i="7"/>
  <c r="M7" i="7"/>
  <c r="L7" i="7"/>
  <c r="N2" i="7"/>
  <c r="N4" i="7"/>
  <c r="L59" i="6"/>
  <c r="P59" i="6"/>
  <c r="N59" i="6"/>
  <c r="N54" i="6"/>
  <c r="L57" i="6"/>
  <c r="P57" i="6"/>
  <c r="P54" i="6"/>
  <c r="M2" i="7"/>
  <c r="O78" i="6"/>
  <c r="M5" i="7"/>
  <c r="K1" i="7"/>
  <c r="K6" i="7"/>
  <c r="N7" i="7"/>
  <c r="L3" i="7"/>
  <c r="N3" i="7"/>
  <c r="M3" i="7"/>
  <c r="P4" i="16"/>
  <c r="P32" i="16"/>
  <c r="O32" i="16"/>
  <c r="X36" i="6"/>
  <c r="X37" i="6"/>
  <c r="X38" i="6"/>
  <c r="X39" i="6"/>
  <c r="X40" i="6"/>
  <c r="U37" i="6"/>
  <c r="U38" i="6"/>
  <c r="U39" i="6"/>
  <c r="U40" i="6"/>
  <c r="W36" i="6"/>
  <c r="W37" i="6"/>
  <c r="W38" i="6"/>
  <c r="W39" i="6"/>
  <c r="V36" i="6"/>
  <c r="V37" i="6"/>
  <c r="V38" i="6"/>
  <c r="V39" i="6"/>
  <c r="V40" i="6"/>
  <c r="V78" i="6"/>
  <c r="W40" i="6"/>
  <c r="W78" i="6"/>
  <c r="Y40" i="6"/>
  <c r="Y78" i="6"/>
  <c r="Z39" i="6"/>
  <c r="Z40" i="6"/>
  <c r="Z78" i="6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N64" i="10"/>
  <c r="N78" i="10"/>
  <c r="L64" i="10"/>
  <c r="P64" i="10"/>
  <c r="P78" i="10"/>
  <c r="X48" i="6"/>
  <c r="X49" i="6"/>
  <c r="X50" i="6"/>
  <c r="X51" i="6"/>
  <c r="X52" i="6"/>
  <c r="X53" i="6"/>
  <c r="X78" i="6"/>
  <c r="U49" i="6"/>
  <c r="U50" i="6"/>
  <c r="U51" i="6"/>
  <c r="U52" i="6"/>
  <c r="U53" i="6"/>
  <c r="L8" i="7"/>
  <c r="L12" i="7"/>
  <c r="L11" i="7"/>
  <c r="L13" i="7"/>
  <c r="M12" i="7"/>
  <c r="M11" i="7"/>
  <c r="M13" i="7"/>
  <c r="N8" i="7"/>
  <c r="N9" i="7"/>
  <c r="M8" i="7"/>
  <c r="N78" i="6"/>
  <c r="Z54" i="6"/>
  <c r="Z55" i="6"/>
  <c r="Z56" i="6"/>
  <c r="Z57" i="6"/>
  <c r="Z58" i="6"/>
  <c r="Z59" i="6"/>
  <c r="Y54" i="6"/>
  <c r="Y55" i="6"/>
  <c r="Y56" i="6"/>
  <c r="Y57" i="6"/>
  <c r="Y58" i="6"/>
  <c r="Y59" i="6"/>
  <c r="W54" i="6"/>
  <c r="W55" i="6"/>
  <c r="W56" i="6"/>
  <c r="W57" i="6"/>
  <c r="W58" i="6"/>
  <c r="W59" i="6"/>
  <c r="V54" i="6"/>
  <c r="V55" i="6"/>
  <c r="V56" i="6"/>
  <c r="V57" i="6"/>
  <c r="V58" i="6"/>
  <c r="V59" i="6"/>
  <c r="P78" i="6"/>
  <c r="U54" i="6"/>
  <c r="X54" i="6"/>
  <c r="X55" i="6"/>
  <c r="X56" i="6"/>
  <c r="X57" i="6"/>
  <c r="X58" i="6"/>
  <c r="X59" i="6"/>
  <c r="M9" i="7"/>
  <c r="N11" i="7"/>
  <c r="N13" i="7"/>
  <c r="N12" i="7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L9" i="7"/>
  <c r="L10" i="7"/>
  <c r="F70" i="12"/>
  <c r="F73" i="12"/>
  <c r="F76" i="12"/>
  <c r="F60" i="12"/>
  <c r="F45" i="12"/>
  <c r="F41" i="12"/>
  <c r="F35" i="12"/>
  <c r="F25" i="12"/>
  <c r="F15" i="12"/>
  <c r="F63" i="12"/>
  <c r="F37" i="12"/>
  <c r="F24" i="12"/>
  <c r="F47" i="12"/>
  <c r="F23" i="12"/>
  <c r="F79" i="12"/>
  <c r="F71" i="12"/>
  <c r="F10" i="12"/>
  <c r="F46" i="12"/>
  <c r="F34" i="12"/>
  <c r="F51" i="12"/>
  <c r="F28" i="12"/>
  <c r="F19" i="12"/>
  <c r="F16" i="12"/>
  <c r="F48" i="12"/>
  <c r="F33" i="12"/>
  <c r="F18" i="12"/>
  <c r="F42" i="12"/>
  <c r="F17" i="12"/>
  <c r="F77" i="12"/>
  <c r="F69" i="12"/>
  <c r="F66" i="12"/>
  <c r="F61" i="12"/>
  <c r="F67" i="12"/>
  <c r="F53" i="12"/>
  <c r="F21" i="12"/>
  <c r="F29" i="12"/>
  <c r="F11" i="12"/>
  <c r="F43" i="12"/>
  <c r="F31" i="12"/>
  <c r="F13" i="12"/>
  <c r="F36" i="12"/>
  <c r="F12" i="12"/>
  <c r="F72" i="12"/>
  <c r="F75" i="12"/>
  <c r="F78" i="12"/>
  <c r="F64" i="12"/>
  <c r="F52" i="12"/>
  <c r="F65" i="12"/>
  <c r="F49" i="12"/>
  <c r="F40" i="12"/>
  <c r="F22" i="12"/>
  <c r="F39" i="12"/>
  <c r="F27" i="12"/>
  <c r="F9" i="12"/>
  <c r="F30" i="12"/>
  <c r="U78" i="6"/>
  <c r="M10" i="7"/>
  <c r="N10" i="7"/>
  <c r="U55" i="6"/>
  <c r="U56" i="6"/>
  <c r="U57" i="6"/>
  <c r="U58" i="6"/>
  <c r="U59" i="6"/>
  <c r="F28" i="4"/>
  <c r="F72" i="4"/>
  <c r="F60" i="4"/>
  <c r="F73" i="4"/>
  <c r="F45" i="4"/>
  <c r="F77" i="4"/>
  <c r="F43" i="4"/>
  <c r="F79" i="4"/>
  <c r="F49" i="4"/>
  <c r="F58" i="4"/>
  <c r="F33" i="4"/>
  <c r="F35" i="4"/>
  <c r="F54" i="4"/>
  <c r="F55" i="4"/>
  <c r="F23" i="4"/>
  <c r="F21" i="4"/>
  <c r="F66" i="4"/>
  <c r="F46" i="4"/>
  <c r="F13" i="4"/>
  <c r="F70" i="4"/>
  <c r="F39" i="4"/>
  <c r="F71" i="4"/>
  <c r="F36" i="4"/>
  <c r="F78" i="4"/>
  <c r="F41" i="4"/>
  <c r="F48" i="4"/>
  <c r="F16" i="4"/>
  <c r="F18" i="4"/>
  <c r="F30" i="4"/>
  <c r="F53" i="4"/>
  <c r="F31" i="4"/>
  <c r="F63" i="4"/>
  <c r="F40" i="4"/>
  <c r="F67" i="4"/>
  <c r="F19" i="4"/>
  <c r="F64" i="4"/>
  <c r="F17" i="4"/>
  <c r="F65" i="4"/>
  <c r="F34" i="4"/>
  <c r="F42" i="4"/>
  <c r="F12" i="4"/>
  <c r="F10" i="4"/>
  <c r="F47" i="4"/>
  <c r="F51" i="4"/>
  <c r="F27" i="4"/>
  <c r="F75" i="4"/>
  <c r="F69" i="4"/>
  <c r="F76" i="4"/>
  <c r="F61" i="4"/>
  <c r="F11" i="4"/>
  <c r="F59" i="4"/>
  <c r="F9" i="4"/>
  <c r="F57" i="4"/>
  <c r="F15" i="4"/>
  <c r="F37" i="4"/>
  <c r="F52" i="4"/>
  <c r="F22" i="4"/>
  <c r="F24" i="4"/>
  <c r="F29" i="4"/>
  <c r="F25" i="4"/>
  <c r="F3" i="13"/>
  <c r="F7" i="13"/>
  <c r="M3" i="13"/>
  <c r="H4" i="13"/>
  <c r="H5" i="13"/>
  <c r="H2" i="13"/>
  <c r="C7" i="13"/>
  <c r="E7" i="13"/>
  <c r="J7" i="13"/>
  <c r="J8" i="13"/>
  <c r="J3" i="13"/>
  <c r="I3" i="13"/>
  <c r="I4" i="13"/>
  <c r="I2" i="13"/>
  <c r="I5" i="13"/>
  <c r="M7" i="13"/>
  <c r="G3" i="13"/>
  <c r="G7" i="13"/>
  <c r="G4" i="13"/>
  <c r="G5" i="13"/>
  <c r="G2" i="13"/>
  <c r="H7" i="13"/>
  <c r="K3" i="13"/>
  <c r="K7" i="13"/>
  <c r="E3" i="13"/>
  <c r="D4" i="13"/>
  <c r="D5" i="13"/>
  <c r="D2" i="13"/>
  <c r="D7" i="13"/>
  <c r="H3" i="13"/>
  <c r="C3" i="13"/>
  <c r="K4" i="13"/>
  <c r="K5" i="13"/>
  <c r="K2" i="13"/>
  <c r="J2" i="13"/>
  <c r="J5" i="13"/>
  <c r="J4" i="13"/>
  <c r="F4" i="13"/>
  <c r="F2" i="13"/>
  <c r="F5" i="13"/>
  <c r="I7" i="13"/>
  <c r="D3" i="13"/>
  <c r="M4" i="13"/>
  <c r="M2" i="13"/>
  <c r="M5" i="13"/>
  <c r="C4" i="13"/>
  <c r="C5" i="13"/>
  <c r="C2" i="13"/>
  <c r="L7" i="13"/>
  <c r="L3" i="13"/>
  <c r="L4" i="13"/>
  <c r="L5" i="13"/>
  <c r="L2" i="13"/>
  <c r="E4" i="13"/>
  <c r="E2" i="13"/>
  <c r="E5" i="13"/>
  <c r="J5" i="7"/>
  <c r="J4" i="7"/>
  <c r="J2" i="7"/>
  <c r="J3" i="7"/>
  <c r="J7" i="7"/>
  <c r="K7" i="7"/>
  <c r="K3" i="7"/>
  <c r="K5" i="7"/>
  <c r="K4" i="7"/>
  <c r="K2" i="7"/>
  <c r="C4" i="7"/>
  <c r="C5" i="7"/>
  <c r="C2" i="7"/>
  <c r="D4" i="7"/>
  <c r="D5" i="7"/>
  <c r="D2" i="7"/>
  <c r="I3" i="7"/>
  <c r="I4" i="7"/>
  <c r="I2" i="7"/>
  <c r="I5" i="7"/>
  <c r="G7" i="7"/>
  <c r="H5" i="7"/>
  <c r="H4" i="7"/>
  <c r="H2" i="7"/>
  <c r="F4" i="7"/>
  <c r="F5" i="7"/>
  <c r="F2" i="7"/>
  <c r="C3" i="7"/>
  <c r="D7" i="7"/>
  <c r="I7" i="7"/>
  <c r="G3" i="7"/>
  <c r="H7" i="7"/>
  <c r="F3" i="7"/>
  <c r="E4" i="7"/>
  <c r="E5" i="7"/>
  <c r="E2" i="7"/>
  <c r="F7" i="7"/>
  <c r="E7" i="7"/>
  <c r="C7" i="7"/>
  <c r="D3" i="7"/>
  <c r="G4" i="7"/>
  <c r="G2" i="7"/>
  <c r="G5" i="7"/>
  <c r="H3" i="7"/>
  <c r="E3" i="7"/>
  <c r="B5" i="13"/>
  <c r="B2" i="13"/>
  <c r="B4" i="13"/>
  <c r="B3" i="13"/>
  <c r="K8" i="13"/>
  <c r="K9" i="13"/>
  <c r="M8" i="13"/>
  <c r="M9" i="13"/>
  <c r="E8" i="13"/>
  <c r="E9" i="13"/>
  <c r="E10" i="13"/>
  <c r="E13" i="13"/>
  <c r="E11" i="13"/>
  <c r="E12" i="13"/>
  <c r="F8" i="13"/>
  <c r="F9" i="13"/>
  <c r="L8" i="13"/>
  <c r="L9" i="13"/>
  <c r="L12" i="13"/>
  <c r="I8" i="13"/>
  <c r="I9" i="13"/>
  <c r="I12" i="13"/>
  <c r="D8" i="13"/>
  <c r="D9" i="13"/>
  <c r="D11" i="13"/>
  <c r="G8" i="13"/>
  <c r="G11" i="13"/>
  <c r="H8" i="13"/>
  <c r="H11" i="13"/>
  <c r="J11" i="13"/>
  <c r="J9" i="13"/>
  <c r="J12" i="13"/>
  <c r="J10" i="13"/>
  <c r="J13" i="13"/>
  <c r="Q7" i="13"/>
  <c r="C8" i="13"/>
  <c r="C11" i="13"/>
  <c r="C9" i="13"/>
  <c r="C10" i="13"/>
  <c r="C13" i="13"/>
  <c r="C12" i="13"/>
  <c r="J8" i="7"/>
  <c r="J9" i="7"/>
  <c r="J11" i="7"/>
  <c r="J12" i="7"/>
  <c r="J10" i="7"/>
  <c r="J13" i="7"/>
  <c r="K8" i="7"/>
  <c r="K11" i="7"/>
  <c r="H8" i="7"/>
  <c r="H9" i="7"/>
  <c r="C8" i="7"/>
  <c r="C9" i="7"/>
  <c r="C10" i="7"/>
  <c r="C13" i="7"/>
  <c r="Q7" i="7"/>
  <c r="E8" i="7"/>
  <c r="E9" i="7"/>
  <c r="F8" i="7"/>
  <c r="F9" i="7"/>
  <c r="F12" i="7"/>
  <c r="D8" i="7"/>
  <c r="B5" i="7"/>
  <c r="B4" i="7"/>
  <c r="B2" i="7"/>
  <c r="B3" i="7"/>
  <c r="I8" i="7"/>
  <c r="I9" i="7"/>
  <c r="I12" i="7"/>
  <c r="G8" i="7"/>
  <c r="G11" i="7"/>
  <c r="K10" i="13"/>
  <c r="K13" i="13"/>
  <c r="K12" i="13"/>
  <c r="K11" i="13"/>
  <c r="I11" i="13"/>
  <c r="Q8" i="13"/>
  <c r="Q11" i="13"/>
  <c r="L11" i="13"/>
  <c r="D12" i="13"/>
  <c r="D10" i="13"/>
  <c r="D13" i="13"/>
  <c r="F12" i="13"/>
  <c r="F10" i="13"/>
  <c r="F13" i="13"/>
  <c r="M12" i="13"/>
  <c r="M10" i="13"/>
  <c r="M13" i="13"/>
  <c r="G9" i="13"/>
  <c r="L10" i="13"/>
  <c r="L13" i="13"/>
  <c r="H9" i="13"/>
  <c r="H12" i="13"/>
  <c r="I10" i="13"/>
  <c r="I13" i="13"/>
  <c r="F11" i="13"/>
  <c r="M11" i="13"/>
  <c r="K9" i="7"/>
  <c r="H11" i="7"/>
  <c r="I11" i="7"/>
  <c r="C11" i="7"/>
  <c r="E11" i="7"/>
  <c r="E12" i="7"/>
  <c r="E10" i="7"/>
  <c r="E13" i="7"/>
  <c r="D11" i="7"/>
  <c r="G9" i="7"/>
  <c r="G12" i="7"/>
  <c r="I10" i="7"/>
  <c r="I13" i="7"/>
  <c r="D9" i="7"/>
  <c r="D12" i="7"/>
  <c r="F11" i="7"/>
  <c r="H12" i="7"/>
  <c r="H10" i="7"/>
  <c r="H13" i="7"/>
  <c r="F10" i="7"/>
  <c r="F13" i="7"/>
  <c r="C12" i="7"/>
  <c r="Q8" i="7"/>
  <c r="Q9" i="13"/>
  <c r="Q12" i="13"/>
  <c r="H10" i="13"/>
  <c r="H13" i="13"/>
  <c r="G12" i="13"/>
  <c r="G10" i="13"/>
  <c r="G13" i="13"/>
  <c r="K10" i="7"/>
  <c r="K13" i="7"/>
  <c r="K12" i="7"/>
  <c r="G10" i="7"/>
  <c r="G13" i="7"/>
  <c r="D10" i="7"/>
  <c r="D13" i="7"/>
  <c r="Q11" i="7"/>
  <c r="Q9" i="7"/>
  <c r="Q12" i="7"/>
  <c r="Q10" i="13"/>
  <c r="Q13" i="13"/>
  <c r="Q10" i="7"/>
  <c r="Q13" i="7"/>
  <c r="A17" i="17"/>
  <c r="A18" i="17"/>
  <c r="H56" i="4"/>
  <c r="H47" i="12"/>
  <c r="I56" i="12"/>
  <c r="I9" i="12"/>
  <c r="G66" i="12"/>
  <c r="H78" i="12"/>
  <c r="H9" i="12"/>
  <c r="K20" i="12"/>
  <c r="L20" i="12"/>
  <c r="I48" i="12"/>
  <c r="K60" i="12"/>
  <c r="H38" i="12"/>
  <c r="H36" i="12"/>
  <c r="G45" i="12"/>
  <c r="H21" i="12"/>
  <c r="H8" i="12"/>
  <c r="G44" i="12"/>
  <c r="H63" i="12"/>
  <c r="H67" i="12"/>
  <c r="K40" i="12"/>
  <c r="H62" i="4"/>
  <c r="H80" i="4"/>
  <c r="H22" i="4"/>
  <c r="I45" i="4"/>
  <c r="H59" i="4"/>
  <c r="J78" i="4"/>
  <c r="J27" i="4"/>
  <c r="I14" i="4"/>
  <c r="I38" i="4"/>
  <c r="K8" i="4"/>
  <c r="L8" i="4"/>
  <c r="K14" i="4"/>
  <c r="L14" i="4"/>
  <c r="I20" i="4"/>
  <c r="J24" i="4"/>
  <c r="K14" i="12"/>
  <c r="L14" i="12"/>
  <c r="I20" i="12"/>
  <c r="H50" i="12"/>
  <c r="G50" i="12"/>
  <c r="H32" i="12"/>
  <c r="K21" i="12"/>
  <c r="G69" i="12"/>
  <c r="K10" i="12"/>
  <c r="J69" i="12"/>
  <c r="H30" i="12"/>
  <c r="K71" i="12"/>
  <c r="I80" i="12"/>
  <c r="G8" i="12"/>
  <c r="I44" i="12"/>
  <c r="K35" i="12"/>
  <c r="I75" i="12"/>
  <c r="J37" i="12"/>
  <c r="G29" i="12"/>
  <c r="J57" i="12"/>
  <c r="G55" i="12"/>
  <c r="G77" i="12"/>
  <c r="I70" i="4"/>
  <c r="K60" i="4"/>
  <c r="K17" i="4"/>
  <c r="I63" i="4"/>
  <c r="H54" i="4"/>
  <c r="G62" i="4"/>
  <c r="I55" i="4"/>
  <c r="J26" i="4"/>
  <c r="H25" i="4"/>
  <c r="G60" i="4"/>
  <c r="G44" i="4"/>
  <c r="K38" i="4"/>
  <c r="L38" i="4"/>
  <c r="G8" i="4"/>
  <c r="K56" i="4"/>
  <c r="L56" i="4"/>
  <c r="K50" i="4"/>
  <c r="L50" i="4"/>
  <c r="I8" i="4"/>
  <c r="H8" i="4"/>
  <c r="K32" i="4"/>
  <c r="L32" i="4"/>
  <c r="G80" i="4"/>
  <c r="K26" i="4"/>
  <c r="L26" i="4"/>
  <c r="H50" i="4"/>
  <c r="I48" i="4"/>
  <c r="G39" i="4"/>
  <c r="J71" i="4"/>
  <c r="J39" i="4"/>
  <c r="K77" i="4"/>
  <c r="J61" i="4"/>
  <c r="G21" i="4"/>
  <c r="H79" i="4"/>
  <c r="H43" i="4"/>
  <c r="K23" i="4"/>
  <c r="K63" i="4"/>
  <c r="J14" i="4"/>
  <c r="H55" i="4"/>
  <c r="I84" i="4"/>
  <c r="F84" i="4"/>
  <c r="K16" i="4"/>
  <c r="J43" i="4"/>
  <c r="K69" i="4"/>
  <c r="D5" i="4"/>
  <c r="G65" i="4"/>
  <c r="H64" i="4"/>
  <c r="I73" i="4"/>
  <c r="G58" i="4"/>
  <c r="J29" i="4"/>
  <c r="J13" i="4"/>
  <c r="G46" i="4"/>
  <c r="G34" i="4"/>
  <c r="K21" i="4"/>
  <c r="I75" i="4"/>
  <c r="I79" i="4"/>
  <c r="K47" i="4"/>
  <c r="H41" i="4"/>
  <c r="J51" i="4"/>
  <c r="I27" i="4"/>
  <c r="K41" i="4"/>
  <c r="K40" i="4"/>
  <c r="J79" i="4"/>
  <c r="G76" i="4"/>
  <c r="G68" i="4"/>
  <c r="J41" i="4"/>
  <c r="I68" i="4"/>
  <c r="H35" i="4"/>
  <c r="K22" i="4"/>
  <c r="I11" i="4"/>
  <c r="K53" i="4"/>
  <c r="I71" i="4"/>
  <c r="J15" i="4"/>
  <c r="J44" i="4"/>
  <c r="J49" i="4"/>
  <c r="G64" i="4"/>
  <c r="J63" i="4"/>
  <c r="J50" i="4"/>
  <c r="G55" i="4"/>
  <c r="H18" i="4"/>
  <c r="G31" i="4"/>
  <c r="G11" i="4"/>
  <c r="G75" i="4"/>
  <c r="H78" i="4"/>
  <c r="K79" i="4"/>
  <c r="G71" i="4"/>
  <c r="G30" i="4"/>
  <c r="I41" i="4"/>
  <c r="J28" i="4"/>
  <c r="I91" i="4"/>
  <c r="H58" i="4"/>
  <c r="J53" i="4"/>
  <c r="H46" i="4"/>
  <c r="I34" i="4"/>
  <c r="J10" i="4"/>
  <c r="K30" i="4"/>
  <c r="I52" i="4"/>
  <c r="K35" i="4"/>
  <c r="G70" i="4"/>
  <c r="G57" i="4"/>
  <c r="G77" i="4"/>
  <c r="J65" i="4"/>
  <c r="G63" i="4"/>
  <c r="H19" i="4"/>
  <c r="K75" i="4"/>
  <c r="K45" i="4"/>
  <c r="J18" i="4"/>
  <c r="J20" i="4"/>
  <c r="J31" i="4"/>
  <c r="J69" i="4"/>
  <c r="K58" i="4"/>
  <c r="K39" i="4"/>
  <c r="J37" i="4"/>
  <c r="G20" i="4"/>
  <c r="H20" i="4"/>
  <c r="G26" i="4"/>
  <c r="H26" i="4"/>
  <c r="G38" i="4"/>
  <c r="H32" i="4"/>
  <c r="G14" i="4"/>
  <c r="H14" i="4"/>
  <c r="I56" i="4"/>
  <c r="K44" i="4"/>
  <c r="L44" i="4"/>
  <c r="I32" i="4"/>
  <c r="I44" i="4"/>
  <c r="I80" i="4"/>
  <c r="K61" i="4"/>
  <c r="G53" i="4"/>
  <c r="I36" i="4"/>
  <c r="I30" i="4"/>
  <c r="I77" i="4"/>
  <c r="G73" i="4"/>
  <c r="G45" i="4"/>
  <c r="K9" i="4"/>
  <c r="J32" i="4"/>
  <c r="H73" i="4"/>
  <c r="G18" i="4"/>
  <c r="K55" i="4"/>
  <c r="G67" i="4"/>
  <c r="I12" i="4"/>
  <c r="K25" i="4"/>
  <c r="I17" i="4"/>
  <c r="G22" i="4"/>
  <c r="K29" i="4"/>
  <c r="J76" i="4"/>
  <c r="G61" i="4"/>
  <c r="J73" i="4"/>
  <c r="I31" i="4"/>
  <c r="J57" i="4"/>
  <c r="G52" i="4"/>
  <c r="J35" i="4"/>
  <c r="K13" i="4"/>
  <c r="K52" i="4"/>
  <c r="H63" i="4"/>
  <c r="K78" i="4"/>
  <c r="I43" i="4"/>
  <c r="H16" i="4"/>
  <c r="I83" i="4"/>
  <c r="E83" i="4"/>
  <c r="I88" i="4"/>
  <c r="E88" i="4"/>
  <c r="J11" i="4"/>
  <c r="G43" i="4"/>
  <c r="I60" i="4"/>
  <c r="K36" i="4"/>
  <c r="H69" i="4"/>
  <c r="J48" i="4"/>
  <c r="J9" i="4"/>
  <c r="J66" i="4"/>
  <c r="I49" i="4"/>
  <c r="G66" i="4"/>
  <c r="H51" i="4"/>
  <c r="K76" i="4"/>
  <c r="I19" i="4"/>
  <c r="I66" i="4"/>
  <c r="H13" i="4"/>
  <c r="H67" i="4"/>
  <c r="J60" i="4"/>
  <c r="J70" i="4"/>
  <c r="G36" i="4"/>
  <c r="I13" i="4"/>
  <c r="I58" i="4"/>
  <c r="I18" i="4"/>
  <c r="K74" i="4"/>
  <c r="L74" i="4"/>
  <c r="G33" i="4"/>
  <c r="J33" i="4"/>
  <c r="J34" i="4"/>
  <c r="I61" i="4"/>
  <c r="G23" i="4"/>
  <c r="J77" i="4"/>
  <c r="K65" i="4"/>
  <c r="H52" i="4"/>
  <c r="J59" i="4"/>
  <c r="J80" i="4"/>
  <c r="H40" i="4"/>
  <c r="G37" i="4"/>
  <c r="H29" i="4"/>
  <c r="H15" i="4"/>
  <c r="G9" i="4"/>
  <c r="D4" i="4"/>
  <c r="H75" i="4"/>
  <c r="K51" i="4"/>
  <c r="K43" i="4"/>
  <c r="I69" i="4"/>
  <c r="G24" i="4"/>
  <c r="I90" i="4"/>
  <c r="F90" i="4"/>
  <c r="G15" i="4"/>
  <c r="K66" i="4"/>
  <c r="K48" i="4"/>
  <c r="J75" i="4"/>
  <c r="J22" i="4"/>
  <c r="K46" i="4"/>
  <c r="J45" i="4"/>
  <c r="K73" i="4"/>
  <c r="K71" i="4"/>
  <c r="H36" i="4"/>
  <c r="I9" i="4"/>
  <c r="K24" i="4"/>
  <c r="K12" i="4"/>
  <c r="G69" i="4"/>
  <c r="I87" i="4"/>
  <c r="E87" i="4"/>
  <c r="I24" i="4"/>
  <c r="G40" i="4"/>
  <c r="K33" i="4"/>
  <c r="J68" i="4"/>
  <c r="K27" i="4"/>
  <c r="H21" i="4"/>
  <c r="J58" i="4"/>
  <c r="G74" i="4"/>
  <c r="K72" i="4"/>
  <c r="J17" i="4"/>
  <c r="H60" i="4"/>
  <c r="H68" i="4"/>
  <c r="H70" i="4"/>
  <c r="G12" i="4"/>
  <c r="K49" i="4"/>
  <c r="I51" i="4"/>
  <c r="H53" i="4"/>
  <c r="H71" i="4"/>
  <c r="K18" i="4"/>
  <c r="H37" i="4"/>
  <c r="I57" i="4"/>
  <c r="K15" i="4"/>
  <c r="J12" i="4"/>
  <c r="H74" i="4"/>
  <c r="J46" i="4"/>
  <c r="K68" i="4"/>
  <c r="L68" i="4"/>
  <c r="I23" i="4"/>
  <c r="I10" i="4"/>
  <c r="I54" i="4"/>
  <c r="G79" i="4"/>
  <c r="K31" i="4"/>
  <c r="I74" i="4"/>
  <c r="K37" i="4"/>
  <c r="J72" i="4"/>
  <c r="J25" i="4"/>
  <c r="G41" i="4"/>
  <c r="I67" i="4"/>
  <c r="K57" i="4"/>
  <c r="G51" i="4"/>
  <c r="G49" i="4"/>
  <c r="G10" i="4"/>
  <c r="G72" i="4"/>
  <c r="G54" i="4"/>
  <c r="I15" i="4"/>
  <c r="I22" i="4"/>
  <c r="K67" i="4"/>
  <c r="H47" i="4"/>
  <c r="J30" i="4"/>
  <c r="G50" i="4"/>
  <c r="G56" i="4"/>
  <c r="H38" i="4"/>
  <c r="G32" i="4"/>
  <c r="H44" i="4"/>
  <c r="I26" i="4"/>
  <c r="I50" i="4"/>
  <c r="I37" i="4"/>
  <c r="H27" i="4"/>
  <c r="G28" i="4"/>
  <c r="I47" i="4"/>
  <c r="G35" i="4"/>
  <c r="H17" i="4"/>
  <c r="I85" i="4"/>
  <c r="K62" i="4"/>
  <c r="L62" i="4"/>
  <c r="I64" i="4"/>
  <c r="H11" i="4"/>
  <c r="H45" i="4"/>
  <c r="G25" i="4"/>
  <c r="G16" i="4"/>
  <c r="K54" i="4"/>
  <c r="K70" i="4"/>
  <c r="H61" i="4"/>
  <c r="H9" i="4"/>
  <c r="J42" i="4"/>
  <c r="K80" i="4"/>
  <c r="M80" i="4"/>
  <c r="K20" i="4"/>
  <c r="L20" i="4"/>
  <c r="K11" i="4"/>
  <c r="G17" i="4"/>
  <c r="I53" i="4"/>
  <c r="I16" i="4"/>
  <c r="J38" i="4"/>
  <c r="D3" i="4"/>
  <c r="I40" i="4"/>
  <c r="G78" i="4"/>
  <c r="H30" i="4"/>
  <c r="H42" i="4"/>
  <c r="J52" i="4"/>
  <c r="H23" i="4"/>
  <c r="J54" i="4"/>
  <c r="G48" i="4"/>
  <c r="I86" i="4"/>
  <c r="G86" i="4"/>
  <c r="I21" i="4"/>
  <c r="I65" i="4"/>
  <c r="J36" i="4"/>
  <c r="G12" i="12"/>
  <c r="K16" i="12"/>
  <c r="I66" i="12"/>
  <c r="G32" i="12"/>
  <c r="G79" i="12"/>
  <c r="H19" i="12"/>
  <c r="I92" i="12"/>
  <c r="K12" i="12"/>
  <c r="J73" i="12"/>
  <c r="G67" i="12"/>
  <c r="K31" i="12"/>
  <c r="G9" i="12"/>
  <c r="I27" i="12"/>
  <c r="I53" i="12"/>
  <c r="J18" i="12"/>
  <c r="H27" i="12"/>
  <c r="I61" i="12"/>
  <c r="I19" i="12"/>
  <c r="G70" i="12"/>
  <c r="J62" i="12"/>
  <c r="K70" i="12"/>
  <c r="J50" i="12"/>
  <c r="J40" i="12"/>
  <c r="H74" i="12"/>
  <c r="H73" i="12"/>
  <c r="J10" i="12"/>
  <c r="I41" i="12"/>
  <c r="I73" i="12"/>
  <c r="I79" i="12"/>
  <c r="K9" i="12"/>
  <c r="H71" i="12"/>
  <c r="H43" i="12"/>
  <c r="I52" i="12"/>
  <c r="G58" i="12"/>
  <c r="I28" i="12"/>
  <c r="J79" i="12"/>
  <c r="I65" i="12"/>
  <c r="J64" i="12"/>
  <c r="I86" i="12"/>
  <c r="K75" i="12"/>
  <c r="I36" i="12"/>
  <c r="J77" i="12"/>
  <c r="G27" i="12"/>
  <c r="K23" i="12"/>
  <c r="G21" i="12"/>
  <c r="G59" i="12"/>
  <c r="K36" i="12"/>
  <c r="H17" i="12"/>
  <c r="K15" i="12"/>
  <c r="D5" i="12"/>
  <c r="K43" i="12"/>
  <c r="K25" i="12"/>
  <c r="H51" i="12"/>
  <c r="G42" i="12"/>
  <c r="H52" i="12"/>
  <c r="I29" i="12"/>
  <c r="I60" i="12"/>
  <c r="G54" i="12"/>
  <c r="K69" i="12"/>
  <c r="J61" i="12"/>
  <c r="J13" i="12"/>
  <c r="I16" i="12"/>
  <c r="J20" i="12"/>
  <c r="K29" i="12"/>
  <c r="I57" i="12"/>
  <c r="J54" i="12"/>
  <c r="I15" i="12"/>
  <c r="H31" i="12"/>
  <c r="G51" i="12"/>
  <c r="K33" i="12"/>
  <c r="H24" i="12"/>
  <c r="G68" i="12"/>
  <c r="G13" i="12"/>
  <c r="I22" i="12"/>
  <c r="K76" i="12"/>
  <c r="J42" i="12"/>
  <c r="J9" i="12"/>
  <c r="J12" i="12"/>
  <c r="J24" i="12"/>
  <c r="I63" i="12"/>
  <c r="H68" i="12"/>
  <c r="G3" i="12"/>
  <c r="J30" i="12"/>
  <c r="I25" i="12"/>
  <c r="K37" i="12"/>
  <c r="K11" i="12"/>
  <c r="J43" i="12"/>
  <c r="J29" i="12"/>
  <c r="I87" i="12"/>
  <c r="H58" i="12"/>
  <c r="G53" i="12"/>
  <c r="K61" i="12"/>
  <c r="J59" i="12"/>
  <c r="H55" i="12"/>
  <c r="G46" i="12"/>
  <c r="J21" i="12"/>
  <c r="H46" i="12"/>
  <c r="H34" i="12"/>
  <c r="G14" i="12"/>
  <c r="K32" i="12"/>
  <c r="L32" i="12"/>
  <c r="I26" i="12"/>
  <c r="H49" i="12"/>
  <c r="H37" i="12"/>
  <c r="J58" i="12"/>
  <c r="I17" i="12"/>
  <c r="H79" i="12"/>
  <c r="I11" i="12"/>
  <c r="K48" i="12"/>
  <c r="K49" i="12"/>
  <c r="H28" i="12"/>
  <c r="H18" i="12"/>
  <c r="K59" i="12"/>
  <c r="H45" i="12"/>
  <c r="I21" i="12"/>
  <c r="G49" i="12"/>
  <c r="K65" i="12"/>
  <c r="G60" i="12"/>
  <c r="G39" i="12"/>
  <c r="I31" i="12"/>
  <c r="J31" i="12"/>
  <c r="K24" i="12"/>
  <c r="J75" i="12"/>
  <c r="G75" i="12"/>
  <c r="J22" i="12"/>
  <c r="H61" i="12"/>
  <c r="G25" i="12"/>
  <c r="J55" i="12"/>
  <c r="G36" i="12"/>
  <c r="G47" i="12"/>
  <c r="G65" i="12"/>
  <c r="H29" i="12"/>
  <c r="K55" i="12"/>
  <c r="H35" i="12"/>
  <c r="J16" i="12"/>
  <c r="I78" i="12"/>
  <c r="K54" i="12"/>
  <c r="J53" i="12"/>
  <c r="H16" i="12"/>
  <c r="I12" i="12"/>
  <c r="J39" i="12"/>
  <c r="J68" i="12"/>
  <c r="I59" i="12"/>
  <c r="I54" i="12"/>
  <c r="I35" i="12"/>
  <c r="K19" i="12"/>
  <c r="J15" i="12"/>
  <c r="J41" i="12"/>
  <c r="I91" i="12"/>
  <c r="J8" i="12"/>
  <c r="K63" i="12"/>
  <c r="I37" i="12"/>
  <c r="K53" i="12"/>
  <c r="J70" i="12"/>
  <c r="I58" i="12"/>
  <c r="J17" i="12"/>
  <c r="J76" i="12"/>
  <c r="G34" i="12"/>
  <c r="G28" i="12"/>
  <c r="I55" i="12"/>
  <c r="G31" i="12"/>
  <c r="I45" i="12"/>
  <c r="I49" i="12"/>
  <c r="I69" i="12"/>
  <c r="J60" i="12"/>
  <c r="I90" i="12"/>
  <c r="H59" i="12"/>
  <c r="H13" i="12"/>
  <c r="G22" i="12"/>
  <c r="K68" i="12"/>
  <c r="L68" i="12"/>
  <c r="D3" i="12"/>
  <c r="J28" i="12"/>
  <c r="G52" i="12"/>
  <c r="J72" i="12"/>
  <c r="J71" i="12"/>
  <c r="I85" i="12"/>
  <c r="H48" i="12"/>
  <c r="H39" i="12"/>
  <c r="K64" i="12"/>
  <c r="G76" i="12"/>
  <c r="H69" i="12"/>
  <c r="I83" i="12"/>
  <c r="J11" i="12"/>
  <c r="K67" i="12"/>
  <c r="K51" i="12"/>
  <c r="H77" i="12"/>
  <c r="I72" i="12"/>
  <c r="G56" i="12"/>
  <c r="G38" i="12"/>
  <c r="A17" i="18"/>
  <c r="A18" i="18"/>
  <c r="A8" i="18"/>
  <c r="K80" i="12"/>
  <c r="M80" i="12"/>
  <c r="I8" i="12"/>
  <c r="K38" i="12"/>
  <c r="L38" i="12"/>
  <c r="I50" i="12"/>
  <c r="K8" i="12"/>
  <c r="L8" i="12"/>
  <c r="I32" i="12"/>
  <c r="I14" i="12"/>
  <c r="K26" i="12"/>
  <c r="L26" i="12"/>
  <c r="H80" i="12"/>
  <c r="K44" i="12"/>
  <c r="L44" i="12"/>
  <c r="K50" i="12"/>
  <c r="L50" i="12"/>
  <c r="K56" i="12"/>
  <c r="L56" i="12"/>
  <c r="G80" i="12"/>
  <c r="I38" i="12"/>
  <c r="H26" i="12"/>
  <c r="G26" i="12"/>
  <c r="H44" i="12"/>
  <c r="H14" i="12"/>
  <c r="H20" i="12"/>
  <c r="G20" i="12"/>
  <c r="G30" i="12"/>
  <c r="K47" i="12"/>
  <c r="J33" i="12"/>
  <c r="J27" i="12"/>
  <c r="G61" i="12"/>
  <c r="H76" i="12"/>
  <c r="H25" i="12"/>
  <c r="H66" i="12"/>
  <c r="G78" i="12"/>
  <c r="G74" i="12"/>
  <c r="K39" i="12"/>
  <c r="G11" i="12"/>
  <c r="J48" i="12"/>
  <c r="I67" i="12"/>
  <c r="K22" i="12"/>
  <c r="G10" i="12"/>
  <c r="D4" i="12"/>
  <c r="I77" i="12"/>
  <c r="I47" i="12"/>
  <c r="K13" i="12"/>
  <c r="J67" i="12"/>
  <c r="I30" i="12"/>
  <c r="I18" i="12"/>
  <c r="I46" i="12"/>
  <c r="J34" i="12"/>
  <c r="I34" i="12"/>
  <c r="I39" i="12"/>
  <c r="H65" i="12"/>
  <c r="J26" i="12"/>
  <c r="H56" i="12"/>
  <c r="K27" i="12"/>
  <c r="I84" i="12"/>
  <c r="F84" i="12"/>
  <c r="J35" i="12"/>
  <c r="I88" i="12"/>
  <c r="F88" i="12"/>
  <c r="G19" i="12"/>
  <c r="H23" i="12"/>
  <c r="I51" i="12"/>
  <c r="J56" i="12"/>
  <c r="G48" i="12"/>
  <c r="J74" i="12"/>
  <c r="J38" i="12"/>
  <c r="G40" i="12"/>
  <c r="J63" i="12"/>
  <c r="I76" i="12"/>
  <c r="G43" i="12"/>
  <c r="J51" i="12"/>
  <c r="K17" i="12"/>
  <c r="I74" i="12"/>
  <c r="H10" i="12"/>
  <c r="K57" i="12"/>
  <c r="G35" i="12"/>
  <c r="K77" i="12"/>
  <c r="I89" i="12"/>
  <c r="H42" i="12"/>
  <c r="G72" i="12"/>
  <c r="J47" i="12"/>
  <c r="I71" i="12"/>
  <c r="I62" i="12"/>
  <c r="J49" i="12"/>
  <c r="G62" i="12"/>
  <c r="G23" i="12"/>
  <c r="I10" i="12"/>
  <c r="G18" i="12"/>
  <c r="K78" i="12"/>
  <c r="G41" i="12"/>
  <c r="I13" i="12"/>
  <c r="K73" i="12"/>
  <c r="I42" i="12"/>
  <c r="H60" i="12"/>
  <c r="J65" i="12"/>
  <c r="H11" i="12"/>
  <c r="H57" i="12"/>
  <c r="K74" i="12"/>
  <c r="L74" i="12"/>
  <c r="G15" i="12"/>
  <c r="G64" i="12"/>
  <c r="H54" i="12"/>
  <c r="K18" i="12"/>
  <c r="J78" i="12"/>
  <c r="J14" i="12"/>
  <c r="K46" i="12"/>
  <c r="J44" i="12"/>
  <c r="H64" i="12"/>
  <c r="J32" i="12"/>
  <c r="J52" i="12"/>
  <c r="G73" i="12"/>
  <c r="H75" i="12"/>
  <c r="H12" i="12"/>
  <c r="H40" i="12"/>
  <c r="K45" i="12"/>
  <c r="H41" i="12"/>
  <c r="J19" i="12"/>
  <c r="H62" i="12"/>
  <c r="H15" i="12"/>
  <c r="G57" i="12"/>
  <c r="H33" i="12"/>
  <c r="J66" i="12"/>
  <c r="K42" i="12"/>
  <c r="K30" i="12"/>
  <c r="I40" i="12"/>
  <c r="J36" i="12"/>
  <c r="G17" i="12"/>
  <c r="K72" i="12"/>
  <c r="I43" i="12"/>
  <c r="G24" i="12"/>
  <c r="G16" i="12"/>
  <c r="I70" i="12"/>
  <c r="I23" i="12"/>
  <c r="K58" i="12"/>
  <c r="K62" i="12"/>
  <c r="L62" i="12"/>
  <c r="I24" i="12"/>
  <c r="H53" i="12"/>
  <c r="K28" i="12"/>
  <c r="J46" i="12"/>
  <c r="G71" i="12"/>
  <c r="I68" i="12"/>
  <c r="I33" i="12"/>
  <c r="K34" i="12"/>
  <c r="J23" i="12"/>
  <c r="J45" i="12"/>
  <c r="G63" i="12"/>
  <c r="H72" i="12"/>
  <c r="K52" i="12"/>
  <c r="J25" i="12"/>
  <c r="I64" i="12"/>
  <c r="H22" i="12"/>
  <c r="G37" i="12"/>
  <c r="K79" i="12"/>
  <c r="G33" i="12"/>
  <c r="K41" i="12"/>
  <c r="K66" i="12"/>
  <c r="H49" i="4"/>
  <c r="J16" i="4"/>
  <c r="K64" i="4"/>
  <c r="I35" i="4"/>
  <c r="K10" i="4"/>
  <c r="G47" i="4"/>
  <c r="I33" i="4"/>
  <c r="I62" i="4"/>
  <c r="G42" i="4"/>
  <c r="H34" i="4"/>
  <c r="H66" i="4"/>
  <c r="I28" i="4"/>
  <c r="G19" i="4"/>
  <c r="J8" i="4"/>
  <c r="J40" i="4"/>
  <c r="H72" i="4"/>
  <c r="J55" i="4"/>
  <c r="K19" i="4"/>
  <c r="I39" i="4"/>
  <c r="J74" i="4"/>
  <c r="I42" i="4"/>
  <c r="K34" i="4"/>
  <c r="H28" i="4"/>
  <c r="I76" i="4"/>
  <c r="J23" i="4"/>
  <c r="J19" i="4"/>
  <c r="J67" i="4"/>
  <c r="K28" i="4"/>
  <c r="I25" i="4"/>
  <c r="H77" i="4"/>
  <c r="G13" i="4"/>
  <c r="K42" i="4"/>
  <c r="H65" i="4"/>
  <c r="I72" i="4"/>
  <c r="I89" i="4"/>
  <c r="H24" i="4"/>
  <c r="H31" i="4"/>
  <c r="G3" i="4"/>
  <c r="H76" i="4"/>
  <c r="G27" i="4"/>
  <c r="I92" i="4"/>
  <c r="K59" i="4"/>
  <c r="H12" i="4"/>
  <c r="J62" i="4"/>
  <c r="I46" i="4"/>
  <c r="H39" i="4"/>
  <c r="H33" i="4"/>
  <c r="J64" i="4"/>
  <c r="J47" i="4"/>
  <c r="I59" i="4"/>
  <c r="G59" i="4"/>
  <c r="H10" i="4"/>
  <c r="I29" i="4"/>
  <c r="J21" i="4"/>
  <c r="I78" i="4"/>
  <c r="H57" i="4"/>
  <c r="J56" i="4"/>
  <c r="G29" i="4"/>
  <c r="H88" i="4"/>
  <c r="F88" i="4"/>
  <c r="H87" i="4"/>
  <c r="G88" i="4"/>
  <c r="F83" i="4"/>
  <c r="E84" i="4"/>
  <c r="F86" i="4"/>
  <c r="H84" i="4"/>
  <c r="G84" i="4"/>
  <c r="G90" i="4"/>
  <c r="H90" i="4"/>
  <c r="E90" i="4"/>
  <c r="L80" i="4"/>
  <c r="F87" i="4"/>
  <c r="G87" i="4"/>
  <c r="H83" i="4"/>
  <c r="G83" i="4"/>
  <c r="E91" i="4"/>
  <c r="F91" i="4"/>
  <c r="H91" i="4"/>
  <c r="G91" i="4"/>
  <c r="E86" i="4"/>
  <c r="H86" i="4"/>
  <c r="F85" i="4"/>
  <c r="G85" i="4"/>
  <c r="E85" i="4"/>
  <c r="H85" i="4"/>
  <c r="L80" i="12"/>
  <c r="H84" i="12"/>
  <c r="G91" i="12"/>
  <c r="E91" i="12"/>
  <c r="F91" i="12"/>
  <c r="H91" i="12"/>
  <c r="F92" i="12"/>
  <c r="H92" i="12"/>
  <c r="E92" i="12"/>
  <c r="G92" i="12"/>
  <c r="H86" i="12"/>
  <c r="G86" i="12"/>
  <c r="F86" i="12"/>
  <c r="E86" i="12"/>
  <c r="F89" i="12"/>
  <c r="E89" i="12"/>
  <c r="H89" i="12"/>
  <c r="G89" i="12"/>
  <c r="H88" i="12"/>
  <c r="G88" i="12"/>
  <c r="H85" i="12"/>
  <c r="E85" i="12"/>
  <c r="G85" i="12"/>
  <c r="F85" i="12"/>
  <c r="E88" i="12"/>
  <c r="G84" i="12"/>
  <c r="E84" i="12"/>
  <c r="F83" i="12"/>
  <c r="G83" i="12"/>
  <c r="E83" i="12"/>
  <c r="H83" i="12"/>
  <c r="E90" i="12"/>
  <c r="F90" i="12"/>
  <c r="G90" i="12"/>
  <c r="H90" i="12"/>
  <c r="G87" i="12"/>
  <c r="E87" i="12"/>
  <c r="F87" i="12"/>
  <c r="H87" i="12"/>
  <c r="E89" i="4"/>
  <c r="H89" i="4"/>
  <c r="G89" i="4"/>
  <c r="F89" i="4"/>
  <c r="E92" i="4"/>
  <c r="G92" i="4"/>
  <c r="H92" i="4"/>
  <c r="F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9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sharedStrings.xml><?xml version="1.0" encoding="utf-8"?>
<sst xmlns="http://schemas.openxmlformats.org/spreadsheetml/2006/main" count="2376" uniqueCount="490">
  <si>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</si>
  <si>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</si>
  <si>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</si>
  <si>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</si>
  <si>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</si>
  <si>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</si>
  <si>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</si>
  <si>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</si>
  <si>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</si>
  <si>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</si>
  <si>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</si>
  <si>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</si>
  <si>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</si>
  <si>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</si>
  <si>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</si>
  <si>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</si>
  <si>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</si>
  <si>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</si>
  <si>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</si>
  <si>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</si>
  <si>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</si>
  <si>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</si>
  <si>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</si>
  <si>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</si>
  <si>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</si>
  <si>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</si>
  <si>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</si>
  <si>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</si>
  <si>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</si>
  <si>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</si>
  <si>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</si>
  <si>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</si>
  <si>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</si>
  <si>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</si>
  <si>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</si>
  <si>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</si>
  <si>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</si>
  <si>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</si>
  <si>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</si>
  <si>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</si>
  <si>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</si>
  <si>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</si>
  <si>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</si>
  <si>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</si>
  <si>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</si>
  <si>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</si>
  <si>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</si>
  <si>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</si>
  <si>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</si>
  <si>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</si>
  <si>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</si>
  <si>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</si>
  <si>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</si>
  <si>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</si>
  <si>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</si>
  <si>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</si>
  <si>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</si>
  <si>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</si>
  <si>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</si>
  <si>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</si>
  <si>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</si>
  <si>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</si>
  <si>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</si>
  <si>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</si>
  <si>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</si>
  <si>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</si>
  <si>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</si>
  <si>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</si>
  <si>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</si>
  <si>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</si>
  <si>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</si>
  <si>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</si>
  <si>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</si>
  <si>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</si>
  <si>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</si>
  <si>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</si>
  <si>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</si>
  <si>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</si>
  <si>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</si>
  <si>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</si>
  <si>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</si>
  <si>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</si>
  <si>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</si>
  <si>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</si>
  <si>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</si>
  <si>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</si>
  <si>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</si>
  <si>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</si>
  <si>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</si>
  <si>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</si>
  <si>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</si>
  <si>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</si>
  <si>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</si>
  <si>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</si>
  <si>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</si>
  <si>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</si>
  <si>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</si>
  <si>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</si>
  <si>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</si>
  <si>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</si>
  <si>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</si>
  <si>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</si>
  <si>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</si>
  <si>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</si>
  <si>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</si>
  <si>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</si>
  <si>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</si>
  <si>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</si>
  <si>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</si>
  <si>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</si>
  <si>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</si>
  <si>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</si>
  <si>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</si>
  <si>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</si>
  <si>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</si>
  <si>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</si>
  <si>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</si>
  <si>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</si>
  <si>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Utiliser l'informatique dans ses études</t>
  </si>
  <si>
    <t>AUT</t>
  </si>
  <si>
    <t>Faire preuve d'autonomie et d'initiative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</si>
  <si>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</si>
  <si>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</si>
  <si>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</si>
  <si>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</si>
  <si>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</si>
  <si>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</si>
  <si>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</si>
  <si>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</si>
  <si>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</si>
  <si>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APL
Promo 2
S2</t>
  </si>
  <si>
    <t>S2</t>
  </si>
  <si>
    <t>Littérature francophone</t>
  </si>
  <si>
    <t>LAN7, LAN8, CLI13</t>
  </si>
  <si>
    <t>A travers les commentaires littéraires</t>
  </si>
  <si>
    <t>CLI14, CLI15</t>
  </si>
  <si>
    <t>A travers les dissertations littéraires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</si>
  <si>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</si>
  <si>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</si>
  <si>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</si>
  <si>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</si>
  <si>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</si>
  <si>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</si>
  <si>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</si>
  <si>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</si>
  <si>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</si>
  <si>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</si>
  <si>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</si>
  <si>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</si>
  <si>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</si>
  <si>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</si>
  <si>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</si>
  <si>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</si>
  <si>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</si>
  <si>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</si>
  <si>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</si>
  <si>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</si>
  <si>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</si>
  <si>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</si>
  <si>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</si>
  <si>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des idées</t>
  </si>
  <si>
    <t>Générations des arts</t>
  </si>
  <si>
    <t>Générations en societé</t>
  </si>
  <si>
    <t>SLIL02FRANCLESP</t>
  </si>
  <si>
    <t>Esprit de synthèse</t>
  </si>
  <si>
    <t>Résumer un texte</t>
  </si>
  <si>
    <t>Rédiger des synthèses</t>
  </si>
  <si>
    <t>SLIL01PHILOMAL</t>
  </si>
  <si>
    <t>Options 2</t>
  </si>
  <si>
    <t>Philosophie</t>
  </si>
  <si>
    <t>Malgache</t>
  </si>
  <si>
    <t>SLIL02LITTFRANC</t>
  </si>
  <si>
    <t>INS5, INS6, INS7, CLI7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</si>
  <si>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</si>
  <si>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</si>
  <si>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</si>
  <si>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</si>
  <si>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</si>
  <si>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</si>
  <si>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</si>
  <si>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</si>
  <si>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</si>
  <si>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</si>
  <si>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Géologie</t>
  </si>
  <si>
    <t>LAN9, CSC28, CSC29, CSC30</t>
  </si>
  <si>
    <t>Géologie de Madagascar</t>
  </si>
  <si>
    <t>Géologie appliquée</t>
  </si>
  <si>
    <t>Cartographie</t>
  </si>
  <si>
    <t>SSCL02FRANCLESP</t>
  </si>
  <si>
    <t>Français, langue de l'enseignement supérieur</t>
  </si>
  <si>
    <t>LAN4, LAN7, LAN8</t>
  </si>
  <si>
    <t>Comprendre un cours magistral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</si>
  <si>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</si>
  <si>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</si>
  <si>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</si>
  <si>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</si>
  <si>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</si>
  <si>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</si>
  <si>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</si>
  <si>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</si>
  <si>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</si>
  <si>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</si>
  <si>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</si>
  <si>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</si>
  <si>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</si>
  <si>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</si>
  <si>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</si>
  <si>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</si>
  <si>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</si>
  <si>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</si>
  <si>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</si>
  <si>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Induction</t>
  </si>
  <si>
    <t>CSC14, CSC15, CSC1, CSC31</t>
  </si>
  <si>
    <t>Electricité</t>
  </si>
  <si>
    <t>SSCL02CULTSCIENT</t>
  </si>
  <si>
    <t>CSC34, CSC35</t>
  </si>
  <si>
    <t>Technologie</t>
  </si>
  <si>
    <t>AUT4, INS5, INS6, INS7</t>
  </si>
  <si>
    <t>APS
Promo 2
S2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</si>
  <si>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</si>
  <si>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</si>
  <si>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</si>
  <si>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</si>
  <si>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</si>
  <si>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</si>
  <si>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</si>
  <si>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</si>
  <si>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</si>
  <si>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</si>
  <si>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</si>
  <si>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</si>
  <si>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</si>
  <si>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</si>
  <si>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</si>
  <si>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</si>
  <si>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</si>
  <si>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</si>
  <si>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</si>
  <si>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</si>
  <si>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</si>
  <si>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</si>
  <si>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</si>
  <si>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</si>
  <si>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</si>
  <si>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</si>
  <si>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</si>
  <si>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</si>
  <si>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</si>
  <si>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</si>
  <si>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</si>
  <si>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</si>
  <si>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</si>
  <si>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Annexe 2 : Relevé Semestriel du second semestre</t>
  </si>
  <si>
    <t>Responsable du Programme SESAME</t>
  </si>
  <si>
    <t>Association PROMES</t>
  </si>
  <si>
    <t>Objet : Lettre de recommandation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</si>
  <si>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</si>
  <si>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</si>
  <si>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</si>
  <si>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</si>
  <si>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</si>
  <si>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</si>
  <si>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</si>
  <si>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</si>
  <si>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</si>
  <si>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</si>
  <si>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</si>
  <si>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</si>
  <si>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</si>
  <si>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</si>
  <si>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</si>
  <si>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</si>
  <si>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</si>
  <si>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</si>
  <si>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</si>
  <si>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</si>
  <si>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Monsieur Thomas Bourgninaud</t>
  </si>
  <si>
    <t>G</t>
  </si>
  <si>
    <t>F</t>
  </si>
  <si>
    <t>Sandra</t>
  </si>
  <si>
    <t>TIC</t>
  </si>
  <si>
    <t>CLI</t>
  </si>
  <si>
    <t>PRO</t>
  </si>
  <si>
    <t>Nodienne                         </t>
  </si>
  <si>
    <t>Bijou</t>
  </si>
  <si>
    <t>Brisa   </t>
  </si>
  <si>
    <t>Cario</t>
  </si>
  <si>
    <t>Clarc</t>
  </si>
  <si>
    <t>Didier</t>
  </si>
  <si>
    <t>Dinaël</t>
  </si>
  <si>
    <t>Dinahasina</t>
  </si>
  <si>
    <t>Edno</t>
  </si>
  <si>
    <t>Eric</t>
  </si>
  <si>
    <t>Ericman</t>
  </si>
  <si>
    <t>Esperant</t>
  </si>
  <si>
    <t>Fabien</t>
  </si>
  <si>
    <t>Fanilo</t>
  </si>
  <si>
    <t>Frederic</t>
  </si>
  <si>
    <t>Haingo</t>
  </si>
  <si>
    <t>Juliano</t>
  </si>
  <si>
    <t>Juno</t>
  </si>
  <si>
    <t>Kasaina</t>
  </si>
  <si>
    <t>Koloina</t>
  </si>
  <si>
    <t>Loyola</t>
  </si>
  <si>
    <t>Mampionona</t>
  </si>
  <si>
    <t>Mampionona Michel</t>
  </si>
  <si>
    <t>Mamy</t>
  </si>
  <si>
    <t>Mamy Robert</t>
  </si>
  <si>
    <t>Marino</t>
  </si>
  <si>
    <t>Miarana</t>
  </si>
  <si>
    <t>Michella</t>
  </si>
  <si>
    <t>Niaina</t>
  </si>
  <si>
    <t>Phirmin</t>
  </si>
  <si>
    <t>Rojo</t>
  </si>
  <si>
    <t>Romy</t>
  </si>
  <si>
    <t>Samueline</t>
  </si>
  <si>
    <t>Santatra</t>
  </si>
  <si>
    <t>Santatra Raïssa</t>
  </si>
  <si>
    <t>Sarinô</t>
  </si>
  <si>
    <t>Stéphanie</t>
  </si>
  <si>
    <t>Stevin</t>
  </si>
  <si>
    <t>Tantely</t>
  </si>
  <si>
    <t>Thania </t>
  </si>
  <si>
    <t>Vissi</t>
  </si>
  <si>
    <t>Yves Hardy</t>
  </si>
  <si>
    <t>Jean Roberson</t>
  </si>
  <si>
    <t>Aina</t>
  </si>
  <si>
    <t>Angela</t>
  </si>
  <si>
    <t>Augustin</t>
  </si>
  <si>
    <t xml:space="preserve">Christelle  </t>
  </si>
  <si>
    <t>Dinot</t>
  </si>
  <si>
    <t>Fredos</t>
  </si>
  <si>
    <t>Hasina</t>
  </si>
  <si>
    <t xml:space="preserve">Jacqueline </t>
  </si>
  <si>
    <t>Jean Betsileo</t>
  </si>
  <si>
    <t>Jean Raymond</t>
  </si>
  <si>
    <t>Kiady</t>
  </si>
  <si>
    <t xml:space="preserve">Lahisoa </t>
  </si>
  <si>
    <t>Mahery</t>
  </si>
  <si>
    <t>Malala</t>
  </si>
  <si>
    <t>Mialy</t>
  </si>
  <si>
    <t>Miriela</t>
  </si>
  <si>
    <t xml:space="preserve">Nicolas                               </t>
  </si>
  <si>
    <t>Nicole</t>
  </si>
  <si>
    <t>Ony</t>
  </si>
  <si>
    <t>Rado</t>
  </si>
  <si>
    <t>Sandrelie</t>
  </si>
  <si>
    <t>Saolin</t>
  </si>
  <si>
    <t>Sylvana</t>
  </si>
  <si>
    <t>Zoera</t>
  </si>
  <si>
    <t>Informatique</t>
  </si>
  <si>
    <t>Eco-gé</t>
  </si>
  <si>
    <t>Optionnel Anglais</t>
  </si>
  <si>
    <t>SSCL02Businessenglish</t>
  </si>
  <si>
    <t>2016-17</t>
  </si>
  <si>
    <t>Optionnel Anglais 1</t>
  </si>
  <si>
    <t>Antananarivo, le 21 juillet 2017</t>
  </si>
  <si>
    <t>Autres options 2</t>
  </si>
  <si>
    <t>SSCL02CULTSCIENT1</t>
  </si>
  <si>
    <t>SSCL02CULTSCIENT2</t>
  </si>
  <si>
    <t>Marie Nodienne                         </t>
  </si>
  <si>
    <t>Bijou Fifaliana</t>
  </si>
  <si>
    <t>Sinoa</t>
  </si>
  <si>
    <t>Bototsara Clarc</t>
  </si>
  <si>
    <t xml:space="preserve">Didier Philibert </t>
  </si>
  <si>
    <t>Dinaël Innocent</t>
  </si>
  <si>
    <t>Dinahasina Michel Ange</t>
  </si>
  <si>
    <t>Edno Philippe</t>
  </si>
  <si>
    <t>Ericman A.Richard</t>
  </si>
  <si>
    <t>Haritatara Rene Esperant</t>
  </si>
  <si>
    <t>Tina Fabien</t>
  </si>
  <si>
    <t>Hantavolahavana Fanilo</t>
  </si>
  <si>
    <t>Lucien Frederic</t>
  </si>
  <si>
    <t>Haingoniaina</t>
  </si>
  <si>
    <t>Josoa Juliano</t>
  </si>
  <si>
    <t>Hanitr'Ala Kasaina</t>
  </si>
  <si>
    <t>Lalatiana Koloina</t>
  </si>
  <si>
    <t>Tahiana Solomampionona</t>
  </si>
  <si>
    <t>Mamy Nirina</t>
  </si>
  <si>
    <t>Marino Gévéniste</t>
  </si>
  <si>
    <t>Dewa Miarana</t>
  </si>
  <si>
    <t>Michella Adrienne</t>
  </si>
  <si>
    <t>Kira Roger Juno Phirmin</t>
  </si>
  <si>
    <t>Rojo Valisoa</t>
  </si>
  <si>
    <t>Tsilavina Romy Jonathan</t>
  </si>
  <si>
    <t>Sylviana Samueline</t>
  </si>
  <si>
    <t>Tantely Sandra Elisabeth</t>
  </si>
  <si>
    <t>Santatriniaina Tantelisoa</t>
  </si>
  <si>
    <t>Nambinintsoa Alfa Raïssa</t>
  </si>
  <si>
    <t>Dahilava Stevin</t>
  </si>
  <si>
    <t>Tanteliniaina Honorine</t>
  </si>
  <si>
    <t>Thania Marie Joséphine </t>
  </si>
  <si>
    <t xml:space="preserve">NOMENJANAHARY                                      </t>
  </si>
  <si>
    <t xml:space="preserve">IRINOMENA </t>
  </si>
  <si>
    <t xml:space="preserve">RAHARIMALALA                                                                                </t>
  </si>
  <si>
    <t>CARIOLAS</t>
  </si>
  <si>
    <t xml:space="preserve">RAMANAMBITANA </t>
  </si>
  <si>
    <t>RANDRIAMIHARY</t>
  </si>
  <si>
    <t xml:space="preserve">INGETA </t>
  </si>
  <si>
    <t>RALAIVAO</t>
  </si>
  <si>
    <t>RATSIMANDRESY</t>
  </si>
  <si>
    <t xml:space="preserve">RANDRIANANTENAINA </t>
  </si>
  <si>
    <t xml:space="preserve">RANDRIAMBOLOLONA </t>
  </si>
  <si>
    <t>ANDRIANTSOA</t>
  </si>
  <si>
    <t xml:space="preserve">RASOLOHERIVONJY </t>
  </si>
  <si>
    <t xml:space="preserve">RAZAFIMAHALEO </t>
  </si>
  <si>
    <t>RAZANAPARANY</t>
  </si>
  <si>
    <t>RASOAVOLOLONA</t>
  </si>
  <si>
    <t>ANDRIAMIHAJA</t>
  </si>
  <si>
    <t>RAHAJARIMANGA</t>
  </si>
  <si>
    <t>BEANONA</t>
  </si>
  <si>
    <t xml:space="preserve">ANDRIAMIHAJA </t>
  </si>
  <si>
    <t xml:space="preserve">RATSIMBAZAFY </t>
  </si>
  <si>
    <t>BAVY</t>
  </si>
  <si>
    <t>RANDRIAMAMPIONONA</t>
  </si>
  <si>
    <t xml:space="preserve">RANAIVOSON </t>
  </si>
  <si>
    <t>RATSIMALAIMANANA</t>
  </si>
  <si>
    <t>LAHADY</t>
  </si>
  <si>
    <t>RAMBELOSON</t>
  </si>
  <si>
    <t xml:space="preserve">TOLONTSOA  </t>
  </si>
  <si>
    <t>ANDRIANANTENAINA</t>
  </si>
  <si>
    <t xml:space="preserve">RAKOTONDRASOA </t>
  </si>
  <si>
    <t xml:space="preserve">RAVAONIRINA </t>
  </si>
  <si>
    <t>RAHARINIRINA</t>
  </si>
  <si>
    <t>RANDRIAMAHEFATIANA</t>
  </si>
  <si>
    <t>SANTATRINIAINA</t>
  </si>
  <si>
    <t xml:space="preserve">MALALANIRINA </t>
  </si>
  <si>
    <t>ZAFINIRINA</t>
  </si>
  <si>
    <t>RAZAFINDRAFARA</t>
  </si>
  <si>
    <t xml:space="preserve">RAVAOZAFIARILALA </t>
  </si>
  <si>
    <t>HANITRINIAINA                                                                           </t>
  </si>
  <si>
    <t xml:space="preserve">NDROIZIARSON  </t>
  </si>
  <si>
    <t>MANDINIRAZA</t>
  </si>
  <si>
    <t>Ndimby Nandrasana</t>
  </si>
  <si>
    <t>Thomas Bourgninaud</t>
  </si>
  <si>
    <t>Thomas Bourgninaud - Responsable du programme SESAME</t>
  </si>
  <si>
    <t>034 15 973 63</t>
  </si>
  <si>
    <t>Enceinte UCM - Ambatoroka - 101 Antananarivo</t>
  </si>
  <si>
    <t>Vololoniaina Marie Françine</t>
  </si>
  <si>
    <t>Angela Odile</t>
  </si>
  <si>
    <t>Soanandrasana Augustin</t>
  </si>
  <si>
    <t>Lahety Jean Fredos</t>
  </si>
  <si>
    <t>Hasinirina</t>
  </si>
  <si>
    <t xml:space="preserve">Olivier </t>
  </si>
  <si>
    <t xml:space="preserve">Raymond Lahisoa </t>
  </si>
  <si>
    <t>Maheriniaina Fiononana(G)</t>
  </si>
  <si>
    <t>Mialy Sandrà Nelly</t>
  </si>
  <si>
    <t>Anne Marie Sophie Miriela</t>
  </si>
  <si>
    <t xml:space="preserve">Charles Nicolas                               </t>
  </si>
  <si>
    <t>Floria Nicole</t>
  </si>
  <si>
    <t>Ariel Oniniaina Stéphanie</t>
  </si>
  <si>
    <t>Radonirina</t>
  </si>
  <si>
    <t>Mirelle Sandrelie</t>
  </si>
  <si>
    <t>Précilia Sylvana</t>
  </si>
  <si>
    <t>Augustin Urbain</t>
  </si>
  <si>
    <t>Andrifanantenana Philibertine</t>
  </si>
  <si>
    <t>RAZANAMANDIMBY</t>
  </si>
  <si>
    <t>AVOTRINIRINA</t>
  </si>
  <si>
    <t xml:space="preserve">KAMANDA </t>
  </si>
  <si>
    <t xml:space="preserve">ANDRIAMAROLAHY </t>
  </si>
  <si>
    <t>NDRIANANAHARY</t>
  </si>
  <si>
    <t>RAVELONAHINA</t>
  </si>
  <si>
    <t>PATRICIA                                                               12,66                      F</t>
  </si>
  <si>
    <t xml:space="preserve">RANDRIAMAROHAVANA </t>
  </si>
  <si>
    <t>RAZOAVINA</t>
  </si>
  <si>
    <t xml:space="preserve">KIADINILAINA </t>
  </si>
  <si>
    <t xml:space="preserve">PETERA </t>
  </si>
  <si>
    <t xml:space="preserve">RANDRIANARY </t>
  </si>
  <si>
    <t xml:space="preserve">HERIMALALA </t>
  </si>
  <si>
    <t>RABENARIVELO</t>
  </si>
  <si>
    <t>RASOARIVOLOLONA</t>
  </si>
  <si>
    <t>FANOMEZANTSOA                                        </t>
  </si>
  <si>
    <t>RAZAFINDRADONY</t>
  </si>
  <si>
    <t>RAKOTOMALALA</t>
  </si>
  <si>
    <t xml:space="preserve">RALAIARISON  </t>
  </si>
  <si>
    <t>FESITOSY</t>
  </si>
  <si>
    <t>ANTENAINA</t>
  </si>
  <si>
    <t xml:space="preserve">RAZAINORO </t>
  </si>
  <si>
    <t>Enceinte UCM- Ambatoroka - 101 Antananarivo</t>
  </si>
  <si>
    <t>SLIL01ECOGE</t>
  </si>
  <si>
    <t>Environnement éco et entreprise</t>
  </si>
  <si>
    <t>Optionnel anglais</t>
  </si>
  <si>
    <t>english busness</t>
  </si>
  <si>
    <t>Mampionona Dieu Donnée</t>
  </si>
  <si>
    <t>ANDRIMBOLOLONIRINA</t>
  </si>
  <si>
    <t xml:space="preserve">Je soussigné, Thomas Bourgninaud, responsable du programme SESAME, recommande la candidature de </t>
  </si>
  <si>
    <t>Niaina Harinavalona</t>
  </si>
  <si>
    <t>HAINGOTIANA</t>
  </si>
  <si>
    <t xml:space="preserve">RATOLONJANAHARY </t>
  </si>
  <si>
    <t>RANDRIAMANANTENA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</si>
</sst>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2" fillId="0" borderId="0"/>
    <xf numFmtId="0" fontId="53" fillId="0" borderId="0"/>
  </cellStyleXfs>
  <cellXfs count="247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7" fillId="5" borderId="5" xfId="0" applyNumberFormat="1" applyFont="1" applyFill="1" applyBorder="1" applyAlignment="1" applyProtection="1">
      <alignment horizontal="center" wrapText="1"/>
    </xf>
    <xf numFmtId="2" fontId="27" fillId="5" borderId="0" xfId="0" applyNumberFormat="1" applyFont="1" applyFill="1" applyBorder="1" applyAlignment="1" applyProtection="1">
      <alignment horizontal="center" wrapText="1"/>
    </xf>
    <xf numFmtId="0" fontId="27" fillId="5" borderId="0" xfId="0" applyFont="1" applyFill="1" applyBorder="1" applyAlignment="1" applyProtection="1">
      <alignment horizontal="center" wrapText="1"/>
    </xf>
    <xf numFmtId="1" fontId="27" fillId="5" borderId="7" xfId="0" applyNumberFormat="1" applyFont="1" applyFill="1" applyBorder="1" applyAlignment="1" applyProtection="1">
      <alignment horizontal="center" vertical="center"/>
    </xf>
    <xf numFmtId="3" fontId="27" fillId="5" borderId="8" xfId="0" applyNumberFormat="1" applyFont="1" applyFill="1" applyBorder="1" applyAlignment="1" applyProtection="1">
      <alignment horizontal="center" vertical="center"/>
    </xf>
    <xf numFmtId="4" fontId="28" fillId="5" borderId="3" xfId="0" applyNumberFormat="1" applyFont="1" applyFill="1" applyBorder="1" applyAlignment="1" applyProtection="1">
      <alignment horizontal="left" vertical="center"/>
    </xf>
    <xf numFmtId="0" fontId="27" fillId="5" borderId="0" xfId="0" applyFont="1" applyFill="1" applyBorder="1" applyAlignment="1" applyProtection="1">
      <alignment horizontal="center" textRotation="90" wrapText="1"/>
    </xf>
    <xf numFmtId="0" fontId="27" fillId="5" borderId="6" xfId="0" applyFont="1" applyFill="1" applyBorder="1" applyAlignment="1" applyProtection="1">
      <alignment horizontal="center" textRotation="90" wrapText="1"/>
    </xf>
    <xf numFmtId="3" fontId="27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8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9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30" fillId="0" borderId="13" xfId="0" applyFont="1" applyBorder="1" applyProtection="1">
      <protection locked="0"/>
    </xf>
    <xf numFmtId="0" fontId="31" fillId="0" borderId="1" xfId="0" applyFont="1" applyFill="1" applyBorder="1" applyAlignment="1" applyProtection="1">
      <alignment horizontal="left" vertical="center" wrapText="1"/>
      <protection locked="0"/>
    </xf>
    <xf numFmtId="0" fontId="29" fillId="0" borderId="1" xfId="0" applyFont="1" applyFill="1" applyBorder="1" applyAlignment="1" applyProtection="1">
      <alignment vertical="center"/>
      <protection locked="0"/>
    </xf>
    <xf numFmtId="0" fontId="31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Continuous" vertical="center"/>
    </xf>
    <xf numFmtId="0" fontId="32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9" fontId="4" fillId="0" borderId="0" xfId="0" applyNumberFormat="1" applyFont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6" fillId="0" borderId="0" xfId="0" applyFont="1" applyBorder="1" applyAlignment="1" applyProtection="1">
      <alignment horizontal="centerContinuous" vertical="center"/>
    </xf>
    <xf numFmtId="9" fontId="36" fillId="0" borderId="0" xfId="0" applyNumberFormat="1" applyFont="1" applyBorder="1" applyAlignment="1" applyProtection="1">
      <alignment horizontal="centerContinuous" vertical="center"/>
    </xf>
    <xf numFmtId="4" fontId="36" fillId="0" borderId="0" xfId="0" applyNumberFormat="1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vertical="center"/>
    </xf>
    <xf numFmtId="0" fontId="36" fillId="0" borderId="0" xfId="0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Continuous" vertical="center"/>
    </xf>
    <xf numFmtId="0" fontId="39" fillId="0" borderId="0" xfId="0" applyFont="1" applyBorder="1" applyAlignment="1" applyProtection="1">
      <alignment horizontal="centerContinuous" vertical="center"/>
    </xf>
    <xf numFmtId="9" fontId="39" fillId="0" borderId="0" xfId="0" applyNumberFormat="1" applyFont="1" applyBorder="1" applyAlignment="1" applyProtection="1">
      <alignment horizontal="centerContinuous" vertical="center"/>
    </xf>
    <xf numFmtId="4" fontId="39" fillId="0" borderId="0" xfId="0" applyNumberFormat="1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vertical="center"/>
    </xf>
    <xf numFmtId="0" fontId="39" fillId="0" borderId="0" xfId="0" applyFont="1" applyBorder="1" applyAlignment="1" applyProtection="1">
      <alignment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Border="1" applyAlignment="1" applyProtection="1">
      <alignment horizontal="centerContinuous" vertical="center"/>
    </xf>
    <xf numFmtId="0" fontId="4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vertical="center"/>
    </xf>
    <xf numFmtId="4" fontId="44" fillId="0" borderId="0" xfId="0" applyNumberFormat="1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9" fontId="44" fillId="0" borderId="0" xfId="0" applyNumberFormat="1" applyFont="1" applyBorder="1" applyAlignment="1" applyProtection="1">
      <alignment horizontal="left" vertical="center"/>
    </xf>
    <xf numFmtId="3" fontId="45" fillId="0" borderId="0" xfId="0" applyNumberFormat="1" applyFont="1" applyBorder="1" applyAlignment="1" applyProtection="1">
      <alignment horizontal="left" vertical="center"/>
    </xf>
    <xf numFmtId="0" fontId="45" fillId="0" borderId="0" xfId="0" applyFont="1" applyBorder="1" applyAlignment="1" applyProtection="1">
      <alignment horizontal="left" vertical="center"/>
    </xf>
    <xf numFmtId="0" fontId="46" fillId="0" borderId="0" xfId="0" applyFont="1" applyBorder="1" applyAlignment="1" applyProtection="1">
      <alignment horizontal="left" vertical="center"/>
    </xf>
    <xf numFmtId="9" fontId="46" fillId="0" borderId="0" xfId="0" applyNumberFormat="1" applyFont="1" applyBorder="1" applyAlignment="1" applyProtection="1">
      <alignment horizontal="left" vertical="center"/>
    </xf>
    <xf numFmtId="4" fontId="46" fillId="0" borderId="0" xfId="0" applyNumberFormat="1" applyFont="1" applyBorder="1" applyAlignment="1" applyProtection="1">
      <alignment horizontal="left" vertical="center"/>
    </xf>
    <xf numFmtId="0" fontId="47" fillId="0" borderId="0" xfId="0" applyFont="1" applyBorder="1" applyAlignment="1" applyProtection="1">
      <alignment horizontal="left" vertical="center"/>
    </xf>
    <xf numFmtId="0" fontId="44" fillId="0" borderId="0" xfId="0" quotePrefix="1" applyFont="1" applyBorder="1" applyAlignment="1" applyProtection="1">
      <alignment horizontal="left" vertical="center"/>
    </xf>
    <xf numFmtId="0" fontId="44" fillId="0" borderId="0" xfId="0" applyFont="1" applyFill="1" applyBorder="1" applyAlignment="1" applyProtection="1">
      <alignment horizontal="left" vertical="center"/>
    </xf>
    <xf numFmtId="4" fontId="44" fillId="0" borderId="0" xfId="0" applyNumberFormat="1" applyFont="1" applyBorder="1" applyAlignment="1" applyProtection="1">
      <alignment horizontal="right" vertical="center"/>
    </xf>
    <xf numFmtId="0" fontId="48" fillId="0" borderId="0" xfId="0" applyFont="1" applyAlignment="1">
      <alignment horizontal="left" vertical="center"/>
    </xf>
    <xf numFmtId="168" fontId="49" fillId="0" borderId="1" xfId="0" applyNumberFormat="1" applyFont="1" applyBorder="1" applyAlignment="1" applyProtection="1">
      <alignment vertical="center"/>
      <protection locked="0"/>
    </xf>
    <xf numFmtId="168" fontId="49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0" fillId="0" borderId="1" xfId="0" applyFont="1" applyFill="1" applyBorder="1" applyAlignment="1" applyProtection="1">
      <alignment horizontal="center" vertical="center"/>
      <protection locked="0"/>
    </xf>
    <xf numFmtId="4" fontId="22" fillId="4" borderId="1" xfId="0" applyNumberFormat="1" applyFont="1" applyFill="1" applyBorder="1" applyAlignment="1" applyProtection="1">
      <alignment horizontal="right" vertical="center"/>
      <protection locked="0"/>
    </xf>
    <xf numFmtId="4" fontId="24" fillId="4" borderId="1" xfId="0" applyNumberFormat="1" applyFont="1" applyFill="1" applyBorder="1" applyAlignment="1" applyProtection="1">
      <alignment vertical="center"/>
      <protection locked="0"/>
    </xf>
    <xf numFmtId="2" fontId="51" fillId="8" borderId="1" xfId="0" applyNumberFormat="1" applyFont="1" applyFill="1" applyBorder="1" applyProtection="1"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54" fillId="0" borderId="16" xfId="1203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 wrapText="1"/>
    </xf>
  </cellXfs>
  <cellStyles count="1205">
    <cellStyle name="Excel Built-in Normal" xfId="1204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Normal" xfId="0" builtinId="0"/>
    <cellStyle name="Normal 2" xfId="1203" xr:uid="{00000000-0005-0000-0000-0000B4040000}"/>
  </cellStyles>
  <dxfs count="28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Autres options 2</c:v>
                </c:pt>
                <c:pt idx="9">
                  <c:v>Optionnel Anglais</c:v>
                </c:pt>
                <c:pt idx="10">
                  <c:v>Autres options 2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21</c:v>
                </c:pt>
                <c:pt idx="1">
                  <c:v>25</c:v>
                </c:pt>
                <c:pt idx="2">
                  <c:v>22</c:v>
                </c:pt>
                <c:pt idx="3">
                  <c:v>39</c:v>
                </c:pt>
                <c:pt idx="4">
                  <c:v>17</c:v>
                </c:pt>
                <c:pt idx="5">
                  <c:v>12</c:v>
                </c:pt>
                <c:pt idx="6">
                  <c:v>23</c:v>
                </c:pt>
                <c:pt idx="7">
                  <c:v>27</c:v>
                </c:pt>
                <c:pt idx="8">
                  <c:v>8</c:v>
                </c:pt>
                <c:pt idx="9">
                  <c:v>20</c:v>
                </c:pt>
                <c:pt idx="10">
                  <c:v>8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8-4A07-9BA3-18410AACEFF7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Autres options 2</c:v>
                </c:pt>
                <c:pt idx="9">
                  <c:v>Optionnel Anglais</c:v>
                </c:pt>
                <c:pt idx="10">
                  <c:v>Autres options 2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8-4A07-9BA3-18410AACEFF7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Autres options 2</c:v>
                </c:pt>
                <c:pt idx="9">
                  <c:v>Optionnel Anglais</c:v>
                </c:pt>
                <c:pt idx="10">
                  <c:v>Autres options 2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23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27</c:v>
                </c:pt>
                <c:pt idx="5">
                  <c:v>32</c:v>
                </c:pt>
                <c:pt idx="6">
                  <c:v>21</c:v>
                </c:pt>
                <c:pt idx="7">
                  <c:v>9</c:v>
                </c:pt>
                <c:pt idx="8">
                  <c:v>10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8-4A07-9BA3-18410AACEF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53336408"/>
        <c:axId val="353333664"/>
      </c:barChart>
      <c:catAx>
        <c:axId val="353336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3333664"/>
        <c:crosses val="autoZero"/>
        <c:auto val="1"/>
        <c:lblAlgn val="ctr"/>
        <c:lblOffset val="100"/>
        <c:noMultiLvlLbl val="0"/>
      </c:catAx>
      <c:valAx>
        <c:axId val="3533336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5333640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Autres options 2</c:v>
                </c:pt>
                <c:pt idx="10">
                  <c:v>Optionnel Anglais</c:v>
                </c:pt>
                <c:pt idx="11">
                  <c:v>Autres options 2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15.481730769230769</c:v>
                </c:pt>
                <c:pt idx="1">
                  <c:v>17.46875</c:v>
                </c:pt>
                <c:pt idx="2">
                  <c:v>13.831875</c:v>
                </c:pt>
                <c:pt idx="3">
                  <c:v>15.668749999999999</c:v>
                </c:pt>
                <c:pt idx="4">
                  <c:v>16.75</c:v>
                </c:pt>
                <c:pt idx="5">
                  <c:v>15.5</c:v>
                </c:pt>
                <c:pt idx="6">
                  <c:v>16.412500000000001</c:v>
                </c:pt>
                <c:pt idx="7">
                  <c:v>17.6875</c:v>
                </c:pt>
                <c:pt idx="8">
                  <c:v>16.308142857142855</c:v>
                </c:pt>
                <c:pt idx="9">
                  <c:v>18</c:v>
                </c:pt>
                <c:pt idx="10">
                  <c:v>14.899999999999999</c:v>
                </c:pt>
                <c:pt idx="11">
                  <c:v>17.100000000000001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C-446F-A003-CE4E9B718402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Autres options 2</c:v>
                </c:pt>
                <c:pt idx="10">
                  <c:v>Optionnel Anglais</c:v>
                </c:pt>
                <c:pt idx="11">
                  <c:v>Autres options 2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10.697130619380616</c:v>
                </c:pt>
                <c:pt idx="1">
                  <c:v>10.397670454545452</c:v>
                </c:pt>
                <c:pt idx="2">
                  <c:v>10.28353693181818</c:v>
                </c:pt>
                <c:pt idx="3">
                  <c:v>10.284375000000001</c:v>
                </c:pt>
                <c:pt idx="4">
                  <c:v>12.965909090909088</c:v>
                </c:pt>
                <c:pt idx="5">
                  <c:v>9.5806818181818176</c:v>
                </c:pt>
                <c:pt idx="6">
                  <c:v>8.6147727272727277</c:v>
                </c:pt>
                <c:pt idx="7">
                  <c:v>10.064914772727274</c:v>
                </c:pt>
                <c:pt idx="8">
                  <c:v>11.264964285714285</c:v>
                </c:pt>
                <c:pt idx="9">
                  <c:v>10.255555555555556</c:v>
                </c:pt>
                <c:pt idx="10">
                  <c:v>12.493749999999997</c:v>
                </c:pt>
                <c:pt idx="11">
                  <c:v>11.685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C-446F-A003-CE4E9B718402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Autres options 2</c:v>
                </c:pt>
                <c:pt idx="10">
                  <c:v>Optionnel Anglais</c:v>
                </c:pt>
                <c:pt idx="11">
                  <c:v>Autres options 2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1.7739826683673008</c:v>
                </c:pt>
                <c:pt idx="1">
                  <c:v>3.2330722010028703</c:v>
                </c:pt>
                <c:pt idx="2">
                  <c:v>1.6519399324406814</c:v>
                </c:pt>
                <c:pt idx="3">
                  <c:v>2.263152570350925</c:v>
                </c:pt>
                <c:pt idx="4">
                  <c:v>2.172148564645668</c:v>
                </c:pt>
                <c:pt idx="5">
                  <c:v>2.2651612168378676</c:v>
                </c:pt>
                <c:pt idx="6">
                  <c:v>2.6783019621831792</c:v>
                </c:pt>
                <c:pt idx="7">
                  <c:v>2.568653705796089</c:v>
                </c:pt>
                <c:pt idx="8">
                  <c:v>3.4505681391962324</c:v>
                </c:pt>
                <c:pt idx="9">
                  <c:v>2.5713860355440255</c:v>
                </c:pt>
                <c:pt idx="10">
                  <c:v>1.8076716046989547</c:v>
                </c:pt>
                <c:pt idx="11">
                  <c:v>2.2983145998752983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C-446F-A003-CE4E9B718402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Autres options 2</c:v>
                </c:pt>
                <c:pt idx="10">
                  <c:v>Optionnel Anglais</c:v>
                </c:pt>
                <c:pt idx="11">
                  <c:v>Autres options 2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7.0033653846153845</c:v>
                </c:pt>
                <c:pt idx="1">
                  <c:v>4.8987499999999997</c:v>
                </c:pt>
                <c:pt idx="2">
                  <c:v>7.5500000000000007</c:v>
                </c:pt>
                <c:pt idx="3">
                  <c:v>6.84375</c:v>
                </c:pt>
                <c:pt idx="4">
                  <c:v>7.8</c:v>
                </c:pt>
                <c:pt idx="5">
                  <c:v>5.45</c:v>
                </c:pt>
                <c:pt idx="6">
                  <c:v>4.8625000000000007</c:v>
                </c:pt>
                <c:pt idx="7">
                  <c:v>4.7750000000000004</c:v>
                </c:pt>
                <c:pt idx="8">
                  <c:v>3.05</c:v>
                </c:pt>
                <c:pt idx="9">
                  <c:v>6.2</c:v>
                </c:pt>
                <c:pt idx="10">
                  <c:v>8.8000000000000007</c:v>
                </c:pt>
                <c:pt idx="11">
                  <c:v>8.65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C-446F-A003-CE4E9B71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34840"/>
        <c:axId val="359569512"/>
      </c:lineChart>
      <c:catAx>
        <c:axId val="353334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9569512"/>
        <c:crosses val="autoZero"/>
        <c:auto val="1"/>
        <c:lblAlgn val="ctr"/>
        <c:lblOffset val="100"/>
        <c:noMultiLvlLbl val="0"/>
      </c:catAx>
      <c:valAx>
        <c:axId val="35956951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53334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22</c:v>
                </c:pt>
                <c:pt idx="1">
                  <c:v>19</c:v>
                </c:pt>
                <c:pt idx="2">
                  <c:v>14</c:v>
                </c:pt>
                <c:pt idx="3">
                  <c:v>23</c:v>
                </c:pt>
                <c:pt idx="4">
                  <c:v>17</c:v>
                </c:pt>
                <c:pt idx="5">
                  <c:v>11</c:v>
                </c:pt>
                <c:pt idx="6">
                  <c:v>21</c:v>
                </c:pt>
                <c:pt idx="7">
                  <c:v>17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0-4154-8A5B-121B78509439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0-4154-8A5B-121B78509439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0-4154-8A5B-121B785094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98928032"/>
        <c:axId val="498929208"/>
      </c:barChart>
      <c:catAx>
        <c:axId val="49892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8929208"/>
        <c:crosses val="autoZero"/>
        <c:auto val="1"/>
        <c:lblAlgn val="ctr"/>
        <c:lblOffset val="100"/>
        <c:noMultiLvlLbl val="0"/>
      </c:catAx>
      <c:valAx>
        <c:axId val="4989292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9892803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13.929464285714285</c:v>
                </c:pt>
                <c:pt idx="1">
                  <c:v>16.25</c:v>
                </c:pt>
                <c:pt idx="2">
                  <c:v>14.4</c:v>
                </c:pt>
                <c:pt idx="3">
                  <c:v>13.175000000000001</c:v>
                </c:pt>
                <c:pt idx="4">
                  <c:v>15.05</c:v>
                </c:pt>
                <c:pt idx="5">
                  <c:v>16.25</c:v>
                </c:pt>
                <c:pt idx="6">
                  <c:v>15.2</c:v>
                </c:pt>
                <c:pt idx="7">
                  <c:v>14.25</c:v>
                </c:pt>
                <c:pt idx="8">
                  <c:v>16</c:v>
                </c:pt>
                <c:pt idx="9">
                  <c:v>15.485714285714286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BEB-B1BE-9E61AB29ED1D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11.402586787840136</c:v>
                </c:pt>
                <c:pt idx="1">
                  <c:v>12.422916666666666</c:v>
                </c:pt>
                <c:pt idx="2">
                  <c:v>11.275</c:v>
                </c:pt>
                <c:pt idx="3">
                  <c:v>10.466666666666667</c:v>
                </c:pt>
                <c:pt idx="4">
                  <c:v>12.106249999999998</c:v>
                </c:pt>
                <c:pt idx="5">
                  <c:v>11.581249999999999</c:v>
                </c:pt>
                <c:pt idx="6">
                  <c:v>11.360000000000003</c:v>
                </c:pt>
                <c:pt idx="7">
                  <c:v>11.552083333333334</c:v>
                </c:pt>
                <c:pt idx="8">
                  <c:v>12.678571428571429</c:v>
                </c:pt>
                <c:pt idx="9">
                  <c:v>12.526023809523812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6-4BEB-B1BE-9E61AB29ED1D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1.1935942754601641</c:v>
                </c:pt>
                <c:pt idx="1">
                  <c:v>1.8705950672973324</c:v>
                </c:pt>
                <c:pt idx="2">
                  <c:v>1.5372901058567894</c:v>
                </c:pt>
                <c:pt idx="3">
                  <c:v>1.5485262833940849</c:v>
                </c:pt>
                <c:pt idx="4">
                  <c:v>1.4380173927109474</c:v>
                </c:pt>
                <c:pt idx="5">
                  <c:v>2.9381694426824789</c:v>
                </c:pt>
                <c:pt idx="6">
                  <c:v>1.9228141578723188</c:v>
                </c:pt>
                <c:pt idx="7">
                  <c:v>1.7194209823346811</c:v>
                </c:pt>
                <c:pt idx="8">
                  <c:v>3.554172598108154</c:v>
                </c:pt>
                <c:pt idx="9">
                  <c:v>1.8593011842168339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6-4BEB-B1BE-9E61AB29ED1D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8.6986607142857135</c:v>
                </c:pt>
                <c:pt idx="1">
                  <c:v>7.3</c:v>
                </c:pt>
                <c:pt idx="2">
                  <c:v>8.4</c:v>
                </c:pt>
                <c:pt idx="3">
                  <c:v>7.0187500000000007</c:v>
                </c:pt>
                <c:pt idx="4">
                  <c:v>9.6999999999999993</c:v>
                </c:pt>
                <c:pt idx="5">
                  <c:v>5.3</c:v>
                </c:pt>
                <c:pt idx="6">
                  <c:v>9.1999999999999993</c:v>
                </c:pt>
                <c:pt idx="7">
                  <c:v>6.125</c:v>
                </c:pt>
                <c:pt idx="8">
                  <c:v>5</c:v>
                </c:pt>
                <c:pt idx="9">
                  <c:v>9.3918571428571429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6-4BEB-B1BE-9E61AB29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6736"/>
        <c:axId val="500474384"/>
      </c:lineChart>
      <c:catAx>
        <c:axId val="500476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0474384"/>
        <c:crosses val="autoZero"/>
        <c:auto val="1"/>
        <c:lblAlgn val="ctr"/>
        <c:lblOffset val="100"/>
        <c:noMultiLvlLbl val="0"/>
      </c:catAx>
      <c:valAx>
        <c:axId val="5004743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500476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theme="9" tint="0.39997558519241921"/>
  </sheetPr>
  <sheetViews>
    <sheetView zoomScale="78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theme="9" tint="0.39997558519241921"/>
  </sheetPr>
  <sheetViews>
    <sheetView zoomScale="87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Graphique15">
    <tabColor theme="7" tint="0.39997558519241921"/>
  </sheetPr>
  <sheetViews>
    <sheetView zoomScale="78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aphique16">
    <tabColor theme="7" tint="0.39997558519241921"/>
  </sheetPr>
  <sheetViews>
    <sheetView zoomScale="122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A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6</xdr:row>
      <xdr:rowOff>6084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 tint="0.39997558519241921"/>
    <pageSetUpPr fitToPage="1"/>
  </sheetPr>
  <dimension ref="A1:AH78"/>
  <sheetViews>
    <sheetView showGridLines="0" showZeros="0" zoomScaleNormal="100" workbookViewId="0">
      <pane xSplit="4" ySplit="5" topLeftCell="E45" activePane="bottomRight" state="frozen"/>
      <selection activeCell="AE57" sqref="AE57"/>
      <selection pane="topRight" activeCell="AE57" sqref="AE57"/>
      <selection pane="bottomLeft" activeCell="AE57" sqref="AE57"/>
      <selection pane="bottomRight" activeCell="S76" sqref="S76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174</v>
      </c>
      <c r="M1" s="64" t="s">
        <v>131</v>
      </c>
      <c r="N1" s="245" t="s">
        <v>354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220</v>
      </c>
      <c r="AE5" s="41" t="s">
        <v>221</v>
      </c>
      <c r="AF5" s="41" t="s">
        <v>222</v>
      </c>
    </row>
    <row r="6" spans="1:34" s="38" customFormat="1" x14ac:dyDescent="0.3">
      <c r="A6" s="43" t="s">
        <v>131</v>
      </c>
      <c r="B6" s="44" t="s">
        <v>4</v>
      </c>
      <c r="C6" s="56" t="s">
        <v>175</v>
      </c>
      <c r="D6" s="56" t="s">
        <v>176</v>
      </c>
      <c r="E6" s="43" t="s">
        <v>21</v>
      </c>
      <c r="F6" s="160" t="s">
        <v>177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5" t="str">
        <f>H!A4</f>
        <v>FRA</v>
      </c>
    </row>
    <row r="7" spans="1:34" x14ac:dyDescent="0.3">
      <c r="A7" s="166"/>
      <c r="B7" s="59" t="s">
        <v>1</v>
      </c>
      <c r="C7" s="60"/>
      <c r="D7" s="161" t="s">
        <v>178</v>
      </c>
      <c r="E7" s="60"/>
      <c r="F7" s="160" t="s">
        <v>179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6</v>
      </c>
      <c r="N7" s="51">
        <f>M7*J7</f>
        <v>21</v>
      </c>
      <c r="O7" s="51">
        <f>M7*K7</f>
        <v>24</v>
      </c>
      <c r="P7" s="51">
        <f>L7*M7</f>
        <v>45</v>
      </c>
      <c r="Q7" s="53"/>
      <c r="R7" s="69">
        <f>IF(SUM(M$78)=0,"",M7/M$78)</f>
        <v>0.375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6" t="s">
        <v>227</v>
      </c>
      <c r="AE7" s="177"/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6"/>
      <c r="B8" s="59" t="s">
        <v>2</v>
      </c>
      <c r="C8" s="60"/>
      <c r="D8" s="161" t="s">
        <v>180</v>
      </c>
      <c r="E8" s="60"/>
      <c r="F8" s="160" t="s">
        <v>181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10</v>
      </c>
      <c r="N8" s="51">
        <f>M8*J8</f>
        <v>35</v>
      </c>
      <c r="O8" s="51">
        <f>M8*K8</f>
        <v>40</v>
      </c>
      <c r="P8" s="51">
        <f>L8*M8</f>
        <v>75</v>
      </c>
      <c r="Q8" s="53"/>
      <c r="R8" s="69">
        <f>IF(SUM(M$78)=0,"",M8/M$78)</f>
        <v>0.625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>
        <f t="shared" si="1"/>
        <v>0</v>
      </c>
      <c r="AB8" s="54">
        <f t="shared" si="1"/>
        <v>0</v>
      </c>
      <c r="AD8" s="176" t="s">
        <v>227</v>
      </c>
      <c r="AE8" s="177"/>
      <c r="AF8" s="178">
        <f>(G8*3+H8*4+I8*4)*M8/16/IF(AE8="cours S &amp; L fusionnés",2,IF(AE8="cours S &amp; L identiques",4/3,1))</f>
        <v>8.125</v>
      </c>
      <c r="AH8" s="175" t="str">
        <f>H!A6</f>
        <v>NIV</v>
      </c>
    </row>
    <row r="9" spans="1:34" x14ac:dyDescent="0.3">
      <c r="A9" s="166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>
        <f>IF(SUM(M$78)=0,"",M9/M$78)</f>
        <v>0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>
        <f t="shared" si="1"/>
        <v>0</v>
      </c>
      <c r="AB9" s="54">
        <f t="shared" si="1"/>
        <v>0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>
        <f>IF(SUM(M$78)=0,"",M10/M$78)</f>
        <v>0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>
        <f t="shared" si="1"/>
        <v>0</v>
      </c>
      <c r="AB10" s="54">
        <f t="shared" si="1"/>
        <v>0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>
        <f t="shared" si="1"/>
        <v>0</v>
      </c>
      <c r="AB11" s="54">
        <f t="shared" si="1"/>
        <v>0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182</v>
      </c>
      <c r="D12" s="56" t="s">
        <v>183</v>
      </c>
      <c r="E12" s="43" t="s">
        <v>21</v>
      </c>
      <c r="F12" s="160" t="s">
        <v>184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9"/>
      <c r="AH12" s="175" t="str">
        <f>H!A10</f>
        <v>MBO</v>
      </c>
    </row>
    <row r="13" spans="1:34" x14ac:dyDescent="0.3">
      <c r="A13" s="166"/>
      <c r="B13" s="59" t="s">
        <v>1</v>
      </c>
      <c r="C13" s="60"/>
      <c r="D13" s="161" t="s">
        <v>185</v>
      </c>
      <c r="E13" s="60"/>
      <c r="F13" s="160"/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0.3125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>
        <f t="shared" si="1"/>
        <v>0</v>
      </c>
      <c r="AB13" s="54">
        <f t="shared" si="1"/>
        <v>0</v>
      </c>
      <c r="AD13" s="176" t="s">
        <v>228</v>
      </c>
      <c r="AE13" s="177"/>
      <c r="AF13" s="178">
        <f>(G13*3+H13*4+I13*4)*M13/16/IF(AE13="cours S &amp; L fusionnés",2,IF(AE13="cours S &amp; L identiques",4/3,1))</f>
        <v>3.4375</v>
      </c>
      <c r="AH13" s="175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186</v>
      </c>
      <c r="E14" s="60"/>
      <c r="F14" s="160"/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0.3125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>
        <f t="shared" si="1"/>
        <v>0</v>
      </c>
      <c r="AB14" s="54">
        <f t="shared" si="1"/>
        <v>0</v>
      </c>
      <c r="AD14" s="176" t="s">
        <v>228</v>
      </c>
      <c r="AE14" s="177"/>
      <c r="AF14" s="178">
        <f>(G14*3+H14*4+I14*4)*M14/16/IF(AE14="cours S &amp; L fusionnés",2,IF(AE14="cours S &amp; L identiques",4/3,1))</f>
        <v>3.4375</v>
      </c>
      <c r="AH14" s="175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187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6</v>
      </c>
      <c r="N15" s="51">
        <f>M15*J15</f>
        <v>18</v>
      </c>
      <c r="O15" s="51">
        <f>M15*K15</f>
        <v>21</v>
      </c>
      <c r="P15" s="51">
        <f>L15*M15</f>
        <v>39</v>
      </c>
      <c r="Q15" s="53"/>
      <c r="R15" s="69">
        <f>IF(SUM(M$78)=0,"",M15/M$78)</f>
        <v>0.375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>
        <f t="shared" si="1"/>
        <v>0</v>
      </c>
      <c r="AB15" s="54">
        <f t="shared" si="1"/>
        <v>0</v>
      </c>
      <c r="AD15" s="176" t="s">
        <v>228</v>
      </c>
      <c r="AE15" s="177"/>
      <c r="AF15" s="178">
        <f>(G15*3+H15*4+I15*4)*M15/16/IF(AE15="cours S &amp; L fusionnés",2,IF(AE15="cours S &amp; L identiques",4/3,1))</f>
        <v>4.125</v>
      </c>
      <c r="AH15" s="175">
        <f>H!A13</f>
        <v>0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>
        <f t="shared" si="1"/>
        <v>0</v>
      </c>
      <c r="AB16" s="54">
        <f t="shared" si="1"/>
        <v>0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265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>
        <f t="shared" si="1"/>
        <v>0</v>
      </c>
      <c r="AB17" s="54">
        <f t="shared" si="1"/>
        <v>0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ht="31.2" x14ac:dyDescent="0.3">
      <c r="A18" s="55" t="str">
        <f>A12</f>
        <v>S2</v>
      </c>
      <c r="B18" s="44" t="s">
        <v>7</v>
      </c>
      <c r="C18" s="43" t="s">
        <v>188</v>
      </c>
      <c r="D18" s="56" t="s">
        <v>189</v>
      </c>
      <c r="E18" s="43" t="s">
        <v>21</v>
      </c>
      <c r="F18" s="160" t="s">
        <v>190</v>
      </c>
      <c r="G18" s="45"/>
      <c r="H18" s="45"/>
      <c r="I18" s="45"/>
      <c r="J18" s="46">
        <f>J19</f>
        <v>2</v>
      </c>
      <c r="K18" s="46">
        <f>K19</f>
        <v>2.5</v>
      </c>
      <c r="L18" s="46">
        <f>SUM(J18:K18)</f>
        <v>4.5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32</v>
      </c>
      <c r="O18" s="46">
        <f>IF($E18="Optionnel",SUBTOTAL(9,N19),SUBTOTAL(9,O19:O23))</f>
        <v>40</v>
      </c>
      <c r="P18" s="46">
        <f>IF($E18="Optionnel",SUBTOTAL(9,P19),SUBTOTAL(9,P19:P23))</f>
        <v>72</v>
      </c>
      <c r="Q18" s="48">
        <v>3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10.666666666666666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9"/>
      <c r="AH18" s="175">
        <f>H!A16</f>
        <v>0</v>
      </c>
    </row>
    <row r="19" spans="1:34" x14ac:dyDescent="0.3">
      <c r="A19" s="166"/>
      <c r="B19" s="59" t="s">
        <v>1</v>
      </c>
      <c r="C19" s="60"/>
      <c r="D19" s="161" t="s">
        <v>191</v>
      </c>
      <c r="E19" s="60"/>
      <c r="F19" s="160"/>
      <c r="G19" s="164">
        <v>1</v>
      </c>
      <c r="H19" s="164">
        <v>1</v>
      </c>
      <c r="I19" s="164"/>
      <c r="J19" s="51">
        <f>SUM(G19:I19)</f>
        <v>2</v>
      </c>
      <c r="K19" s="50">
        <v>2.5</v>
      </c>
      <c r="L19" s="51">
        <f>IF(OR(AND(D19&lt;&gt;"",SUM(J19:K19)=0),AND(D19="",SUM(J19:K19)&lt;&gt;0)),"erreur",SUM(J19:K19))</f>
        <v>4.5</v>
      </c>
      <c r="M19" s="52">
        <v>6</v>
      </c>
      <c r="N19" s="51">
        <f>M19*J19</f>
        <v>12</v>
      </c>
      <c r="O19" s="51">
        <f>M19*K19</f>
        <v>15</v>
      </c>
      <c r="P19" s="51">
        <f>L19*M19</f>
        <v>27</v>
      </c>
      <c r="Q19" s="53"/>
      <c r="R19" s="69">
        <f>IF(SUM(M$78)=0,"",M19/M$78)</f>
        <v>0.375</v>
      </c>
      <c r="S19" s="96">
        <v>0.4</v>
      </c>
      <c r="U19" s="51">
        <f t="shared" ref="U19:Z23" si="3">U18</f>
        <v>24</v>
      </c>
      <c r="V19" s="54" t="str">
        <f t="shared" si="3"/>
        <v>OK</v>
      </c>
      <c r="W19" s="54" t="str">
        <f t="shared" si="3"/>
        <v>erreur</v>
      </c>
      <c r="X19" s="51">
        <f t="shared" si="3"/>
        <v>10.666666666666666</v>
      </c>
      <c r="Y19" s="54" t="str">
        <f t="shared" si="3"/>
        <v>OK</v>
      </c>
      <c r="Z19" s="54" t="str">
        <f t="shared" si="3"/>
        <v>erreur</v>
      </c>
      <c r="AA19" s="54">
        <f t="shared" si="1"/>
        <v>0</v>
      </c>
      <c r="AB19" s="54">
        <f t="shared" si="1"/>
        <v>0</v>
      </c>
      <c r="AD19" s="176" t="s">
        <v>223</v>
      </c>
      <c r="AE19" s="177" t="s">
        <v>244</v>
      </c>
      <c r="AF19" s="178">
        <f>(G19*3+H19*4+I19*4)*M19/16/IF(AE19="cours S &amp; L fusionnés",2,IF(AE19="cours S &amp; L identiques",4/3,1))</f>
        <v>1.96875</v>
      </c>
      <c r="AH19" s="175">
        <f>H!A17</f>
        <v>0</v>
      </c>
    </row>
    <row r="20" spans="1:34" x14ac:dyDescent="0.3">
      <c r="A20" s="166"/>
      <c r="B20" s="59" t="s">
        <v>2</v>
      </c>
      <c r="C20" s="60"/>
      <c r="D20" s="161" t="s">
        <v>165</v>
      </c>
      <c r="E20" s="60"/>
      <c r="F20" s="160"/>
      <c r="G20" s="164">
        <v>1</v>
      </c>
      <c r="H20" s="164">
        <v>1</v>
      </c>
      <c r="I20" s="164"/>
      <c r="J20" s="51">
        <f>IF(AND(D20&lt;&gt;"",SUM(G20:I20)&lt;&gt;J19),"erreur",SUM(G20:I20))</f>
        <v>2</v>
      </c>
      <c r="K20" s="50">
        <v>2.5</v>
      </c>
      <c r="L20" s="51">
        <f>IF(OR(AND(D20&lt;&gt;"",SUM(J20:K20)=0),AND(D20="",SUM(J20:K20)&lt;&gt;0),AND(D20&lt;&gt;"",K20&lt;&gt;K19)),"erreur",SUM(J20:K20))</f>
        <v>4.5</v>
      </c>
      <c r="M20" s="52">
        <v>5</v>
      </c>
      <c r="N20" s="51">
        <f>M20*J20</f>
        <v>10</v>
      </c>
      <c r="O20" s="51">
        <f>M20*K20</f>
        <v>12.5</v>
      </c>
      <c r="P20" s="51">
        <f>L20*M20</f>
        <v>22.5</v>
      </c>
      <c r="Q20" s="53"/>
      <c r="R20" s="69">
        <f>IF(SUM(M$78)=0,"",M20/M$78)</f>
        <v>0.3125</v>
      </c>
      <c r="S20" s="96">
        <v>0.4</v>
      </c>
      <c r="U20" s="51">
        <f t="shared" si="3"/>
        <v>24</v>
      </c>
      <c r="V20" s="54" t="str">
        <f t="shared" si="3"/>
        <v>OK</v>
      </c>
      <c r="W20" s="54" t="str">
        <f t="shared" si="3"/>
        <v>erreur</v>
      </c>
      <c r="X20" s="51">
        <f t="shared" si="3"/>
        <v>10.666666666666666</v>
      </c>
      <c r="Y20" s="54" t="str">
        <f t="shared" si="3"/>
        <v>OK</v>
      </c>
      <c r="Z20" s="54" t="str">
        <f t="shared" si="3"/>
        <v>erreur</v>
      </c>
      <c r="AA20" s="54">
        <f t="shared" si="1"/>
        <v>0</v>
      </c>
      <c r="AB20" s="54">
        <f t="shared" si="1"/>
        <v>0</v>
      </c>
      <c r="AD20" s="176" t="s">
        <v>223</v>
      </c>
      <c r="AE20" s="177" t="s">
        <v>244</v>
      </c>
      <c r="AF20" s="178">
        <f>(G20*3+H20*4+I20*4)*M20/16/IF(AE20="cours S &amp; L fusionnés",2,IF(AE20="cours S &amp; L identiques",4/3,1))</f>
        <v>1.640625</v>
      </c>
      <c r="AH20" s="175">
        <f>H!A18</f>
        <v>0</v>
      </c>
    </row>
    <row r="21" spans="1:34" x14ac:dyDescent="0.3">
      <c r="A21" s="166"/>
      <c r="B21" s="59" t="s">
        <v>3</v>
      </c>
      <c r="C21" s="60"/>
      <c r="D21" s="161" t="s">
        <v>166</v>
      </c>
      <c r="E21" s="60"/>
      <c r="F21" s="160"/>
      <c r="G21" s="164">
        <v>1</v>
      </c>
      <c r="H21" s="164">
        <v>1</v>
      </c>
      <c r="I21" s="164"/>
      <c r="J21" s="51">
        <f>IF(AND(D21&lt;&gt;"",SUM(G21:I21)&lt;&gt;J20),"erreur",SUM(G21:I21))</f>
        <v>2</v>
      </c>
      <c r="K21" s="50">
        <v>2.5</v>
      </c>
      <c r="L21" s="51">
        <f>IF(OR(AND(D21&lt;&gt;"",SUM(J21:K21)=0),AND(D21="",SUM(J21:K21)&lt;&gt;0),AND(D21&lt;&gt;"",K21&lt;&gt;K20)),"erreur",SUM(J21:K21))</f>
        <v>4.5</v>
      </c>
      <c r="M21" s="52">
        <v>5</v>
      </c>
      <c r="N21" s="51">
        <f>M21*J21</f>
        <v>10</v>
      </c>
      <c r="O21" s="51">
        <f>M21*K21</f>
        <v>12.5</v>
      </c>
      <c r="P21" s="51">
        <f>L21*M21</f>
        <v>22.5</v>
      </c>
      <c r="Q21" s="53"/>
      <c r="R21" s="69">
        <f>IF(SUM(M$78)=0,"",M21/M$78)</f>
        <v>0.3125</v>
      </c>
      <c r="S21" s="96">
        <v>0.4</v>
      </c>
      <c r="U21" s="51">
        <f t="shared" si="3"/>
        <v>24</v>
      </c>
      <c r="V21" s="54" t="str">
        <f t="shared" si="3"/>
        <v>OK</v>
      </c>
      <c r="W21" s="54" t="str">
        <f t="shared" si="3"/>
        <v>erreur</v>
      </c>
      <c r="X21" s="51">
        <f t="shared" si="3"/>
        <v>10.666666666666666</v>
      </c>
      <c r="Y21" s="54" t="str">
        <f t="shared" si="3"/>
        <v>OK</v>
      </c>
      <c r="Z21" s="54" t="str">
        <f t="shared" si="3"/>
        <v>erreur</v>
      </c>
      <c r="AA21" s="54">
        <f t="shared" si="1"/>
        <v>0</v>
      </c>
      <c r="AB21" s="54">
        <f t="shared" si="1"/>
        <v>0</v>
      </c>
      <c r="AD21" s="176" t="s">
        <v>223</v>
      </c>
      <c r="AE21" s="177" t="s">
        <v>244</v>
      </c>
      <c r="AF21" s="178">
        <f>(G21*3+H21*4+I21*4)*M21/16/IF(AE21="cours S &amp; L fusionnés",2,IF(AE21="cours S &amp; L identiques",4/3,1))</f>
        <v>1.640625</v>
      </c>
      <c r="AH21" s="175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24</v>
      </c>
      <c r="V22" s="54" t="str">
        <f t="shared" si="3"/>
        <v>OK</v>
      </c>
      <c r="W22" s="54" t="str">
        <f t="shared" si="3"/>
        <v>erreur</v>
      </c>
      <c r="X22" s="51">
        <f t="shared" si="3"/>
        <v>10.666666666666666</v>
      </c>
      <c r="Y22" s="54" t="str">
        <f t="shared" si="3"/>
        <v>OK</v>
      </c>
      <c r="Z22" s="54" t="str">
        <f t="shared" si="3"/>
        <v>erreur</v>
      </c>
      <c r="AA22" s="54">
        <f t="shared" si="1"/>
        <v>0</v>
      </c>
      <c r="AB22" s="54">
        <f t="shared" si="1"/>
        <v>0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24</v>
      </c>
      <c r="V23" s="54" t="str">
        <f t="shared" si="3"/>
        <v>OK</v>
      </c>
      <c r="W23" s="54" t="str">
        <f t="shared" si="3"/>
        <v>erreur</v>
      </c>
      <c r="X23" s="51">
        <f t="shared" si="3"/>
        <v>10.666666666666666</v>
      </c>
      <c r="Y23" s="54" t="str">
        <f t="shared" si="3"/>
        <v>OK</v>
      </c>
      <c r="Z23" s="54" t="str">
        <f t="shared" si="3"/>
        <v>erreur</v>
      </c>
      <c r="AA23" s="54">
        <f t="shared" ref="AA23:AB38" si="4">AA24</f>
        <v>0</v>
      </c>
      <c r="AB23" s="54">
        <f t="shared" si="4"/>
        <v>0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192</v>
      </c>
      <c r="D24" s="56" t="s">
        <v>138</v>
      </c>
      <c r="E24" s="43" t="s">
        <v>21</v>
      </c>
      <c r="F24" s="160" t="s">
        <v>193</v>
      </c>
      <c r="G24" s="45"/>
      <c r="H24" s="45"/>
      <c r="I24" s="45"/>
      <c r="J24" s="46">
        <f>J25</f>
        <v>3</v>
      </c>
      <c r="K24" s="46">
        <f>K25</f>
        <v>3</v>
      </c>
      <c r="L24" s="46">
        <f>SUM(J24:K24)</f>
        <v>6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48</v>
      </c>
      <c r="P24" s="46">
        <f>IF($E24="Optionnel",SUBTOTAL(9,P25),SUBTOTAL(9,P25:P29))</f>
        <v>96</v>
      </c>
      <c r="Q24" s="48">
        <v>4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>
        <f t="shared" si="4"/>
        <v>0</v>
      </c>
      <c r="AB24" s="49">
        <f t="shared" si="4"/>
        <v>0</v>
      </c>
      <c r="AF24" s="179"/>
      <c r="AH24" s="175">
        <f>H!A22</f>
        <v>0</v>
      </c>
    </row>
    <row r="25" spans="1:34" x14ac:dyDescent="0.3">
      <c r="A25" s="166"/>
      <c r="B25" s="59" t="s">
        <v>1</v>
      </c>
      <c r="C25" s="60"/>
      <c r="D25" s="161" t="s">
        <v>140</v>
      </c>
      <c r="E25" s="60"/>
      <c r="F25" s="160" t="s">
        <v>194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</v>
      </c>
      <c r="L25" s="51">
        <f>IF(OR(AND(D25&lt;&gt;"",SUM(J25:K25)=0),AND(D25="",SUM(J25:K25)&lt;&gt;0)),"erreur",SUM(J25:K25))</f>
        <v>6</v>
      </c>
      <c r="M25" s="52">
        <v>8</v>
      </c>
      <c r="N25" s="51">
        <f>M25*J25</f>
        <v>24</v>
      </c>
      <c r="O25" s="51">
        <f>M25*K25</f>
        <v>24</v>
      </c>
      <c r="P25" s="51">
        <f>L25*M25</f>
        <v>48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24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>
        <f t="shared" si="4"/>
        <v>0</v>
      </c>
      <c r="AB25" s="54">
        <f t="shared" si="4"/>
        <v>0</v>
      </c>
      <c r="AD25" s="176" t="s">
        <v>224</v>
      </c>
      <c r="AE25" s="177" t="s">
        <v>244</v>
      </c>
      <c r="AF25" s="178">
        <f>(G25*3+H25*4+I25*4)*M25/16/IF(AE25="cours S &amp; L fusionnés",2,IF(AE25="cours S &amp; L identiques",4/3,1))</f>
        <v>4.125</v>
      </c>
      <c r="AH25" s="175">
        <f>H!A23</f>
        <v>0</v>
      </c>
    </row>
    <row r="26" spans="1:34" x14ac:dyDescent="0.3">
      <c r="A26" s="166"/>
      <c r="B26" s="59" t="s">
        <v>2</v>
      </c>
      <c r="C26" s="60"/>
      <c r="D26" s="161" t="s">
        <v>142</v>
      </c>
      <c r="E26" s="60"/>
      <c r="F26" s="160" t="s">
        <v>195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</v>
      </c>
      <c r="L26" s="51">
        <f>IF(OR(AND(D26&lt;&gt;"",SUM(J26:K26)=0),AND(D26="",SUM(J26:K26)&lt;&gt;0),AND(D26&lt;&gt;"",K26&lt;&gt;K25)),"erreur",SUM(J26:K26))</f>
        <v>6</v>
      </c>
      <c r="M26" s="52">
        <v>8</v>
      </c>
      <c r="N26" s="51">
        <f>M26*J26</f>
        <v>24</v>
      </c>
      <c r="O26" s="51">
        <f>M26*K26</f>
        <v>24</v>
      </c>
      <c r="P26" s="51">
        <f>L26*M26</f>
        <v>48</v>
      </c>
      <c r="Q26" s="53"/>
      <c r="R26" s="69">
        <f>IF(SUM(M$78)=0,"",M26/M$78)</f>
        <v>0.5</v>
      </c>
      <c r="S26" s="96">
        <v>0.4</v>
      </c>
      <c r="U26" s="51">
        <f t="shared" si="5"/>
        <v>24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>
        <f t="shared" si="4"/>
        <v>0</v>
      </c>
      <c r="AB26" s="54">
        <f t="shared" si="4"/>
        <v>0</v>
      </c>
      <c r="AD26" s="176" t="s">
        <v>224</v>
      </c>
      <c r="AE26" s="177" t="s">
        <v>244</v>
      </c>
      <c r="AF26" s="178">
        <f>(G26*3+H26*4+I26*4)*M26/16/IF(AE26="cours S &amp; L fusionnés",2,IF(AE26="cours S &amp; L identiques",4/3,1))</f>
        <v>4.125</v>
      </c>
      <c r="AH26" s="175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24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>
        <f t="shared" si="4"/>
        <v>0</v>
      </c>
      <c r="AB27" s="54">
        <f t="shared" si="4"/>
        <v>0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24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>
        <f t="shared" si="4"/>
        <v>0</v>
      </c>
      <c r="AB28" s="54">
        <f t="shared" si="4"/>
        <v>0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24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>
        <f t="shared" si="4"/>
        <v>0</v>
      </c>
      <c r="AB29" s="54">
        <f t="shared" si="4"/>
        <v>0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ht="31.2" x14ac:dyDescent="0.3">
      <c r="A30" s="55" t="str">
        <f>A24</f>
        <v>S2</v>
      </c>
      <c r="B30" s="44" t="s">
        <v>9</v>
      </c>
      <c r="C30" s="43" t="s">
        <v>196</v>
      </c>
      <c r="D30" s="56" t="s">
        <v>197</v>
      </c>
      <c r="E30" s="43" t="s">
        <v>21</v>
      </c>
      <c r="F30" s="160" t="s">
        <v>198</v>
      </c>
      <c r="G30" s="45"/>
      <c r="H30" s="45"/>
      <c r="I30" s="45"/>
      <c r="J30" s="46">
        <f>J31</f>
        <v>1.5</v>
      </c>
      <c r="K30" s="46">
        <f>K31</f>
        <v>2</v>
      </c>
      <c r="L30" s="46">
        <f>SUM(J30:K30)</f>
        <v>3.5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24</v>
      </c>
      <c r="O30" s="46">
        <f>IF($E30="Optionnel",SUBTOTAL(9,N31),SUBTOTAL(9,O31:O35))</f>
        <v>32</v>
      </c>
      <c r="P30" s="46">
        <f>IF($E30="Optionnel",SUBTOTAL(9,P31),SUBTOTAL(9,P31:P35))</f>
        <v>56</v>
      </c>
      <c r="Q30" s="48">
        <v>2</v>
      </c>
      <c r="R30" s="68"/>
      <c r="S30" s="68"/>
      <c r="U30" s="46">
        <f>IF(Q30="","",P30/Q30)</f>
        <v>28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12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>
        <f t="shared" si="4"/>
        <v>0</v>
      </c>
      <c r="AB30" s="49">
        <f t="shared" si="4"/>
        <v>0</v>
      </c>
      <c r="AF30" s="179"/>
      <c r="AH30" s="175">
        <f>H!A28</f>
        <v>0</v>
      </c>
    </row>
    <row r="31" spans="1:34" x14ac:dyDescent="0.3">
      <c r="A31" s="166"/>
      <c r="B31" s="59" t="s">
        <v>1</v>
      </c>
      <c r="C31" s="60"/>
      <c r="D31" s="161" t="s">
        <v>199</v>
      </c>
      <c r="E31" s="60"/>
      <c r="F31" s="160"/>
      <c r="G31" s="164">
        <v>0.5</v>
      </c>
      <c r="H31" s="164">
        <v>1</v>
      </c>
      <c r="I31" s="164"/>
      <c r="J31" s="51">
        <f>SUM(G31:I31)</f>
        <v>1.5</v>
      </c>
      <c r="K31" s="50">
        <v>2</v>
      </c>
      <c r="L31" s="51">
        <f>IF(OR(AND(D31&lt;&gt;"",SUM(J31:K31)=0),AND(D31="",SUM(J31:K31)&lt;&gt;0)),"erreur",SUM(J31:K31))</f>
        <v>3.5</v>
      </c>
      <c r="M31" s="52">
        <v>8</v>
      </c>
      <c r="N31" s="51">
        <f>M31*J31</f>
        <v>12</v>
      </c>
      <c r="O31" s="51">
        <f>M31*K31</f>
        <v>16</v>
      </c>
      <c r="P31" s="51">
        <f>L31*M31</f>
        <v>28</v>
      </c>
      <c r="Q31" s="53"/>
      <c r="R31" s="69">
        <f>IF(SUM(M$78)=0,"",M31/M$78)</f>
        <v>0.5</v>
      </c>
      <c r="S31" s="96">
        <v>0.4</v>
      </c>
      <c r="U31" s="51">
        <f t="shared" ref="U31:Z35" si="6">U30</f>
        <v>28</v>
      </c>
      <c r="V31" s="54" t="str">
        <f t="shared" si="6"/>
        <v>OK</v>
      </c>
      <c r="W31" s="54" t="str">
        <f t="shared" si="6"/>
        <v>erreur</v>
      </c>
      <c r="X31" s="51">
        <f t="shared" si="6"/>
        <v>12</v>
      </c>
      <c r="Y31" s="54" t="str">
        <f t="shared" si="6"/>
        <v>OK</v>
      </c>
      <c r="Z31" s="54" t="str">
        <f t="shared" si="6"/>
        <v>erreur</v>
      </c>
      <c r="AA31" s="54">
        <f t="shared" si="4"/>
        <v>0</v>
      </c>
      <c r="AB31" s="54">
        <f t="shared" si="4"/>
        <v>0</v>
      </c>
      <c r="AD31" s="176" t="s">
        <v>226</v>
      </c>
      <c r="AE31" s="177"/>
      <c r="AF31" s="178">
        <f>(G31*3+H31*4+I31*4)*M31/16/IF(AE31="cours S &amp; L fusionnés",2,IF(AE31="cours S &amp; L identiques",4/3,1))</f>
        <v>2.75</v>
      </c>
      <c r="AH31" s="175">
        <f>H!A29</f>
        <v>0</v>
      </c>
    </row>
    <row r="32" spans="1:34" x14ac:dyDescent="0.3">
      <c r="A32" s="166"/>
      <c r="B32" s="59" t="s">
        <v>2</v>
      </c>
      <c r="C32" s="60"/>
      <c r="D32" s="161" t="s">
        <v>200</v>
      </c>
      <c r="E32" s="60"/>
      <c r="F32" s="160"/>
      <c r="G32" s="164">
        <v>0.5</v>
      </c>
      <c r="H32" s="164">
        <v>1</v>
      </c>
      <c r="I32" s="164"/>
      <c r="J32" s="51">
        <f>IF(AND(D32&lt;&gt;"",SUM(G32:I32)&lt;&gt;J31),"erreur",SUM(G32:I32))</f>
        <v>1.5</v>
      </c>
      <c r="K32" s="50">
        <v>2</v>
      </c>
      <c r="L32" s="51">
        <f>IF(OR(AND(D32&lt;&gt;"",SUM(J32:K32)=0),AND(D32="",SUM(J32:K32)&lt;&gt;0),AND(D32&lt;&gt;"",K32&lt;&gt;K31)),"erreur",SUM(J32:K32))</f>
        <v>3.5</v>
      </c>
      <c r="M32" s="52">
        <v>8</v>
      </c>
      <c r="N32" s="51">
        <f>M32*J32</f>
        <v>12</v>
      </c>
      <c r="O32" s="51">
        <f>M32*K32</f>
        <v>16</v>
      </c>
      <c r="P32" s="51">
        <f>L32*M32</f>
        <v>28</v>
      </c>
      <c r="Q32" s="53"/>
      <c r="R32" s="69">
        <f>IF(SUM(M$78)=0,"",M32/M$78)</f>
        <v>0.5</v>
      </c>
      <c r="S32" s="96">
        <v>0.4</v>
      </c>
      <c r="U32" s="51">
        <f t="shared" si="6"/>
        <v>28</v>
      </c>
      <c r="V32" s="54" t="str">
        <f t="shared" si="6"/>
        <v>OK</v>
      </c>
      <c r="W32" s="54" t="str">
        <f t="shared" si="6"/>
        <v>erreur</v>
      </c>
      <c r="X32" s="51">
        <f t="shared" si="6"/>
        <v>12</v>
      </c>
      <c r="Y32" s="54" t="str">
        <f t="shared" si="6"/>
        <v>OK</v>
      </c>
      <c r="Z32" s="54" t="str">
        <f t="shared" si="6"/>
        <v>erreur</v>
      </c>
      <c r="AA32" s="54">
        <f t="shared" si="4"/>
        <v>0</v>
      </c>
      <c r="AB32" s="54">
        <f t="shared" si="4"/>
        <v>0</v>
      </c>
      <c r="AD32" s="176" t="s">
        <v>226</v>
      </c>
      <c r="AE32" s="177"/>
      <c r="AF32" s="178">
        <f>(G32*3+H32*4+I32*4)*M32/16/IF(AE32="cours S &amp; L fusionnés",2,IF(AE32="cours S &amp; L identiques",4/3,1))</f>
        <v>2.75</v>
      </c>
      <c r="AH32" s="175">
        <f>H!A30</f>
        <v>0</v>
      </c>
    </row>
    <row r="33" spans="1:34" x14ac:dyDescent="0.3">
      <c r="A33" s="166"/>
      <c r="B33" s="59" t="s">
        <v>3</v>
      </c>
      <c r="C33" s="60"/>
      <c r="D33" s="161"/>
      <c r="E33" s="60"/>
      <c r="F33" s="160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>
        <f>IF(SUM(M$78)=0,"",M33/M$78)</f>
        <v>0</v>
      </c>
      <c r="S33" s="96">
        <v>0.4</v>
      </c>
      <c r="U33" s="51">
        <f t="shared" si="6"/>
        <v>28</v>
      </c>
      <c r="V33" s="54" t="str">
        <f t="shared" si="6"/>
        <v>OK</v>
      </c>
      <c r="W33" s="54" t="str">
        <f t="shared" si="6"/>
        <v>erreur</v>
      </c>
      <c r="X33" s="51">
        <f t="shared" si="6"/>
        <v>12</v>
      </c>
      <c r="Y33" s="54" t="str">
        <f t="shared" si="6"/>
        <v>OK</v>
      </c>
      <c r="Z33" s="54" t="str">
        <f t="shared" si="6"/>
        <v>erreur</v>
      </c>
      <c r="AA33" s="54">
        <f t="shared" si="4"/>
        <v>0</v>
      </c>
      <c r="AB33" s="54">
        <f t="shared" si="4"/>
        <v>0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28</v>
      </c>
      <c r="V34" s="54" t="str">
        <f t="shared" si="6"/>
        <v>OK</v>
      </c>
      <c r="W34" s="54" t="str">
        <f t="shared" si="6"/>
        <v>erreur</v>
      </c>
      <c r="X34" s="51">
        <f t="shared" si="6"/>
        <v>12</v>
      </c>
      <c r="Y34" s="54" t="str">
        <f t="shared" si="6"/>
        <v>OK</v>
      </c>
      <c r="Z34" s="54" t="str">
        <f t="shared" si="6"/>
        <v>erreur</v>
      </c>
      <c r="AA34" s="54">
        <f t="shared" si="4"/>
        <v>0</v>
      </c>
      <c r="AB34" s="54">
        <f t="shared" si="4"/>
        <v>0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28</v>
      </c>
      <c r="V35" s="54" t="str">
        <f t="shared" si="6"/>
        <v>OK</v>
      </c>
      <c r="W35" s="54" t="str">
        <f t="shared" si="6"/>
        <v>erreur</v>
      </c>
      <c r="X35" s="51">
        <f t="shared" si="6"/>
        <v>12</v>
      </c>
      <c r="Y35" s="54" t="str">
        <f t="shared" si="6"/>
        <v>OK</v>
      </c>
      <c r="Z35" s="54" t="str">
        <f t="shared" si="6"/>
        <v>erreur</v>
      </c>
      <c r="AA35" s="54">
        <f t="shared" si="4"/>
        <v>0</v>
      </c>
      <c r="AB35" s="54">
        <f t="shared" si="4"/>
        <v>0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43" t="s">
        <v>201</v>
      </c>
      <c r="D36" s="56" t="s">
        <v>202</v>
      </c>
      <c r="E36" s="43" t="s">
        <v>21</v>
      </c>
      <c r="F36" s="160" t="s">
        <v>203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>
        <f t="shared" si="4"/>
        <v>0</v>
      </c>
      <c r="AB36" s="49">
        <f t="shared" si="4"/>
        <v>0</v>
      </c>
      <c r="AF36" s="179"/>
    </row>
    <row r="37" spans="1:34" x14ac:dyDescent="0.3">
      <c r="A37" s="166"/>
      <c r="B37" s="59" t="s">
        <v>1</v>
      </c>
      <c r="C37" s="60"/>
      <c r="D37" s="161" t="s">
        <v>204</v>
      </c>
      <c r="E37" s="60"/>
      <c r="F37" s="160" t="s">
        <v>129</v>
      </c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2</v>
      </c>
      <c r="N37" s="51">
        <f>M37*J37</f>
        <v>3</v>
      </c>
      <c r="O37" s="51">
        <f>M37*K37</f>
        <v>3</v>
      </c>
      <c r="P37" s="51">
        <f>L37*M37</f>
        <v>6</v>
      </c>
      <c r="Q37" s="53"/>
      <c r="R37" s="69">
        <f>IF(SUM(M$78)=0,"",M37/M$78)</f>
        <v>0.125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>
        <f t="shared" si="4"/>
        <v>0</v>
      </c>
      <c r="AB37" s="54">
        <f t="shared" si="4"/>
        <v>0</v>
      </c>
      <c r="AD37" s="176" t="s">
        <v>230</v>
      </c>
      <c r="AE37" s="177"/>
      <c r="AF37" s="178">
        <f>(G37*3+H37*4+I37*4)*M37/16/IF(AE37="cours S &amp; L fusionnés",2,IF(AE37="cours S &amp; L identiques",4/3,1))</f>
        <v>0.6875</v>
      </c>
    </row>
    <row r="38" spans="1:34" x14ac:dyDescent="0.3">
      <c r="A38" s="166"/>
      <c r="B38" s="59" t="s">
        <v>2</v>
      </c>
      <c r="C38" s="60"/>
      <c r="D38" s="161" t="s">
        <v>205</v>
      </c>
      <c r="E38" s="60"/>
      <c r="F38" s="160" t="s">
        <v>206</v>
      </c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14</v>
      </c>
      <c r="N38" s="51">
        <f>M38*J38</f>
        <v>21</v>
      </c>
      <c r="O38" s="51">
        <f>M38*K38</f>
        <v>21</v>
      </c>
      <c r="P38" s="51">
        <f>L38*M38</f>
        <v>42</v>
      </c>
      <c r="Q38" s="53"/>
      <c r="R38" s="69">
        <f>IF(SUM(M$78)=0,"",M38/M$78)</f>
        <v>0.875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>
        <f t="shared" si="4"/>
        <v>0</v>
      </c>
      <c r="AB38" s="54">
        <f t="shared" si="4"/>
        <v>0</v>
      </c>
      <c r="AD38" s="176" t="s">
        <v>230</v>
      </c>
      <c r="AE38" s="177"/>
      <c r="AF38" s="178">
        <f>(G38*3+H38*4+I38*4)*M38/16/IF(AE38="cours S &amp; L fusionnés",2,IF(AE38="cours S &amp; L identiques",4/3,1))</f>
        <v>4.8125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>
        <f t="shared" ref="AA39:AB54" si="8">AA40</f>
        <v>0</v>
      </c>
      <c r="AB39" s="54">
        <f t="shared" si="8"/>
        <v>0</v>
      </c>
      <c r="AD39" s="176"/>
      <c r="AE39" s="177"/>
      <c r="AF39" s="178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>
        <f t="shared" si="8"/>
        <v>0</v>
      </c>
      <c r="AB40" s="54">
        <f t="shared" si="8"/>
        <v>0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>
        <f t="shared" si="8"/>
        <v>0</v>
      </c>
      <c r="AB41" s="54">
        <f t="shared" si="8"/>
        <v>0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43" t="s">
        <v>207</v>
      </c>
      <c r="D42" s="56" t="s">
        <v>208</v>
      </c>
      <c r="E42" s="43" t="s">
        <v>21</v>
      </c>
      <c r="F42" s="160" t="s">
        <v>209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>
        <f t="shared" si="8"/>
        <v>0</v>
      </c>
      <c r="AB42" s="49">
        <f t="shared" si="8"/>
        <v>0</v>
      </c>
      <c r="AF42" s="179"/>
    </row>
    <row r="43" spans="1:34" x14ac:dyDescent="0.3">
      <c r="A43" s="166"/>
      <c r="B43" s="59" t="s">
        <v>1</v>
      </c>
      <c r="C43" s="60"/>
      <c r="D43" s="161" t="s">
        <v>210</v>
      </c>
      <c r="E43" s="60"/>
      <c r="F43" s="160" t="s">
        <v>129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3</v>
      </c>
      <c r="N43" s="51">
        <f>M43*J43</f>
        <v>4.5</v>
      </c>
      <c r="O43" s="51">
        <f>M43*K43</f>
        <v>4.5</v>
      </c>
      <c r="P43" s="51">
        <f>L43*M43</f>
        <v>9</v>
      </c>
      <c r="Q43" s="53"/>
      <c r="R43" s="69">
        <f>IF(SUM(M$78)=0,"",M43/M$78)</f>
        <v>0.1875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>
        <f t="shared" si="8"/>
        <v>0</v>
      </c>
      <c r="AB43" s="54">
        <f t="shared" si="8"/>
        <v>0</v>
      </c>
      <c r="AD43" s="176" t="s">
        <v>230</v>
      </c>
      <c r="AE43" s="177"/>
      <c r="AF43" s="178">
        <f>(G43*3+H43*4+I43*4)*M43/16/IF(AE43="cours S &amp; L fusionnés",2,IF(AE43="cours S &amp; L identiques",4/3,1))</f>
        <v>1.03125</v>
      </c>
    </row>
    <row r="44" spans="1:34" x14ac:dyDescent="0.3">
      <c r="A44" s="166"/>
      <c r="B44" s="59" t="s">
        <v>2</v>
      </c>
      <c r="C44" s="60"/>
      <c r="D44" s="161" t="s">
        <v>211</v>
      </c>
      <c r="E44" s="60"/>
      <c r="F44" s="160" t="s">
        <v>212</v>
      </c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>
        <f>IF(SUM(M$78)=0,"",M44/M$78)</f>
        <v>0.1875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>
        <f t="shared" si="8"/>
        <v>0</v>
      </c>
      <c r="AB44" s="54">
        <f t="shared" si="8"/>
        <v>0</v>
      </c>
      <c r="AD44" s="176" t="s">
        <v>230</v>
      </c>
      <c r="AE44" s="177"/>
      <c r="AF44" s="178">
        <f>(G44*3+H44*4+I44*4)*M44/16/IF(AE44="cours S &amp; L fusionnés",2,IF(AE44="cours S &amp; L identiques",4/3,1))</f>
        <v>1.03125</v>
      </c>
    </row>
    <row r="45" spans="1:34" x14ac:dyDescent="0.3">
      <c r="A45" s="166"/>
      <c r="B45" s="59" t="s">
        <v>3</v>
      </c>
      <c r="C45" s="60"/>
      <c r="D45" s="161" t="s">
        <v>213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10</v>
      </c>
      <c r="N45" s="51">
        <f>M45*J45</f>
        <v>15</v>
      </c>
      <c r="O45" s="51">
        <f>M45*K45</f>
        <v>15</v>
      </c>
      <c r="P45" s="51">
        <f>L45*M45</f>
        <v>30</v>
      </c>
      <c r="Q45" s="53"/>
      <c r="R45" s="69">
        <f>IF(SUM(M$78)=0,"",M45/M$78)</f>
        <v>0.625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>
        <f t="shared" si="8"/>
        <v>0</v>
      </c>
      <c r="AB45" s="54">
        <f t="shared" si="8"/>
        <v>0</v>
      </c>
      <c r="AD45" s="176" t="s">
        <v>230</v>
      </c>
      <c r="AE45" s="177"/>
      <c r="AF45" s="178">
        <f>(G45*3+H45*4+I45*4)*M45/16/IF(AE45="cours S &amp; L fusionnés",2,IF(AE45="cours S &amp; L identiques",4/3,1))</f>
        <v>3.4375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>
        <f t="shared" si="8"/>
        <v>0</v>
      </c>
      <c r="AB46" s="54">
        <f t="shared" si="8"/>
        <v>0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>
        <f t="shared" si="8"/>
        <v>0</v>
      </c>
      <c r="AB47" s="54">
        <f t="shared" si="8"/>
        <v>0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S2</v>
      </c>
      <c r="B48" s="44" t="s">
        <v>12</v>
      </c>
      <c r="C48" s="43" t="s">
        <v>214</v>
      </c>
      <c r="D48" s="162" t="s">
        <v>168</v>
      </c>
      <c r="E48" s="43" t="s">
        <v>22</v>
      </c>
      <c r="F48" s="160" t="s">
        <v>215</v>
      </c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>
        <f t="shared" si="8"/>
        <v>0</v>
      </c>
      <c r="AB48" s="49">
        <f t="shared" si="8"/>
        <v>0</v>
      </c>
      <c r="AF48" s="179"/>
    </row>
    <row r="49" spans="1:32" x14ac:dyDescent="0.3">
      <c r="A49" s="166"/>
      <c r="B49" s="59" t="s">
        <v>1</v>
      </c>
      <c r="C49" s="60"/>
      <c r="D49" s="163" t="s">
        <v>351</v>
      </c>
      <c r="E49" s="60"/>
      <c r="F49" s="160"/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IF(SUM(M$78)=0,"",M49/M$78)</f>
        <v>1</v>
      </c>
      <c r="S49" s="96">
        <v>0.4</v>
      </c>
      <c r="U49" s="51">
        <f t="shared" ref="U49:Z52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>
        <f t="shared" si="8"/>
        <v>0</v>
      </c>
      <c r="AB49" s="54">
        <f t="shared" si="8"/>
        <v>0</v>
      </c>
      <c r="AD49" s="176" t="s">
        <v>230</v>
      </c>
      <c r="AE49" s="177"/>
      <c r="AF49" s="178">
        <f>(G49*3+H49*4+I49*4)*M49/16/IF(AE49="cours S &amp; L fusionnés",2,IF(AE49="cours S &amp; L identiques",4/3,1))</f>
        <v>6</v>
      </c>
    </row>
    <row r="50" spans="1:32" x14ac:dyDescent="0.3">
      <c r="A50" s="166"/>
      <c r="B50" s="59" t="s">
        <v>2</v>
      </c>
      <c r="C50" s="60"/>
      <c r="D50" s="163" t="s">
        <v>216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16</v>
      </c>
      <c r="N50" s="51">
        <f>M50*J50</f>
        <v>24</v>
      </c>
      <c r="O50" s="51">
        <f>M50*K50</f>
        <v>24</v>
      </c>
      <c r="P50" s="51">
        <f>L50*M50</f>
        <v>48</v>
      </c>
      <c r="Q50" s="53"/>
      <c r="R50" s="69">
        <f>IF(SUM(M$78)=0,"",M50/M$78)</f>
        <v>1</v>
      </c>
      <c r="S50" s="96">
        <v>0.4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>
        <f t="shared" si="8"/>
        <v>0</v>
      </c>
      <c r="AB50" s="54">
        <f t="shared" si="8"/>
        <v>0</v>
      </c>
      <c r="AD50" s="176" t="s">
        <v>241</v>
      </c>
      <c r="AE50" s="177"/>
      <c r="AF50" s="178">
        <f>(G50*3+H50*4+I50*4)*M50/16/IF(AE50="cours S &amp; L fusionnés",2,IF(AE50="cours S &amp; L identiques",4/3,1))</f>
        <v>6</v>
      </c>
    </row>
    <row r="51" spans="1:32" x14ac:dyDescent="0.3">
      <c r="A51" s="166"/>
      <c r="B51" s="59" t="s">
        <v>3</v>
      </c>
      <c r="C51" s="60"/>
      <c r="D51" s="163" t="s">
        <v>275</v>
      </c>
      <c r="E51" s="60"/>
      <c r="F51" s="160"/>
      <c r="G51" s="164"/>
      <c r="H51" s="164">
        <v>1.5</v>
      </c>
      <c r="I51" s="164"/>
      <c r="J51" s="51">
        <f>IF(AND(D51&lt;&gt;"",SUM(G51:I51)&lt;&gt;J50),"erreur",SUM(G51:I51))</f>
        <v>1.5</v>
      </c>
      <c r="K51" s="50">
        <v>1.5</v>
      </c>
      <c r="L51" s="51">
        <f>IF(OR(AND(D51&lt;&gt;"",SUM(J51:K51)=0),AND(D51="",SUM(J51:K51)&lt;&gt;0),AND(D51&lt;&gt;"",K51&lt;&gt;K50)),"erreur",SUM(J51:K51))</f>
        <v>3</v>
      </c>
      <c r="M51" s="52">
        <v>16</v>
      </c>
      <c r="N51" s="51">
        <f>M51*J51</f>
        <v>24</v>
      </c>
      <c r="O51" s="51">
        <f>M51*K51</f>
        <v>24</v>
      </c>
      <c r="P51" s="51">
        <f>L51*M51</f>
        <v>48</v>
      </c>
      <c r="Q51" s="53"/>
      <c r="R51" s="69">
        <f>IF(SUM(M$78)=0,"",M51/M$78)</f>
        <v>1</v>
      </c>
      <c r="S51" s="96">
        <v>0.4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>
        <f t="shared" si="8"/>
        <v>0</v>
      </c>
      <c r="AB51" s="54">
        <f t="shared" si="8"/>
        <v>0</v>
      </c>
      <c r="AD51" s="176" t="s">
        <v>228</v>
      </c>
      <c r="AE51" s="177"/>
      <c r="AF51" s="178">
        <f>(G51*3+H51*4+I51*4)*M51/16/IF(AE51="cours S &amp; L fusionnés",2,IF(AE51="cours S &amp; L identiques",4/3,1))</f>
        <v>6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/>
      <c r="S52" s="96"/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>
        <f>AA53</f>
        <v>0</v>
      </c>
      <c r="AB52" s="54">
        <f>AB53</f>
        <v>0</v>
      </c>
      <c r="AD52" s="176"/>
      <c r="AE52" s="177"/>
      <c r="AF52" s="178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/>
      <c r="K53" s="50"/>
      <c r="L53" s="51"/>
      <c r="M53" s="52"/>
      <c r="N53" s="51"/>
      <c r="O53" s="51"/>
      <c r="P53" s="51"/>
      <c r="Q53" s="53"/>
      <c r="R53" s="69"/>
      <c r="S53" s="96"/>
      <c r="U53" s="51">
        <f t="shared" ref="U53:Z53" si="11">U52</f>
        <v>24</v>
      </c>
      <c r="V53" s="54" t="str">
        <f t="shared" si="11"/>
        <v>OK</v>
      </c>
      <c r="W53" s="54" t="str">
        <f t="shared" si="11"/>
        <v>erreur</v>
      </c>
      <c r="X53" s="51">
        <f t="shared" si="11"/>
        <v>12</v>
      </c>
      <c r="Y53" s="54" t="str">
        <f t="shared" si="11"/>
        <v>OK</v>
      </c>
      <c r="Z53" s="54" t="str">
        <f t="shared" si="11"/>
        <v>erreur</v>
      </c>
      <c r="AA53" s="54">
        <f>AA54</f>
        <v>0</v>
      </c>
      <c r="AB53" s="54">
        <f>AB54</f>
        <v>0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S2</v>
      </c>
      <c r="B54" s="44" t="s">
        <v>173</v>
      </c>
      <c r="C54" s="61" t="s">
        <v>358</v>
      </c>
      <c r="D54" s="162" t="s">
        <v>357</v>
      </c>
      <c r="E54" s="43" t="s">
        <v>21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>
        <f t="shared" si="8"/>
        <v>0</v>
      </c>
      <c r="AB54" s="49">
        <f t="shared" si="8"/>
        <v>0</v>
      </c>
      <c r="AF54" s="179"/>
    </row>
    <row r="55" spans="1:32" x14ac:dyDescent="0.3">
      <c r="A55" s="166"/>
      <c r="B55" s="59" t="s">
        <v>1</v>
      </c>
      <c r="C55" s="60"/>
      <c r="D55" s="163" t="s">
        <v>274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v>24</v>
      </c>
      <c r="O55" s="51">
        <v>24</v>
      </c>
      <c r="P55" s="51">
        <v>48</v>
      </c>
      <c r="Q55" s="53"/>
      <c r="R55" s="69">
        <v>1</v>
      </c>
      <c r="S55" s="96">
        <v>0.4</v>
      </c>
      <c r="U55" s="51">
        <f t="shared" ref="U55:Z59" si="12">U54</f>
        <v>24</v>
      </c>
      <c r="V55" s="54" t="str">
        <f t="shared" si="12"/>
        <v>OK</v>
      </c>
      <c r="W55" s="54" t="str">
        <f t="shared" si="12"/>
        <v>erreur</v>
      </c>
      <c r="X55" s="51">
        <f t="shared" si="12"/>
        <v>12</v>
      </c>
      <c r="Y55" s="54" t="str">
        <f t="shared" si="12"/>
        <v>OK</v>
      </c>
      <c r="Z55" s="54" t="str">
        <f t="shared" si="12"/>
        <v>erreur</v>
      </c>
      <c r="AA55" s="54">
        <f t="shared" ref="AA55:AB77" si="13">AA56</f>
        <v>0</v>
      </c>
      <c r="AB55" s="54">
        <f t="shared" si="13"/>
        <v>0</v>
      </c>
      <c r="AD55" s="176" t="s">
        <v>242</v>
      </c>
      <c r="AE55" s="177" t="s">
        <v>244</v>
      </c>
      <c r="AF55" s="178">
        <f>(G55*3+H55*4+I55*4)*M55/16/IF(AE55="cours S &amp; L fusionnés",2,IF(AE55="cours S &amp; L identiques",4/3,1))</f>
        <v>4.5</v>
      </c>
    </row>
    <row r="56" spans="1:32" x14ac:dyDescent="0.3">
      <c r="A56" s="166"/>
      <c r="B56" s="59" t="s">
        <v>2</v>
      </c>
      <c r="C56" s="60"/>
      <c r="D56" s="163"/>
      <c r="E56" s="60"/>
      <c r="F56" s="160"/>
      <c r="G56" s="164"/>
      <c r="H56" s="164"/>
      <c r="I56" s="164"/>
      <c r="J56" s="51"/>
      <c r="K56" s="50"/>
      <c r="L56" s="51"/>
      <c r="M56" s="52"/>
      <c r="N56" s="51"/>
      <c r="O56" s="51"/>
      <c r="P56" s="51"/>
      <c r="Q56" s="53"/>
      <c r="R56" s="69"/>
      <c r="S56" s="96"/>
      <c r="U56" s="51">
        <f t="shared" si="12"/>
        <v>24</v>
      </c>
      <c r="V56" s="54" t="str">
        <f t="shared" si="12"/>
        <v>OK</v>
      </c>
      <c r="W56" s="54" t="str">
        <f t="shared" si="12"/>
        <v>erreur</v>
      </c>
      <c r="X56" s="51">
        <f t="shared" si="12"/>
        <v>12</v>
      </c>
      <c r="Y56" s="54" t="str">
        <f t="shared" si="12"/>
        <v>OK</v>
      </c>
      <c r="Z56" s="54" t="str">
        <f t="shared" si="12"/>
        <v>erreur</v>
      </c>
      <c r="AA56" s="54">
        <f t="shared" si="13"/>
        <v>0</v>
      </c>
      <c r="AB56" s="54">
        <f t="shared" si="13"/>
        <v>0</v>
      </c>
      <c r="AD56" s="176" t="s">
        <v>242</v>
      </c>
      <c r="AE56" s="177" t="s">
        <v>244</v>
      </c>
      <c r="AF56" s="178">
        <f>(G56*3+H56*4+I56*4)*M56/16/IF(AE56="cours S &amp; L fusionnés",2,IF(AE56="cours S &amp; L identiques",4/3,1))</f>
        <v>0</v>
      </c>
    </row>
    <row r="57" spans="1:32" x14ac:dyDescent="0.3">
      <c r="A57" s="166"/>
      <c r="B57" s="59" t="s">
        <v>3</v>
      </c>
      <c r="C57" s="60"/>
      <c r="D57" s="163"/>
      <c r="E57" s="60"/>
      <c r="F57" s="160"/>
      <c r="G57" s="164"/>
      <c r="H57" s="164"/>
      <c r="I57" s="164"/>
      <c r="J57" s="51">
        <f>IF(AND(D57&lt;&gt;"",SUM(G57:I57)&lt;&gt;J56),"erreur",SUM(G57:I57))</f>
        <v>0</v>
      </c>
      <c r="K57" s="50"/>
      <c r="L57" s="51"/>
      <c r="M57" s="52"/>
      <c r="N57" s="51"/>
      <c r="O57" s="51"/>
      <c r="P57" s="51"/>
      <c r="Q57" s="53"/>
      <c r="R57" s="69"/>
      <c r="S57" s="96"/>
      <c r="U57" s="51">
        <f t="shared" si="12"/>
        <v>24</v>
      </c>
      <c r="V57" s="54" t="str">
        <f t="shared" si="12"/>
        <v>OK</v>
      </c>
      <c r="W57" s="54" t="str">
        <f t="shared" si="12"/>
        <v>erreur</v>
      </c>
      <c r="X57" s="51">
        <f t="shared" si="12"/>
        <v>12</v>
      </c>
      <c r="Y57" s="54" t="str">
        <f t="shared" si="12"/>
        <v>OK</v>
      </c>
      <c r="Z57" s="54" t="str">
        <f t="shared" si="12"/>
        <v>erreur</v>
      </c>
      <c r="AA57" s="54">
        <f t="shared" si="13"/>
        <v>0</v>
      </c>
      <c r="AB57" s="54">
        <f t="shared" si="13"/>
        <v>0</v>
      </c>
      <c r="AD57" s="176" t="s">
        <v>242</v>
      </c>
      <c r="AE57" s="177" t="s">
        <v>244</v>
      </c>
      <c r="AF57" s="178">
        <f>(G57*3+H57*4+I57*4)*M57/16/IF(AE57="cours S &amp; L fusionnés",2,IF(AE57="cours S &amp; L identiques",4/3,1))</f>
        <v>0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/>
      <c r="U58" s="51">
        <f t="shared" si="12"/>
        <v>24</v>
      </c>
      <c r="V58" s="54" t="str">
        <f t="shared" si="12"/>
        <v>OK</v>
      </c>
      <c r="W58" s="54" t="str">
        <f t="shared" si="12"/>
        <v>erreur</v>
      </c>
      <c r="X58" s="51">
        <f t="shared" si="12"/>
        <v>12</v>
      </c>
      <c r="Y58" s="54" t="str">
        <f t="shared" si="12"/>
        <v>OK</v>
      </c>
      <c r="Z58" s="54" t="str">
        <f t="shared" si="12"/>
        <v>erreur</v>
      </c>
      <c r="AA58" s="54">
        <f t="shared" si="13"/>
        <v>0</v>
      </c>
      <c r="AB58" s="54">
        <f t="shared" si="13"/>
        <v>0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1"/>
      <c r="E59" s="60"/>
      <c r="F59" s="160"/>
      <c r="G59" s="164"/>
      <c r="H59" s="164"/>
      <c r="I59" s="164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2"/>
        <v>24</v>
      </c>
      <c r="V59" s="54" t="str">
        <f t="shared" si="12"/>
        <v>OK</v>
      </c>
      <c r="W59" s="54" t="str">
        <f t="shared" si="12"/>
        <v>erreur</v>
      </c>
      <c r="X59" s="51">
        <f t="shared" si="12"/>
        <v>12</v>
      </c>
      <c r="Y59" s="54" t="str">
        <f t="shared" si="12"/>
        <v>OK</v>
      </c>
      <c r="Z59" s="54" t="str">
        <f t="shared" si="12"/>
        <v>erreur</v>
      </c>
      <c r="AA59" s="54">
        <f t="shared" si="13"/>
        <v>0</v>
      </c>
      <c r="AB59" s="54">
        <f t="shared" si="13"/>
        <v>0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S2</v>
      </c>
      <c r="B60" s="44" t="s">
        <v>40</v>
      </c>
      <c r="C60" s="61" t="s">
        <v>353</v>
      </c>
      <c r="D60" s="162" t="s">
        <v>352</v>
      </c>
      <c r="E60" s="43" t="s">
        <v>22</v>
      </c>
      <c r="F60" s="160" t="s">
        <v>217</v>
      </c>
      <c r="G60" s="45"/>
      <c r="H60" s="45"/>
      <c r="I60" s="45"/>
      <c r="J60" s="46">
        <f>J61</f>
        <v>1.5</v>
      </c>
      <c r="K60" s="46">
        <f>K62</f>
        <v>0</v>
      </c>
      <c r="L60" s="46">
        <f>SUM(J60:K60)</f>
        <v>1.5</v>
      </c>
      <c r="M60" s="47">
        <f>IF(C60="","",IF(E60="Optionnel",M61,IF(SUM(M61:M65)&lt;&gt;M54,"erreur", 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>
        <f t="shared" si="13"/>
        <v>0</v>
      </c>
      <c r="AB60" s="49">
        <f t="shared" si="13"/>
        <v>0</v>
      </c>
      <c r="AF60" s="179"/>
    </row>
    <row r="61" spans="1:32" x14ac:dyDescent="0.3">
      <c r="A61" s="166"/>
      <c r="B61" s="59" t="s">
        <v>1</v>
      </c>
      <c r="C61" s="60"/>
      <c r="D61" s="163" t="s">
        <v>355</v>
      </c>
      <c r="E61" s="60"/>
      <c r="F61" s="160"/>
      <c r="G61" s="164"/>
      <c r="H61" s="164">
        <v>1.5</v>
      </c>
      <c r="I61" s="164"/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16</v>
      </c>
      <c r="N61" s="51">
        <f>M61*J61</f>
        <v>24</v>
      </c>
      <c r="O61" s="51">
        <f>M61*K61</f>
        <v>24</v>
      </c>
      <c r="P61" s="51">
        <f>L61*M61</f>
        <v>48</v>
      </c>
      <c r="Q61" s="53"/>
      <c r="R61" s="69">
        <f>IF(SUM(M$78)=0,"",M61/M$78)</f>
        <v>1</v>
      </c>
      <c r="S61" s="96">
        <v>0.4</v>
      </c>
      <c r="U61" s="51">
        <f t="shared" ref="U61:Z61" si="14">U60</f>
        <v>24</v>
      </c>
      <c r="V61" s="54" t="str">
        <f t="shared" si="14"/>
        <v>OK</v>
      </c>
      <c r="W61" s="54" t="str">
        <f t="shared" si="14"/>
        <v>erreur</v>
      </c>
      <c r="X61" s="51">
        <f t="shared" si="14"/>
        <v>12</v>
      </c>
      <c r="Y61" s="54" t="str">
        <f t="shared" si="14"/>
        <v>OK</v>
      </c>
      <c r="Z61" s="54" t="str">
        <f t="shared" si="14"/>
        <v>erreur</v>
      </c>
      <c r="AA61" s="54">
        <f t="shared" si="13"/>
        <v>0</v>
      </c>
      <c r="AB61" s="54">
        <f t="shared" si="13"/>
        <v>0</v>
      </c>
      <c r="AD61" s="176" t="s">
        <v>225</v>
      </c>
      <c r="AE61" s="177" t="s">
        <v>229</v>
      </c>
      <c r="AF61" s="178">
        <f>(G61*3+H61*4+I61*4)*M61/16/IF(AE61="cours S &amp; L fusionnés",2,IF(AE61="cours S &amp; L identiques",4/3,1))</f>
        <v>3</v>
      </c>
    </row>
    <row r="62" spans="1:32" x14ac:dyDescent="0.3">
      <c r="A62" s="166"/>
      <c r="B62" s="59" t="s">
        <v>2</v>
      </c>
      <c r="C62" s="60"/>
      <c r="D62" s="163"/>
      <c r="E62" s="60"/>
      <c r="F62" s="160"/>
      <c r="G62" s="164"/>
      <c r="H62" s="164"/>
      <c r="I62" s="164"/>
      <c r="J62" s="51">
        <f>SUM(G62:I62)</f>
        <v>0</v>
      </c>
      <c r="K62" s="50"/>
      <c r="L62" s="51">
        <f>IF(OR(AND(D62&lt;&gt;"",SUM(J62:K62)=0),AND(D62="",SUM(J62:K62)&lt;&gt;0)),"erreur",SUM(J62:K62))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>
        <f>IF(SUM(M$78)=0,"",M62/M$78)</f>
        <v>0</v>
      </c>
      <c r="S62" s="96"/>
      <c r="U62" s="51"/>
      <c r="V62" s="54"/>
      <c r="W62" s="54"/>
      <c r="X62" s="51"/>
      <c r="Y62" s="54"/>
      <c r="Z62" s="54"/>
      <c r="AA62" s="54"/>
      <c r="AB62" s="54"/>
      <c r="AD62" s="176" t="s">
        <v>230</v>
      </c>
      <c r="AE62" s="177" t="s">
        <v>229</v>
      </c>
      <c r="AF62" s="178">
        <f>(G62*3+H62*4+I62*4)*M62/16/IF(AE62="cours S &amp; L fusionnés",2,IF(AE62="cours S &amp; L identiques",4/3,1))</f>
        <v>0</v>
      </c>
    </row>
    <row r="63" spans="1:32" x14ac:dyDescent="0.3">
      <c r="A63" s="166"/>
      <c r="B63" s="59" t="s">
        <v>3</v>
      </c>
      <c r="C63" s="60"/>
      <c r="D63" s="163"/>
      <c r="E63" s="60"/>
      <c r="F63" s="160"/>
      <c r="G63" s="164"/>
      <c r="H63" s="164"/>
      <c r="I63" s="164"/>
      <c r="J63" s="51"/>
      <c r="K63" s="50"/>
      <c r="L63" s="51"/>
      <c r="M63" s="52"/>
      <c r="N63" s="51"/>
      <c r="O63" s="51"/>
      <c r="P63" s="51"/>
      <c r="Q63" s="53"/>
      <c r="R63" s="69">
        <f>IF(SUM(M$78)=0,"",M63/M$78)</f>
        <v>0</v>
      </c>
      <c r="S63" s="96"/>
      <c r="U63" s="51"/>
      <c r="V63" s="54"/>
      <c r="W63" s="54"/>
      <c r="X63" s="51"/>
      <c r="Y63" s="54"/>
      <c r="Z63" s="54"/>
      <c r="AA63" s="54"/>
      <c r="AB63" s="54"/>
      <c r="AD63" s="176" t="s">
        <v>228</v>
      </c>
      <c r="AE63" s="177" t="s">
        <v>229</v>
      </c>
      <c r="AF63" s="178">
        <f>(G63*3+H63*4+I63*4)*M63/16/IF(AE63="cours S &amp; L fusionnés",2,IF(AE63="cours S &amp; L identiques",4/3,1))</f>
        <v>0</v>
      </c>
    </row>
    <row r="64" spans="1:32" x14ac:dyDescent="0.3">
      <c r="A64" s="166"/>
      <c r="B64" s="59" t="s">
        <v>5</v>
      </c>
      <c r="C64" s="60"/>
      <c r="D64" s="161"/>
      <c r="E64" s="60"/>
      <c r="F64" s="160"/>
      <c r="G64" s="164"/>
      <c r="H64" s="164"/>
      <c r="I64" s="164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/>
      <c r="U64" s="51"/>
      <c r="V64" s="54"/>
      <c r="W64" s="54"/>
      <c r="X64" s="51"/>
      <c r="Y64" s="54"/>
      <c r="Z64" s="54"/>
      <c r="AA64" s="54"/>
      <c r="AB64" s="54"/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1"/>
      <c r="E65" s="60"/>
      <c r="F65" s="160"/>
      <c r="G65" s="164"/>
      <c r="H65" s="164"/>
      <c r="I65" s="164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/>
      <c r="U65" s="51"/>
      <c r="V65" s="54"/>
      <c r="W65" s="54"/>
      <c r="X65" s="51"/>
      <c r="Y65" s="54"/>
      <c r="Z65" s="54"/>
      <c r="AA65" s="54"/>
      <c r="AB65" s="54"/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 t="s">
        <v>359</v>
      </c>
      <c r="D66" s="162" t="s">
        <v>357</v>
      </c>
      <c r="E66" s="43"/>
      <c r="F66" s="160"/>
      <c r="G66" s="45"/>
      <c r="H66" s="45"/>
      <c r="I66" s="45"/>
      <c r="J66" s="46">
        <f>J67</f>
        <v>1.5</v>
      </c>
      <c r="K66" s="46">
        <f>K67</f>
        <v>1.5</v>
      </c>
      <c r="L66" s="46">
        <f>SUM(J66:K66)</f>
        <v>3</v>
      </c>
      <c r="M66" s="47">
        <f>IF(C66="","",IF(E66="Optionnel",M67,IF(SUM(M67:M71)&lt;&gt;M60,"erreur",SUM(M67:M71))))</f>
        <v>16</v>
      </c>
      <c r="N66" s="46">
        <f>IF($E66="Optionnel",SUBTOTAL(9,N67),SUBTOTAL(9,N67:N71))</f>
        <v>24</v>
      </c>
      <c r="O66" s="46">
        <f>IF($E66="Optionnel",SUBTOTAL(9,N67),SUBTOTAL(9,O67:O71))</f>
        <v>24</v>
      </c>
      <c r="P66" s="46">
        <f>IF($E66="Optionnel",SUBTOTAL(9,P67),SUBTOTAL(9,P67:P71))</f>
        <v>48</v>
      </c>
      <c r="Q66" s="48">
        <v>2</v>
      </c>
      <c r="R66" s="68"/>
      <c r="S66" s="68"/>
      <c r="U66" s="46">
        <f>IF(Q66="","",P66/Q66)</f>
        <v>24</v>
      </c>
      <c r="V66" s="49" t="str">
        <f>IF(AND(Q66&lt;&gt;"",P66&lt;&gt;0),IF(OR(P66/Q66&lt;24,P66/Q66&gt;36),"erreur","OK"),"")</f>
        <v>OK</v>
      </c>
      <c r="W66" s="49" t="str">
        <f>IF(AND(Q66&lt;&gt;"",P66&lt;&gt;0),IF(OR(P66/Q66&lt;36,P66/Q66&gt;45),"erreur","OK"),"")</f>
        <v>erreur</v>
      </c>
      <c r="X66" s="46">
        <f>IF(U66="","",N66/Q66)</f>
        <v>12</v>
      </c>
      <c r="Y66" s="49" t="str">
        <f>IF(AND(Q66&lt;&gt;"",N66&lt;&gt;0),IF(OR(N66/Q66&lt;9,N66/Q66&gt;12),"erreur","OK"),"")</f>
        <v>OK</v>
      </c>
      <c r="Z66" s="49" t="str">
        <f>IF(AND(Q66&lt;&gt;"",N66&lt;&gt;0),IF(OR(N66/Q66&lt;13,N66/Q66&gt;16),"erreur","OK"),"")</f>
        <v>erreur</v>
      </c>
      <c r="AA66" s="49" t="str">
        <f t="shared" si="13"/>
        <v>OK</v>
      </c>
      <c r="AB66" s="49" t="str">
        <f t="shared" si="13"/>
        <v>OK</v>
      </c>
      <c r="AF66" s="179"/>
    </row>
    <row r="67" spans="1:32" x14ac:dyDescent="0.3">
      <c r="A67" s="166"/>
      <c r="B67" s="59" t="s">
        <v>1</v>
      </c>
      <c r="C67" s="60"/>
      <c r="D67" s="163" t="s">
        <v>350</v>
      </c>
      <c r="E67" s="60"/>
      <c r="F67" s="160"/>
      <c r="G67" s="164"/>
      <c r="H67" s="164"/>
      <c r="I67" s="164"/>
      <c r="J67" s="51">
        <v>1.5</v>
      </c>
      <c r="K67" s="50">
        <v>1.5</v>
      </c>
      <c r="L67" s="51">
        <f>SUM(J67:K67)</f>
        <v>3</v>
      </c>
      <c r="M67" s="52">
        <v>16</v>
      </c>
      <c r="N67" s="51">
        <f>M67*J67</f>
        <v>24</v>
      </c>
      <c r="O67" s="51">
        <f>M67*K67</f>
        <v>24</v>
      </c>
      <c r="P67" s="51">
        <f>L67*M67</f>
        <v>48</v>
      </c>
      <c r="Q67" s="53"/>
      <c r="R67" s="69">
        <f>IF(OR(SUM(M$78)=0,M67=""),"",M67/M$78)</f>
        <v>1</v>
      </c>
      <c r="S67" s="96">
        <v>0.4</v>
      </c>
      <c r="U67" s="51">
        <f t="shared" ref="U67:Z71" si="15">U66</f>
        <v>24</v>
      </c>
      <c r="V67" s="54" t="str">
        <f t="shared" si="15"/>
        <v>OK</v>
      </c>
      <c r="W67" s="54" t="str">
        <f t="shared" si="15"/>
        <v>erreur</v>
      </c>
      <c r="X67" s="51">
        <f t="shared" si="15"/>
        <v>12</v>
      </c>
      <c r="Y67" s="54" t="str">
        <f t="shared" si="15"/>
        <v>OK</v>
      </c>
      <c r="Z67" s="54" t="str">
        <f t="shared" si="15"/>
        <v>erreur</v>
      </c>
      <c r="AA67" s="54" t="str">
        <f t="shared" si="13"/>
        <v>OK</v>
      </c>
      <c r="AB67" s="54" t="str">
        <f t="shared" si="13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63"/>
      <c r="E68" s="60"/>
      <c r="F68" s="160"/>
      <c r="G68" s="164"/>
      <c r="H68" s="164"/>
      <c r="I68" s="164"/>
      <c r="J68" s="51">
        <f>IF(AND(D68&lt;&gt;"",SUM(G68:I68)&lt;&gt;J67),"erreur",SUM(G68:I68))</f>
        <v>0</v>
      </c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>
        <f t="shared" si="15"/>
        <v>24</v>
      </c>
      <c r="V68" s="54" t="str">
        <f t="shared" si="15"/>
        <v>OK</v>
      </c>
      <c r="W68" s="54" t="str">
        <f t="shared" si="15"/>
        <v>erreur</v>
      </c>
      <c r="X68" s="51">
        <f t="shared" si="15"/>
        <v>12</v>
      </c>
      <c r="Y68" s="54" t="str">
        <f t="shared" si="15"/>
        <v>OK</v>
      </c>
      <c r="Z68" s="54" t="str">
        <f t="shared" si="15"/>
        <v>erreur</v>
      </c>
      <c r="AA68" s="54" t="str">
        <f t="shared" si="13"/>
        <v>OK</v>
      </c>
      <c r="AB68" s="54" t="str">
        <f t="shared" si="13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63"/>
      <c r="E69" s="60"/>
      <c r="F69" s="160"/>
      <c r="G69" s="164"/>
      <c r="H69" s="164"/>
      <c r="I69" s="164"/>
      <c r="J69" s="51">
        <f>IF(AND(D69&lt;&gt;"",SUM(G69:I69)&lt;&gt;J68),"erreur",SUM(G69:I69))</f>
        <v>0</v>
      </c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>
        <f t="shared" si="15"/>
        <v>24</v>
      </c>
      <c r="V69" s="54" t="str">
        <f t="shared" si="15"/>
        <v>OK</v>
      </c>
      <c r="W69" s="54" t="str">
        <f t="shared" si="15"/>
        <v>erreur</v>
      </c>
      <c r="X69" s="51">
        <f t="shared" si="15"/>
        <v>12</v>
      </c>
      <c r="Y69" s="54" t="str">
        <f t="shared" si="15"/>
        <v>OK</v>
      </c>
      <c r="Z69" s="54" t="str">
        <f t="shared" si="15"/>
        <v>erreur</v>
      </c>
      <c r="AA69" s="54" t="str">
        <f t="shared" si="13"/>
        <v>OK</v>
      </c>
      <c r="AB69" s="54" t="str">
        <f t="shared" si="13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1"/>
      <c r="E70" s="60"/>
      <c r="F70" s="160"/>
      <c r="G70" s="164"/>
      <c r="H70" s="164"/>
      <c r="I70" s="164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>
        <f t="shared" si="15"/>
        <v>24</v>
      </c>
      <c r="V70" s="54" t="str">
        <f t="shared" si="15"/>
        <v>OK</v>
      </c>
      <c r="W70" s="54" t="str">
        <f t="shared" si="15"/>
        <v>erreur</v>
      </c>
      <c r="X70" s="51">
        <f t="shared" si="15"/>
        <v>12</v>
      </c>
      <c r="Y70" s="54" t="str">
        <f t="shared" si="15"/>
        <v>OK</v>
      </c>
      <c r="Z70" s="54" t="str">
        <f t="shared" si="15"/>
        <v>erreur</v>
      </c>
      <c r="AA70" s="54" t="str">
        <f t="shared" si="13"/>
        <v>OK</v>
      </c>
      <c r="AB70" s="54" t="str">
        <f t="shared" si="13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>
        <f t="shared" si="15"/>
        <v>24</v>
      </c>
      <c r="V71" s="54" t="str">
        <f t="shared" si="15"/>
        <v>OK</v>
      </c>
      <c r="W71" s="54" t="str">
        <f t="shared" si="15"/>
        <v>erreur</v>
      </c>
      <c r="X71" s="51">
        <f t="shared" si="15"/>
        <v>12</v>
      </c>
      <c r="Y71" s="54" t="str">
        <f t="shared" si="15"/>
        <v>OK</v>
      </c>
      <c r="Z71" s="54" t="str">
        <f t="shared" si="15"/>
        <v>erreur</v>
      </c>
      <c r="AA71" s="54" t="str">
        <f t="shared" si="13"/>
        <v>OK</v>
      </c>
      <c r="AB71" s="54" t="str">
        <f t="shared" si="13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S2</v>
      </c>
      <c r="B72" s="44" t="s">
        <v>42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3"/>
        <v>OK</v>
      </c>
      <c r="AB72" s="49" t="str">
        <f t="shared" si="13"/>
        <v>OK</v>
      </c>
      <c r="AF72" s="179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>
        <f>SUM(G73:I73)</f>
        <v>0</v>
      </c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7" si="16">U72</f>
        <v/>
      </c>
      <c r="V73" s="54" t="str">
        <f t="shared" si="16"/>
        <v/>
      </c>
      <c r="W73" s="54" t="str">
        <f t="shared" si="16"/>
        <v/>
      </c>
      <c r="X73" s="51" t="str">
        <f t="shared" si="16"/>
        <v/>
      </c>
      <c r="Y73" s="54" t="str">
        <f t="shared" si="16"/>
        <v/>
      </c>
      <c r="Z73" s="54" t="str">
        <f t="shared" si="16"/>
        <v/>
      </c>
      <c r="AA73" s="54" t="str">
        <f t="shared" si="13"/>
        <v>OK</v>
      </c>
      <c r="AB73" s="54" t="str">
        <f t="shared" si="13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>
        <f>IF(AND(D74&lt;&gt;"",SUM(G74:I74)&lt;&gt;J73),"erreur",SUM(G74:I74))</f>
        <v>0</v>
      </c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si="16"/>
        <v/>
      </c>
      <c r="V74" s="54" t="str">
        <f t="shared" si="16"/>
        <v/>
      </c>
      <c r="W74" s="54" t="str">
        <f t="shared" si="16"/>
        <v/>
      </c>
      <c r="X74" s="51" t="str">
        <f t="shared" si="16"/>
        <v/>
      </c>
      <c r="Y74" s="54" t="str">
        <f t="shared" si="16"/>
        <v/>
      </c>
      <c r="Z74" s="54" t="str">
        <f t="shared" si="16"/>
        <v/>
      </c>
      <c r="AA74" s="54" t="str">
        <f t="shared" si="13"/>
        <v>OK</v>
      </c>
      <c r="AB74" s="54" t="str">
        <f t="shared" si="13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>
        <f>IF(AND(D75&lt;&gt;"",SUM(G75:I75)&lt;&gt;J74),"erreur",SUM(G75:I75))</f>
        <v>0</v>
      </c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si="16"/>
        <v/>
      </c>
      <c r="V75" s="54" t="str">
        <f t="shared" si="16"/>
        <v/>
      </c>
      <c r="W75" s="54" t="str">
        <f t="shared" si="16"/>
        <v/>
      </c>
      <c r="X75" s="51" t="str">
        <f t="shared" si="16"/>
        <v/>
      </c>
      <c r="Y75" s="54" t="str">
        <f t="shared" si="16"/>
        <v/>
      </c>
      <c r="Z75" s="54" t="str">
        <f t="shared" si="16"/>
        <v/>
      </c>
      <c r="AA75" s="54" t="str">
        <f t="shared" si="13"/>
        <v>OK</v>
      </c>
      <c r="AB75" s="54" t="str">
        <f t="shared" si="13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si="16"/>
        <v/>
      </c>
      <c r="V76" s="54" t="str">
        <f t="shared" si="16"/>
        <v/>
      </c>
      <c r="W76" s="54" t="str">
        <f t="shared" si="16"/>
        <v/>
      </c>
      <c r="X76" s="51" t="str">
        <f t="shared" si="16"/>
        <v/>
      </c>
      <c r="Y76" s="54" t="str">
        <f t="shared" si="16"/>
        <v/>
      </c>
      <c r="Z76" s="54" t="str">
        <f t="shared" si="16"/>
        <v/>
      </c>
      <c r="AA76" s="54" t="str">
        <f t="shared" si="13"/>
        <v>OK</v>
      </c>
      <c r="AB76" s="54" t="str">
        <f t="shared" si="13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si="16"/>
        <v/>
      </c>
      <c r="V77" s="54" t="str">
        <f t="shared" si="16"/>
        <v/>
      </c>
      <c r="W77" s="54" t="str">
        <f t="shared" si="16"/>
        <v/>
      </c>
      <c r="X77" s="51" t="str">
        <f t="shared" si="16"/>
        <v/>
      </c>
      <c r="Y77" s="54" t="str">
        <f t="shared" si="16"/>
        <v/>
      </c>
      <c r="Z77" s="54" t="str">
        <f t="shared" si="16"/>
        <v/>
      </c>
      <c r="AA77" s="54" t="str">
        <f t="shared" si="13"/>
        <v>OK</v>
      </c>
      <c r="AB77" s="54" t="str">
        <f t="shared" si="13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400</v>
      </c>
      <c r="O78" s="46">
        <f>SUBTOTAL(9,O6:O77)</f>
        <v>432</v>
      </c>
      <c r="P78" s="46">
        <f>SUBTOTAL(9,P6:P77)</f>
        <v>832</v>
      </c>
      <c r="Q78" s="58">
        <f>SUBTOTAL(9,Q6:Q77)</f>
        <v>30</v>
      </c>
      <c r="R78" s="68"/>
      <c r="S78" s="68"/>
      <c r="U78" s="46" t="str">
        <f t="shared" ref="U78:Z78" si="17">COUNTIF(U6:U53,"erreur")&amp;" erreurs"</f>
        <v>0 erreurs</v>
      </c>
      <c r="V78" s="49" t="str">
        <f t="shared" si="17"/>
        <v>0 erreurs</v>
      </c>
      <c r="W78" s="49" t="str">
        <f t="shared" si="17"/>
        <v>48 erreurs</v>
      </c>
      <c r="X78" s="46" t="str">
        <f t="shared" si="17"/>
        <v>0 erreurs</v>
      </c>
      <c r="Y78" s="49" t="str">
        <f t="shared" si="17"/>
        <v>0 erreurs</v>
      </c>
      <c r="Z78" s="49" t="str">
        <f t="shared" si="17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algorithmName="SHA-512" hashValue="zEP/G1dOqrdXIQqyWdhx8fUDA+kZg2P+fK4QxsawTmNZwenmsPygHIfFbjbkB5dFH7oHHahBcJUcY0dpnLSEZQ==" saltValue="iE8GNPY/JxJInm+qfWSnYw==" spinCount="100000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000-000004000000}">
      <formula1>"cours S &amp; L identiques,cours S &amp; L fusionnés"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0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>
    <tabColor theme="7" tint="0.39997558519241921"/>
  </sheetPr>
  <dimension ref="A1:S18"/>
  <sheetViews>
    <sheetView showGridLines="0" view="pageLayout" topLeftCell="A4" zoomScale="130" zoomScaleNormal="125" zoomScalePageLayoutView="130" workbookViewId="0">
      <selection activeCell="A9" sqref="A9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1"/>
    <col min="7" max="11" width="8.59765625" style="198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26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6.9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6.9" customHeight="1" x14ac:dyDescent="0.3">
      <c r="A3" s="203" t="s">
        <v>245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6.9" customHeight="1" x14ac:dyDescent="0.3">
      <c r="A4" s="203" t="s">
        <v>246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6.9" customHeight="1" x14ac:dyDescent="0.3">
      <c r="A5" s="203" t="s">
        <v>247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6.9" customHeight="1" x14ac:dyDescent="0.3">
      <c r="A6" s="204" t="s">
        <v>248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6.9" customHeight="1" x14ac:dyDescent="0.3">
      <c r="A7" s="203" t="s">
        <v>249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6.9" customHeight="1" x14ac:dyDescent="0.3">
      <c r="A8" s="211" t="str">
        <f ca="1">IF(VLOOKUP($A$1,'BDD L'!$A:$E,5,0)="F","Mademoiselle","Monsieur")&amp;" "&amp;VLOOKUP($A$1,'BDD L'!$A:$C,3,0)&amp;" "&amp;VLOOKUP($A$1,'BDD L'!$A:$D,4,0)</f>
        <v xml:space="preserve">Monsieur  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6.9" customHeight="1" x14ac:dyDescent="0.3">
      <c r="A9" s="203" t="s">
        <v>250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6.9" customHeight="1" x14ac:dyDescent="0.3">
      <c r="A10" s="203" t="str">
        <f>"l'Année Préparatoire 'L0' SESAME - mention "&amp;IF('Maquette L'!$L$1="APL","Littéraire","Scientifique")</f>
        <v>l'Année Préparatoire 'L0' SESAME - mention Littéraire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6.9" customHeight="1" x14ac:dyDescent="0.3">
      <c r="A11" s="203" t="str">
        <f>"durant l'année "&amp;'Maquette L'!$N$1</f>
        <v>durant l'année 2016-17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6.9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6.9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251</v>
      </c>
      <c r="B14" s="203"/>
      <c r="C14" s="203"/>
      <c r="D14" s="203"/>
      <c r="E14" s="203"/>
      <c r="F14" s="203"/>
      <c r="G14" s="219"/>
      <c r="H14" s="219"/>
      <c r="I14" s="220" t="s">
        <v>276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252</v>
      </c>
      <c r="B15" s="203"/>
      <c r="C15" s="203"/>
      <c r="D15" s="203"/>
      <c r="E15" s="203"/>
      <c r="F15" s="203"/>
      <c r="G15" s="219"/>
      <c r="H15" s="219"/>
      <c r="I15" s="220" t="s">
        <v>253</v>
      </c>
      <c r="J15" s="220"/>
      <c r="K15" s="220"/>
      <c r="L15" s="220"/>
      <c r="M15" s="220"/>
      <c r="N15" s="220"/>
    </row>
    <row r="17" spans="1:1" ht="36.9" customHeight="1" x14ac:dyDescent="0.3">
      <c r="A17" s="149" t="e">
        <f ca="1">VLOOKUP($A$1,'BDD L'!$A:$B,4,0)</f>
        <v>#REF!</v>
      </c>
    </row>
    <row r="18" spans="1:1" ht="36.9" customHeight="1" x14ac:dyDescent="0.3">
      <c r="A18" s="149" t="e">
        <f ca="1">PROPER(A17)</f>
        <v>#REF!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>
    <tabColor theme="7" tint="0.39997558519241921"/>
  </sheetPr>
  <dimension ref="A1:S32"/>
  <sheetViews>
    <sheetView showGridLines="0" view="pageLayout" zoomScale="130" zoomScaleNormal="125" zoomScalePageLayoutView="130" workbookViewId="0">
      <selection activeCell="C30" sqref="C30"/>
    </sheetView>
  </sheetViews>
  <sheetFormatPr baseColWidth="10" defaultColWidth="8.59765625" defaultRowHeight="18" customHeight="1" x14ac:dyDescent="0.3"/>
  <cols>
    <col min="1" max="5" width="8.59765625" style="223"/>
    <col min="6" max="6" width="8.59765625" style="224"/>
    <col min="7" max="11" width="8.59765625" style="222"/>
    <col min="12" max="13" width="8.59765625" style="223"/>
    <col min="14" max="19" width="8.59765625" style="226"/>
    <col min="20" max="16384" width="8.59765625" style="223"/>
  </cols>
  <sheetData>
    <row r="1" spans="1:19" ht="18" customHeight="1" x14ac:dyDescent="0.3">
      <c r="A1" s="222" t="s">
        <v>254</v>
      </c>
      <c r="J1" s="225">
        <f ca="1">SUM(MID(CELL("nomfichier",A2),FIND("]",CELL("nomfichier",A2))+1,32))</f>
        <v>2</v>
      </c>
    </row>
    <row r="2" spans="1:19" s="227" customFormat="1" ht="18" customHeight="1" x14ac:dyDescent="0.3">
      <c r="A2" s="222" t="s">
        <v>264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478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435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436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255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356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256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257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L'!$A:$E,5,0)="F","Mademoiselle","Monsieur")&amp;" "&amp;VLOOKUP($J$1,'BDD L'!$A:$C,3,0)&amp;" "&amp;VLOOKUP($J$1,'BDD L'!$A:$D,4,0)</f>
        <v>Mademoiselle Angela Odile RANDRIAMANANTENA</v>
      </c>
    </row>
    <row r="17" spans="1:4" ht="18" customHeight="1" x14ac:dyDescent="0.3">
      <c r="A17" s="223" t="s">
        <v>258</v>
      </c>
    </row>
    <row r="18" spans="1:4" ht="18" customHeight="1" x14ac:dyDescent="0.3">
      <c r="A18" s="223" t="s">
        <v>259</v>
      </c>
    </row>
    <row r="20" spans="1:4" ht="18" customHeight="1" x14ac:dyDescent="0.3">
      <c r="A20" s="223" t="s">
        <v>260</v>
      </c>
    </row>
    <row r="21" spans="1:4" ht="18" customHeight="1" x14ac:dyDescent="0.3">
      <c r="A21" s="223" t="s">
        <v>261</v>
      </c>
    </row>
    <row r="23" spans="1:4" ht="18" customHeight="1" x14ac:dyDescent="0.3">
      <c r="A23" s="223" t="s">
        <v>262</v>
      </c>
    </row>
    <row r="31" spans="1:4" ht="18" customHeight="1" x14ac:dyDescent="0.3">
      <c r="D31" s="223" t="s">
        <v>434</v>
      </c>
    </row>
    <row r="32" spans="1:4" ht="18" customHeight="1" x14ac:dyDescent="0.3">
      <c r="D32" s="223" t="s">
        <v>263</v>
      </c>
    </row>
  </sheetData>
  <sheetProtection algorithmName="SHA-512" hashValue="CFNIqkhMcha4Jq7YbJaR1xUjKSD87F6smUNvqxmZW88pehzDy+SJMMgLq0tN5eqbYseM4j49Z/O+yrFqLke6Xw==" saltValue="3MZq5LkhJMI4TalvVEBMQg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L'!AI3</f>
        <v>Expliquer et argumenter</v>
      </c>
      <c r="D1" s="152" t="str">
        <f>'BDD L'!BO3</f>
        <v>Comprendre "l'énigme malgache"</v>
      </c>
      <c r="E1" s="152" t="str">
        <f>'BDD L'!CU3</f>
        <v>Génération</v>
      </c>
      <c r="F1" s="152" t="str">
        <f>'BDD L'!EA3</f>
        <v>Esprit de synthèse</v>
      </c>
      <c r="G1" s="152" t="str">
        <f>'BDD L'!FG3</f>
        <v>Statistiques</v>
      </c>
      <c r="H1" s="152" t="str">
        <f>'BDD L'!GM3</f>
        <v>Options 2</v>
      </c>
      <c r="I1" s="152" t="str">
        <f>'BDD L'!HS3</f>
        <v>Littérature francophone</v>
      </c>
      <c r="J1" s="152" t="str">
        <f>'BDD L'!IY3</f>
        <v>Optionnel anglais</v>
      </c>
      <c r="K1" s="152" t="str">
        <f>'BDD L'!KE3</f>
        <v>Eco-gé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54</v>
      </c>
    </row>
    <row r="2" spans="1:17" x14ac:dyDescent="0.3">
      <c r="A2" s="103" t="s">
        <v>103</v>
      </c>
      <c r="B2" s="104">
        <f>MAX('BDD L'!OQ:OQ)</f>
        <v>13.929464285714285</v>
      </c>
      <c r="C2" s="104">
        <f>MAX('BDD L'!AI:AI)</f>
        <v>16.25</v>
      </c>
      <c r="D2" s="104">
        <f>MAX('BDD L'!BO:BO)</f>
        <v>14.4</v>
      </c>
      <c r="E2" s="104">
        <f>MAX('BDD L'!CU:CU)</f>
        <v>13.175000000000001</v>
      </c>
      <c r="F2" s="104">
        <f>MAX('BDD L'!EA:EA)</f>
        <v>15.05</v>
      </c>
      <c r="G2" s="104">
        <f>MAX('BDD L'!FG:FG)</f>
        <v>16.25</v>
      </c>
      <c r="H2" s="104">
        <f>MAX('BDD L'!GM:GM)</f>
        <v>15.2</v>
      </c>
      <c r="I2" s="104">
        <f>MAX('BDD L'!HS:HS)</f>
        <v>14.25</v>
      </c>
      <c r="J2" s="104">
        <f>MAX('BDD L'!IY:IY)</f>
        <v>16</v>
      </c>
      <c r="K2" s="104">
        <f>MAX('BDD L'!KE:KE)</f>
        <v>15.485714285714286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104</v>
      </c>
      <c r="B3" s="104">
        <f>AVERAGE('BDD L'!OQ6:OQ85)</f>
        <v>11.402586787840136</v>
      </c>
      <c r="C3" s="104">
        <f>'BDD L'!AE3</f>
        <v>12.422916666666666</v>
      </c>
      <c r="D3" s="104">
        <f>'BDD L'!BK3</f>
        <v>11.275</v>
      </c>
      <c r="E3" s="104">
        <f>'BDD L'!CQ3</f>
        <v>10.466666666666667</v>
      </c>
      <c r="F3" s="104">
        <f>'BDD L'!DW3</f>
        <v>12.106249999999998</v>
      </c>
      <c r="G3" s="104">
        <f>'BDD L'!FC3</f>
        <v>11.581249999999999</v>
      </c>
      <c r="H3" s="104">
        <f>'BDD L'!GI3</f>
        <v>11.360000000000003</v>
      </c>
      <c r="I3" s="104">
        <f>'BDD L'!HO3</f>
        <v>11.552083333333334</v>
      </c>
      <c r="J3" s="104">
        <f>'BDD L'!IU3</f>
        <v>12.678571428571429</v>
      </c>
      <c r="K3" s="104">
        <f>'BDD L'!KA3</f>
        <v>12.526023809523812</v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105</v>
      </c>
      <c r="B4" s="104">
        <f>STDEV('BDD L'!OQ6:OQ85)</f>
        <v>1.1935942754601641</v>
      </c>
      <c r="C4" s="104">
        <f>'BDD L'!AF3</f>
        <v>1.8705950672973324</v>
      </c>
      <c r="D4" s="104">
        <f>'BDD L'!BL3</f>
        <v>1.5372901058567894</v>
      </c>
      <c r="E4" s="104">
        <f>'BDD L'!CR3</f>
        <v>1.5485262833940849</v>
      </c>
      <c r="F4" s="104">
        <f>'BDD L'!DX3</f>
        <v>1.4380173927109474</v>
      </c>
      <c r="G4" s="104">
        <f>'BDD L'!FD3</f>
        <v>2.9381694426824789</v>
      </c>
      <c r="H4" s="104">
        <f>'BDD L'!GJ3</f>
        <v>1.9228141578723188</v>
      </c>
      <c r="I4" s="104">
        <f>'BDD L'!HP3</f>
        <v>1.7194209823346811</v>
      </c>
      <c r="J4" s="104">
        <f>'BDD L'!IV3</f>
        <v>3.554172598108154</v>
      </c>
      <c r="K4" s="104">
        <f>'BDD L'!KB3</f>
        <v>1.8593011842168339</v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106</v>
      </c>
      <c r="B5" s="104">
        <f>MIN('BDD L'!OQ:OQ)</f>
        <v>8.6986607142857135</v>
      </c>
      <c r="C5" s="104">
        <f>MIN('BDD L'!AI:AI)</f>
        <v>7.3</v>
      </c>
      <c r="D5" s="104">
        <f>MIN('BDD L'!BO:BO)</f>
        <v>8.4</v>
      </c>
      <c r="E5" s="104">
        <f>MIN('BDD L'!CU:CU)</f>
        <v>7.0187500000000007</v>
      </c>
      <c r="F5" s="104">
        <f>MIN('BDD L'!EA:EA)</f>
        <v>9.6999999999999993</v>
      </c>
      <c r="G5" s="104">
        <f>MIN('BDD L'!FG:FG)</f>
        <v>5.3</v>
      </c>
      <c r="H5" s="104">
        <f>MIN('BDD L'!GM:GM)</f>
        <v>9.1999999999999993</v>
      </c>
      <c r="I5" s="104">
        <f>MIN('BDD L'!HS:HS)</f>
        <v>6.125</v>
      </c>
      <c r="J5" s="104">
        <f>MIN('BDD L'!IY:IY)</f>
        <v>5</v>
      </c>
      <c r="K5" s="104">
        <f>MIN('BDD L'!KE:KE)</f>
        <v>9.3918571428571429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Expliquer et argumenter</v>
      </c>
      <c r="D6" s="154" t="str">
        <f t="shared" si="0"/>
        <v>Comprendre "l'énigme malgache"</v>
      </c>
      <c r="E6" s="154" t="str">
        <f t="shared" si="0"/>
        <v>Génération</v>
      </c>
      <c r="F6" s="154" t="str">
        <f t="shared" si="0"/>
        <v>Esprit de synthèse</v>
      </c>
      <c r="G6" s="154" t="str">
        <f t="shared" si="0"/>
        <v>Statistiques</v>
      </c>
      <c r="H6" s="154" t="str">
        <f t="shared" si="0"/>
        <v>Options 2</v>
      </c>
      <c r="I6" s="154" t="str">
        <f t="shared" si="0"/>
        <v>Littérature francophone</v>
      </c>
      <c r="J6" s="154" t="str">
        <f t="shared" si="0"/>
        <v>Optionnel anglais</v>
      </c>
      <c r="K6" s="154" t="str">
        <f t="shared" si="0"/>
        <v>Eco-gé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107</v>
      </c>
      <c r="B7" s="103"/>
      <c r="C7" s="117">
        <f>'BDD L'!AE4</f>
        <v>24</v>
      </c>
      <c r="D7" s="117">
        <f>'BDD L'!BK4</f>
        <v>24</v>
      </c>
      <c r="E7" s="117">
        <f>'BDD L'!CQ4</f>
        <v>24</v>
      </c>
      <c r="F7" s="117">
        <f>'BDD L'!DW4</f>
        <v>24</v>
      </c>
      <c r="G7" s="117">
        <f>'BDD L'!FC4</f>
        <v>24</v>
      </c>
      <c r="H7" s="117">
        <f>'BDD L'!GI4</f>
        <v>15</v>
      </c>
      <c r="I7" s="117">
        <f>'BDD L'!HO4</f>
        <v>24</v>
      </c>
      <c r="J7" s="117">
        <f>'BDD L'!IU4</f>
        <v>21</v>
      </c>
      <c r="K7" s="117">
        <f>'BDD L'!KA4</f>
        <v>12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107</v>
      </c>
      <c r="Q7" s="117">
        <f>C7</f>
        <v>24</v>
      </c>
    </row>
    <row r="8" spans="1:17" x14ac:dyDescent="0.3">
      <c r="A8" s="103" t="s">
        <v>108</v>
      </c>
      <c r="B8" s="103"/>
      <c r="C8" s="117">
        <f>C7-'BDD L'!AF4</f>
        <v>22</v>
      </c>
      <c r="D8" s="117">
        <f>D7-'BDD L'!BL4</f>
        <v>19</v>
      </c>
      <c r="E8" s="117">
        <f>E7-'BDD L'!CR4</f>
        <v>14</v>
      </c>
      <c r="F8" s="117">
        <f>F7-'BDD L'!DX4</f>
        <v>23</v>
      </c>
      <c r="G8" s="117">
        <f>G7-'BDD L'!FD4</f>
        <v>17</v>
      </c>
      <c r="H8" s="117">
        <f>H7-'BDD L'!GJ4</f>
        <v>11</v>
      </c>
      <c r="I8" s="117">
        <f>I7-'BDD L'!HP4</f>
        <v>21</v>
      </c>
      <c r="J8" s="117">
        <f>J7-'BDD L'!IV4</f>
        <v>17</v>
      </c>
      <c r="K8" s="117">
        <f>K7-'BDD L'!KB4</f>
        <v>11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109</v>
      </c>
      <c r="Q8" s="117">
        <f>COUNTIF('BDD L'!OR:OR,30)</f>
        <v>0</v>
      </c>
    </row>
    <row r="9" spans="1:17" s="3" customFormat="1" x14ac:dyDescent="0.3">
      <c r="A9" s="103" t="s">
        <v>110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111</v>
      </c>
      <c r="Q9" s="117">
        <f>COUNTIF('BDD L'!OS:OS,30)-Q8</f>
        <v>22</v>
      </c>
    </row>
    <row r="10" spans="1:17" x14ac:dyDescent="0.3">
      <c r="A10" s="103" t="s">
        <v>112</v>
      </c>
      <c r="B10" s="103"/>
      <c r="C10" s="117">
        <f>C7-C8-C9</f>
        <v>2</v>
      </c>
      <c r="D10" s="117">
        <f t="shared" ref="D10:N10" si="1">D7-D8-D9</f>
        <v>5</v>
      </c>
      <c r="E10" s="117">
        <f t="shared" si="1"/>
        <v>10</v>
      </c>
      <c r="F10" s="117">
        <f t="shared" si="1"/>
        <v>1</v>
      </c>
      <c r="G10" s="117">
        <f t="shared" si="1"/>
        <v>7</v>
      </c>
      <c r="H10" s="117">
        <f t="shared" si="1"/>
        <v>4</v>
      </c>
      <c r="I10" s="117">
        <f t="shared" si="1"/>
        <v>3</v>
      </c>
      <c r="J10" s="117">
        <f t="shared" si="1"/>
        <v>4</v>
      </c>
      <c r="K10" s="117">
        <f t="shared" si="1"/>
        <v>1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113</v>
      </c>
      <c r="Q10" s="117">
        <f>Q7-Q8-Q9</f>
        <v>2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0.91666666666666663</v>
      </c>
      <c r="D11" s="157">
        <f t="shared" ref="D11:N13" si="2">IF(D$7=0,"",D8/D$7)</f>
        <v>0.79166666666666663</v>
      </c>
      <c r="E11" s="157">
        <f t="shared" si="2"/>
        <v>0.58333333333333337</v>
      </c>
      <c r="F11" s="157">
        <f t="shared" si="2"/>
        <v>0.95833333333333337</v>
      </c>
      <c r="G11" s="157">
        <f t="shared" si="2"/>
        <v>0.70833333333333337</v>
      </c>
      <c r="H11" s="157">
        <f t="shared" si="2"/>
        <v>0.73333333333333328</v>
      </c>
      <c r="I11" s="157">
        <f t="shared" si="2"/>
        <v>0.875</v>
      </c>
      <c r="J11" s="157">
        <f t="shared" si="2"/>
        <v>0.80952380952380953</v>
      </c>
      <c r="K11" s="157">
        <f t="shared" si="2"/>
        <v>0.91666666666666663</v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0.91666666666666663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8.3333333333333329E-2</v>
      </c>
      <c r="D13" s="157">
        <f t="shared" si="2"/>
        <v>0.20833333333333334</v>
      </c>
      <c r="E13" s="157">
        <f t="shared" si="2"/>
        <v>0.41666666666666669</v>
      </c>
      <c r="F13" s="157">
        <f t="shared" si="2"/>
        <v>4.1666666666666664E-2</v>
      </c>
      <c r="G13" s="157">
        <f t="shared" si="2"/>
        <v>0.29166666666666669</v>
      </c>
      <c r="H13" s="157">
        <f t="shared" si="2"/>
        <v>0.26666666666666666</v>
      </c>
      <c r="I13" s="157">
        <f t="shared" si="2"/>
        <v>0.125</v>
      </c>
      <c r="J13" s="157">
        <f t="shared" si="2"/>
        <v>0.19047619047619047</v>
      </c>
      <c r="K13" s="157">
        <f t="shared" si="2"/>
        <v>8.3333333333333329E-2</v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8.3333333333333329E-2</v>
      </c>
    </row>
  </sheetData>
  <sheetProtection password="E2B2" sheet="1" objects="1" scenarios="1" selectLockedCells="1"/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D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pageSetUpPr fitToPage="1"/>
  </sheetPr>
  <dimension ref="A1:Q32"/>
  <sheetViews>
    <sheetView showGridLines="0" showZeros="0" workbookViewId="0">
      <selection activeCell="A14" sqref="A14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243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220</v>
      </c>
      <c r="B3" s="184"/>
      <c r="C3" s="41" t="s">
        <v>231</v>
      </c>
      <c r="D3" s="41" t="s">
        <v>232</v>
      </c>
      <c r="E3" s="41" t="s">
        <v>233</v>
      </c>
      <c r="F3" s="184"/>
      <c r="G3" s="180" t="s">
        <v>234</v>
      </c>
      <c r="H3" s="184"/>
      <c r="I3" s="181" t="s">
        <v>235</v>
      </c>
      <c r="J3" s="181" t="s">
        <v>236</v>
      </c>
      <c r="K3" s="184"/>
      <c r="L3" s="180" t="s">
        <v>237</v>
      </c>
      <c r="M3" s="180" t="s">
        <v>238</v>
      </c>
      <c r="N3" s="184"/>
      <c r="O3" s="180" t="s">
        <v>239</v>
      </c>
      <c r="P3" s="180" t="s">
        <v>240</v>
      </c>
    </row>
    <row r="4" spans="1:16" s="36" customFormat="1" x14ac:dyDescent="0.3">
      <c r="A4" s="185" t="s">
        <v>227</v>
      </c>
      <c r="B4" s="184"/>
      <c r="C4" s="186">
        <f>SUMIF('Maquette L'!AD:AD,H!A4,'Maquette L'!AF:AF)</f>
        <v>7</v>
      </c>
      <c r="D4" s="186">
        <f>SUMIF('Maquette S'!AD:AD,H!A4,'Maquette S'!AF:AF)</f>
        <v>13</v>
      </c>
      <c r="E4" s="186">
        <f>SUM(C4:D4)</f>
        <v>20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235" t="s">
        <v>266</v>
      </c>
      <c r="N4" s="187"/>
      <c r="O4" s="186">
        <f>E4+G4+J4+L4</f>
        <v>24</v>
      </c>
      <c r="P4" s="189">
        <f>O4/40</f>
        <v>0.6</v>
      </c>
    </row>
    <row r="5" spans="1:16" s="36" customFormat="1" x14ac:dyDescent="0.3">
      <c r="A5" s="185" t="s">
        <v>223</v>
      </c>
      <c r="B5" s="184"/>
      <c r="C5" s="186">
        <f>SUMIF('Maquette L'!AD:AD,H!A5,'Maquette L'!AF:AF)</f>
        <v>16.75</v>
      </c>
      <c r="D5" s="186">
        <f>SUMIF('Maquette S'!AD:AD,H!A5,'Maquette S'!AF:AF)</f>
        <v>5.25</v>
      </c>
      <c r="E5" s="186">
        <f t="shared" ref="E5:E31" si="0">SUM(C5:D5)</f>
        <v>22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236" t="s">
        <v>267</v>
      </c>
      <c r="N5" s="187"/>
      <c r="O5" s="186">
        <f t="shared" ref="O5:O31" si="2">E5+G5+J5+L5</f>
        <v>28.4</v>
      </c>
      <c r="P5" s="189">
        <f t="shared" ref="P5:P31" si="3">O5/40</f>
        <v>0.71</v>
      </c>
    </row>
    <row r="6" spans="1:16" s="36" customFormat="1" x14ac:dyDescent="0.3">
      <c r="A6" s="185" t="s">
        <v>224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236" t="s">
        <v>268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228</v>
      </c>
      <c r="B7" s="184"/>
      <c r="C7" s="186">
        <f>SUMIF('Maquette L'!AD:AD,H!A7,'Maquette L'!AF:AF)</f>
        <v>0</v>
      </c>
      <c r="D7" s="186">
        <f>SUMIF('Maquette S'!AD:AD,H!A7,'Maquette S'!AF:AF)</f>
        <v>17</v>
      </c>
      <c r="E7" s="186">
        <f t="shared" si="0"/>
        <v>17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236"/>
      <c r="N7" s="187"/>
      <c r="O7" s="186">
        <f t="shared" si="2"/>
        <v>23.4</v>
      </c>
      <c r="P7" s="189">
        <f t="shared" si="3"/>
        <v>0.58499999999999996</v>
      </c>
    </row>
    <row r="8" spans="1:16" s="36" customFormat="1" x14ac:dyDescent="0.3">
      <c r="A8" s="185" t="s">
        <v>226</v>
      </c>
      <c r="B8" s="184"/>
      <c r="C8" s="186">
        <f>SUMIF('Maquette L'!AD:AD,H!A8,'Maquette L'!AF:AF)</f>
        <v>17</v>
      </c>
      <c r="D8" s="186">
        <f>SUMIF('Maquette S'!AD:AD,H!A8,'Maquette S'!AF:AF)</f>
        <v>5.5</v>
      </c>
      <c r="E8" s="186">
        <f t="shared" si="0"/>
        <v>22.5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236" t="s">
        <v>269</v>
      </c>
      <c r="N8" s="187"/>
      <c r="O8" s="186">
        <f t="shared" si="2"/>
        <v>28.9</v>
      </c>
      <c r="P8" s="189">
        <f t="shared" si="3"/>
        <v>0.72249999999999992</v>
      </c>
    </row>
    <row r="9" spans="1:16" s="36" customFormat="1" x14ac:dyDescent="0.3">
      <c r="A9" s="185" t="s">
        <v>230</v>
      </c>
      <c r="B9" s="184"/>
      <c r="C9" s="186">
        <f>SUMIF('Maquette L'!AD:AD,H!A9,'Maquette L'!AF:AF)</f>
        <v>0</v>
      </c>
      <c r="D9" s="186">
        <f>SUMIF('Maquette S'!AD:AD,H!A9,'Maquette S'!AF:AF)</f>
        <v>17</v>
      </c>
      <c r="E9" s="186">
        <f t="shared" si="0"/>
        <v>17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236"/>
      <c r="N9" s="187"/>
      <c r="O9" s="186">
        <f t="shared" si="2"/>
        <v>23.4</v>
      </c>
      <c r="P9" s="189">
        <f t="shared" si="3"/>
        <v>0.58499999999999996</v>
      </c>
    </row>
    <row r="10" spans="1:16" s="36" customFormat="1" x14ac:dyDescent="0.3">
      <c r="A10" s="185" t="s">
        <v>225</v>
      </c>
      <c r="B10" s="184"/>
      <c r="C10" s="186">
        <f>SUMIF('Maquette L'!AD:AD,H!A10,'Maquette L'!AF:AF)</f>
        <v>14</v>
      </c>
      <c r="D10" s="186">
        <f>SUMIF('Maquette S'!AD:AD,H!A10,'Maquette S'!AF:AF)</f>
        <v>3</v>
      </c>
      <c r="E10" s="186">
        <f t="shared" si="0"/>
        <v>17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236" t="s">
        <v>270</v>
      </c>
      <c r="N10" s="187"/>
      <c r="O10" s="186">
        <f t="shared" si="2"/>
        <v>23.4</v>
      </c>
      <c r="P10" s="189">
        <f t="shared" si="3"/>
        <v>0.58499999999999996</v>
      </c>
    </row>
    <row r="11" spans="1:16" s="36" customFormat="1" x14ac:dyDescent="0.3">
      <c r="A11" s="185" t="s">
        <v>241</v>
      </c>
      <c r="B11" s="184"/>
      <c r="C11" s="186">
        <f>SUMIF('Maquette L'!AD:AD,H!A11,'Maquette L'!AF:AF)</f>
        <v>0</v>
      </c>
      <c r="D11" s="186">
        <f>SUMIF('Maquette S'!AD:AD,H!A11,'Maquette S'!AF:AF)</f>
        <v>6</v>
      </c>
      <c r="E11" s="186">
        <f t="shared" si="0"/>
        <v>6</v>
      </c>
      <c r="F11" s="187"/>
      <c r="G11" s="188">
        <v>2</v>
      </c>
      <c r="H11" s="187"/>
      <c r="I11" s="188"/>
      <c r="J11" s="188">
        <f t="shared" si="1"/>
        <v>0</v>
      </c>
      <c r="K11" s="187"/>
      <c r="L11" s="188"/>
      <c r="M11" s="236"/>
      <c r="N11" s="187"/>
      <c r="O11" s="186">
        <f t="shared" si="2"/>
        <v>8</v>
      </c>
      <c r="P11" s="189">
        <f t="shared" si="3"/>
        <v>0.2</v>
      </c>
    </row>
    <row r="12" spans="1:16" s="36" customFormat="1" x14ac:dyDescent="0.3">
      <c r="A12" s="185" t="s">
        <v>242</v>
      </c>
      <c r="B12" s="184"/>
      <c r="C12" s="186">
        <f>SUMIF('Maquette L'!AD:AD,H!A12,'Maquette L'!AF:AF)</f>
        <v>4.5</v>
      </c>
      <c r="D12" s="186">
        <f>SUMIF('Maquette S'!AD:AD,H!A12,'Maquette S'!AF:AF)</f>
        <v>4.5</v>
      </c>
      <c r="E12" s="186">
        <f t="shared" si="0"/>
        <v>9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236" t="s">
        <v>271</v>
      </c>
      <c r="N12" s="187"/>
      <c r="O12" s="186">
        <f t="shared" si="2"/>
        <v>15.4</v>
      </c>
      <c r="P12" s="189">
        <f t="shared" si="3"/>
        <v>0.38500000000000001</v>
      </c>
    </row>
    <row r="13" spans="1:16" s="36" customFormat="1" x14ac:dyDescent="0.3">
      <c r="A13" s="185"/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236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265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236" t="s">
        <v>272</v>
      </c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236" t="s">
        <v>273</v>
      </c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54</v>
      </c>
      <c r="N32" s="192"/>
      <c r="O32" s="193">
        <f>SUM(O4:O31)</f>
        <v>207.3</v>
      </c>
      <c r="P32" s="194">
        <f>SUM(P4:P31)</f>
        <v>5.1824999999999992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9" tint="0.39997558519241921"/>
    <pageSetUpPr fitToPage="1"/>
  </sheetPr>
  <dimension ref="A1:PF67"/>
  <sheetViews>
    <sheetView showGridLines="0" tabSelected="1" zoomScale="90" zoomScaleNormal="90" workbookViewId="0">
      <pane xSplit="2" ySplit="5" topLeftCell="NM35" activePane="bottomRight" state="frozen"/>
      <selection activeCell="AE57" sqref="AE57"/>
      <selection pane="topRight" activeCell="AE57" sqref="AE57"/>
      <selection pane="bottomLeft" activeCell="AE57" sqref="AE57"/>
      <selection pane="bottomRight" activeCell="OU6" sqref="OU6:OU4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0.8984375" style="10" customWidth="1"/>
    <col min="4" max="4" width="17.69921875" style="10" customWidth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4" width="5.8984375" style="11" customWidth="1" outlineLevel="1"/>
    <col min="405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C2" s="149"/>
      <c r="D2" s="149"/>
      <c r="F2" s="110" t="str">
        <f>'Maquette S'!$B$6</f>
        <v>UE1</v>
      </c>
      <c r="G2" s="111" t="str">
        <f>'Maquette S'!$D$6</f>
        <v>Géométrie affine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Géologie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Français, langue de l'enseignement supérieur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Expliquer et argumenter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Histoire des sciences et des techniques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Mécanique générale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Electromagnétisme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Options 2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Autres options 2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Optionnel Anglais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 t="str">
        <f>'Maquette S'!$D$66</f>
        <v>Autres options 2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218</v>
      </c>
      <c r="C3" s="246"/>
      <c r="D3" s="246"/>
      <c r="F3" s="98" t="s">
        <v>80</v>
      </c>
      <c r="H3" s="67" t="str">
        <f>'Maquette S'!$D$7</f>
        <v>Nombres complexes</v>
      </c>
      <c r="I3" s="67"/>
      <c r="J3" s="99" t="s">
        <v>81</v>
      </c>
      <c r="K3" s="98" t="s">
        <v>80</v>
      </c>
      <c r="M3" s="67" t="str">
        <f>'Maquette S'!$D$8</f>
        <v>Transformations affines</v>
      </c>
      <c r="N3" s="67"/>
      <c r="O3" s="99" t="s">
        <v>81</v>
      </c>
      <c r="P3" s="98" t="s">
        <v>80</v>
      </c>
      <c r="R3" s="67">
        <f>'Maquette S'!$D$9</f>
        <v>0</v>
      </c>
      <c r="S3" s="67"/>
      <c r="T3" s="99" t="s">
        <v>81</v>
      </c>
      <c r="U3" s="98" t="s">
        <v>80</v>
      </c>
      <c r="W3" s="67">
        <f>'Maquette S'!$D$10</f>
        <v>0</v>
      </c>
      <c r="X3" s="67"/>
      <c r="Y3" s="99" t="s">
        <v>81</v>
      </c>
      <c r="Z3" s="98" t="s">
        <v>80</v>
      </c>
      <c r="AB3" s="67">
        <f>'Maquette S'!$D$11</f>
        <v>0</v>
      </c>
      <c r="AC3" s="67"/>
      <c r="AD3" s="99" t="s">
        <v>81</v>
      </c>
      <c r="AE3" s="124">
        <f>IF(ISERROR(AVERAGE(AG6:AG67)),"",AVERAGE(AG6:AG67))</f>
        <v>10.397670454545452</v>
      </c>
      <c r="AF3" s="125">
        <f>IF(ISERROR(STDEV(AI6:AI67)),"",STDEV(AI6:AI67))</f>
        <v>3.2330722010028703</v>
      </c>
      <c r="AG3" s="126"/>
      <c r="AH3" s="126"/>
      <c r="AI3" s="145" t="str">
        <f>G2</f>
        <v>Géométrie affine</v>
      </c>
      <c r="AJ3" s="146" t="s">
        <v>94</v>
      </c>
      <c r="AK3" s="130"/>
      <c r="AL3" s="98" t="s">
        <v>80</v>
      </c>
      <c r="AN3" s="67" t="str">
        <f>'Maquette S'!$D$13</f>
        <v>Géologie de Madagascar</v>
      </c>
      <c r="AO3" s="67"/>
      <c r="AP3" s="99" t="s">
        <v>81</v>
      </c>
      <c r="AQ3" s="98" t="s">
        <v>80</v>
      </c>
      <c r="AS3" s="67" t="str">
        <f>'Maquette S'!$D$14</f>
        <v>Géologie appliquée</v>
      </c>
      <c r="AT3" s="67"/>
      <c r="AU3" s="99" t="s">
        <v>81</v>
      </c>
      <c r="AV3" s="98" t="s">
        <v>80</v>
      </c>
      <c r="AX3" s="67" t="str">
        <f>'Maquette S'!$D$15</f>
        <v>Cartographie</v>
      </c>
      <c r="AY3" s="67"/>
      <c r="AZ3" s="99" t="s">
        <v>81</v>
      </c>
      <c r="BA3" s="98" t="s">
        <v>80</v>
      </c>
      <c r="BC3" s="67">
        <f>'Maquette S'!$D$16</f>
        <v>0</v>
      </c>
      <c r="BD3" s="67"/>
      <c r="BE3" s="99" t="s">
        <v>81</v>
      </c>
      <c r="BF3" s="98" t="s">
        <v>80</v>
      </c>
      <c r="BH3" s="67">
        <f>'Maquette S'!$D$17</f>
        <v>0</v>
      </c>
      <c r="BI3" s="67"/>
      <c r="BJ3" s="99" t="s">
        <v>81</v>
      </c>
      <c r="BK3" s="124">
        <f>IF(ISERROR(AVERAGE(BM6:BM67)),"",AVERAGE(BM6:BM67))</f>
        <v>10.28353693181818</v>
      </c>
      <c r="BL3" s="125">
        <f>IF(ISERROR(STDEV(BO6:BO67)),"",STDEV(BO6:BO67))</f>
        <v>1.6519399324406814</v>
      </c>
      <c r="BM3" s="126"/>
      <c r="BN3" s="126"/>
      <c r="BO3" s="145" t="str">
        <f>AM2</f>
        <v>Géologie</v>
      </c>
      <c r="BP3" s="146" t="s">
        <v>94</v>
      </c>
      <c r="BQ3" s="130"/>
      <c r="BR3" s="98" t="s">
        <v>80</v>
      </c>
      <c r="BT3" s="67" t="str">
        <f>'Maquette S'!$D$19</f>
        <v>Comprendre un cours magistral</v>
      </c>
      <c r="BU3" s="67"/>
      <c r="BV3" s="99" t="s">
        <v>81</v>
      </c>
      <c r="BW3" s="98" t="s">
        <v>80</v>
      </c>
      <c r="BY3" s="67" t="str">
        <f>'Maquette S'!$D$20</f>
        <v>Résumer un texte</v>
      </c>
      <c r="BZ3" s="67"/>
      <c r="CA3" s="99" t="s">
        <v>81</v>
      </c>
      <c r="CB3" s="98" t="s">
        <v>80</v>
      </c>
      <c r="CD3" s="67" t="str">
        <f>'Maquette S'!$D$21</f>
        <v>Rédiger des synthèses</v>
      </c>
      <c r="CE3" s="67"/>
      <c r="CF3" s="99" t="s">
        <v>81</v>
      </c>
      <c r="CG3" s="98" t="s">
        <v>80</v>
      </c>
      <c r="CI3" s="67">
        <f>'Maquette S'!$D$22</f>
        <v>0</v>
      </c>
      <c r="CJ3" s="67"/>
      <c r="CK3" s="99" t="s">
        <v>81</v>
      </c>
      <c r="CL3" s="98" t="s">
        <v>80</v>
      </c>
      <c r="CN3" s="67">
        <f>'Maquette S'!$D$23</f>
        <v>0</v>
      </c>
      <c r="CO3" s="67"/>
      <c r="CP3" s="99" t="s">
        <v>81</v>
      </c>
      <c r="CQ3" s="124">
        <f>IF(ISERROR(AVERAGE(CS6:CS67)),"",AVERAGE(CS6:CS67))</f>
        <v>10.284375000000001</v>
      </c>
      <c r="CR3" s="125">
        <f>IF(ISERROR(STDEV(CU6:CU67)),"",STDEV(CU6:CU67))</f>
        <v>2.263152570350925</v>
      </c>
      <c r="CS3" s="126"/>
      <c r="CT3" s="126"/>
      <c r="CU3" s="145" t="str">
        <f>BS2</f>
        <v>Français, langue de l'enseignement supérieur</v>
      </c>
      <c r="CV3" s="146" t="s">
        <v>94</v>
      </c>
      <c r="CW3" s="130"/>
      <c r="CX3" s="98" t="s">
        <v>80</v>
      </c>
      <c r="CZ3" s="67" t="str">
        <f>'Maquette S'!$D$25</f>
        <v>Expliquer</v>
      </c>
      <c r="DA3" s="67"/>
      <c r="DB3" s="99" t="s">
        <v>81</v>
      </c>
      <c r="DC3" s="98" t="s">
        <v>80</v>
      </c>
      <c r="DE3" s="67" t="str">
        <f>'Maquette S'!$D$26</f>
        <v>Argumenter</v>
      </c>
      <c r="DF3" s="67"/>
      <c r="DG3" s="99" t="s">
        <v>81</v>
      </c>
      <c r="DH3" s="98" t="s">
        <v>80</v>
      </c>
      <c r="DJ3" s="67">
        <f>'Maquette S'!$D$27</f>
        <v>0</v>
      </c>
      <c r="DK3" s="67"/>
      <c r="DL3" s="99" t="s">
        <v>81</v>
      </c>
      <c r="DM3" s="98" t="s">
        <v>80</v>
      </c>
      <c r="DO3" s="67">
        <f>'Maquette S'!$D$28</f>
        <v>0</v>
      </c>
      <c r="DP3" s="67"/>
      <c r="DQ3" s="99" t="s">
        <v>81</v>
      </c>
      <c r="DR3" s="98" t="s">
        <v>80</v>
      </c>
      <c r="DT3" s="67">
        <f>'Maquette S'!$D$29</f>
        <v>0</v>
      </c>
      <c r="DU3" s="67"/>
      <c r="DV3" s="99" t="s">
        <v>81</v>
      </c>
      <c r="DW3" s="124">
        <f>IF(ISERROR(AVERAGE(DY6:DY67)),"",AVERAGE(DY6:DY67))</f>
        <v>12.965909090909088</v>
      </c>
      <c r="DX3" s="125">
        <f>IF(ISERROR(STDEV(EA6:EA67)),"",STDEV(EA6:EA67))</f>
        <v>2.172148564645668</v>
      </c>
      <c r="DY3" s="126"/>
      <c r="DZ3" s="126"/>
      <c r="EA3" s="145" t="str">
        <f>CY2</f>
        <v>Expliquer et argumenter</v>
      </c>
      <c r="EB3" s="146" t="s">
        <v>94</v>
      </c>
      <c r="EC3" s="130"/>
      <c r="ED3" s="98" t="s">
        <v>80</v>
      </c>
      <c r="EF3" s="67" t="str">
        <f>'Maquette S'!$D$31</f>
        <v xml:space="preserve">Les repères spatio-temporels </v>
      </c>
      <c r="EG3" s="67"/>
      <c r="EH3" s="99" t="s">
        <v>81</v>
      </c>
      <c r="EI3" s="98" t="s">
        <v>80</v>
      </c>
      <c r="EK3" s="67" t="str">
        <f>'Maquette S'!$D$32</f>
        <v>Histoire des sciences</v>
      </c>
      <c r="EL3" s="67"/>
      <c r="EM3" s="99" t="s">
        <v>81</v>
      </c>
      <c r="EN3" s="98" t="s">
        <v>80</v>
      </c>
      <c r="EP3" s="67">
        <f>'Maquette S'!$D$33</f>
        <v>0</v>
      </c>
      <c r="EQ3" s="67"/>
      <c r="ER3" s="99" t="s">
        <v>81</v>
      </c>
      <c r="ES3" s="98" t="s">
        <v>80</v>
      </c>
      <c r="EU3" s="67">
        <f>'Maquette S'!$D$34</f>
        <v>0</v>
      </c>
      <c r="EV3" s="67"/>
      <c r="EW3" s="99" t="s">
        <v>81</v>
      </c>
      <c r="EX3" s="98" t="s">
        <v>80</v>
      </c>
      <c r="EZ3" s="67">
        <f>'Maquette S'!$D$35</f>
        <v>0</v>
      </c>
      <c r="FA3" s="67"/>
      <c r="FB3" s="99" t="s">
        <v>81</v>
      </c>
      <c r="FC3" s="124">
        <f>IF(ISERROR(AVERAGE(FE6:FE67)),"",AVERAGE(FE6:FE67))</f>
        <v>9.5806818181818176</v>
      </c>
      <c r="FD3" s="125">
        <f>IF(ISERROR(STDEV(FG6:FG67)),"",STDEV(FG6:FG67))</f>
        <v>2.2651612168378676</v>
      </c>
      <c r="FE3" s="126"/>
      <c r="FF3" s="126"/>
      <c r="FG3" s="145" t="str">
        <f>EE2</f>
        <v>Histoire des sciences et des techniques</v>
      </c>
      <c r="FH3" s="146" t="s">
        <v>94</v>
      </c>
      <c r="FI3" s="130"/>
      <c r="FJ3" s="98" t="s">
        <v>80</v>
      </c>
      <c r="FL3" s="67" t="str">
        <f>'Maquette S'!$D$37</f>
        <v>Cinématique</v>
      </c>
      <c r="FM3" s="67"/>
      <c r="FN3" s="99" t="s">
        <v>81</v>
      </c>
      <c r="FO3" s="98" t="s">
        <v>80</v>
      </c>
      <c r="FQ3" s="67" t="str">
        <f>'Maquette S'!$D$38</f>
        <v xml:space="preserve">Dynamique </v>
      </c>
      <c r="FR3" s="67"/>
      <c r="FS3" s="99" t="s">
        <v>81</v>
      </c>
      <c r="FT3" s="98" t="s">
        <v>80</v>
      </c>
      <c r="FV3" s="67">
        <f>'Maquette S'!$D$39</f>
        <v>0</v>
      </c>
      <c r="FW3" s="67"/>
      <c r="FX3" s="99" t="s">
        <v>81</v>
      </c>
      <c r="FY3" s="98" t="s">
        <v>80</v>
      </c>
      <c r="GA3" s="67">
        <f>'Maquette S'!$D$40</f>
        <v>0</v>
      </c>
      <c r="GB3" s="67"/>
      <c r="GC3" s="99" t="s">
        <v>81</v>
      </c>
      <c r="GD3" s="98" t="s">
        <v>80</v>
      </c>
      <c r="GF3" s="67">
        <f>'Maquette S'!$D$41</f>
        <v>0</v>
      </c>
      <c r="GG3" s="67"/>
      <c r="GH3" s="99" t="s">
        <v>81</v>
      </c>
      <c r="GI3" s="124">
        <f>IF(ISERROR(AVERAGE(GK6:GK67)),"",AVERAGE(GK6:GK67))</f>
        <v>8.6147727272727277</v>
      </c>
      <c r="GJ3" s="125">
        <f>IF(ISERROR(STDEV(GM6:GM67)),"",STDEV(GM6:GM67))</f>
        <v>2.6783019621831792</v>
      </c>
      <c r="GK3" s="126"/>
      <c r="GL3" s="126"/>
      <c r="GM3" s="145" t="str">
        <f>FK2</f>
        <v>Mécanique générale</v>
      </c>
      <c r="GN3" s="146" t="s">
        <v>94</v>
      </c>
      <c r="GO3" s="130"/>
      <c r="GP3" s="98" t="s">
        <v>80</v>
      </c>
      <c r="GR3" s="67" t="str">
        <f>'Maquette S'!$D$43</f>
        <v>Magnétisme</v>
      </c>
      <c r="GS3" s="67"/>
      <c r="GT3" s="99" t="s">
        <v>81</v>
      </c>
      <c r="GU3" s="98" t="s">
        <v>80</v>
      </c>
      <c r="GW3" s="67" t="str">
        <f>'Maquette S'!$D$44</f>
        <v>Induction</v>
      </c>
      <c r="GX3" s="67"/>
      <c r="GY3" s="99" t="s">
        <v>81</v>
      </c>
      <c r="GZ3" s="98" t="s">
        <v>80</v>
      </c>
      <c r="HB3" s="67" t="str">
        <f>'Maquette S'!$D$45</f>
        <v>Electricité</v>
      </c>
      <c r="HC3" s="67"/>
      <c r="HD3" s="99" t="s">
        <v>81</v>
      </c>
      <c r="HE3" s="98" t="s">
        <v>80</v>
      </c>
      <c r="HG3" s="67">
        <f>'Maquette S'!$D$46</f>
        <v>0</v>
      </c>
      <c r="HH3" s="67"/>
      <c r="HI3" s="99" t="s">
        <v>81</v>
      </c>
      <c r="HJ3" s="98" t="s">
        <v>80</v>
      </c>
      <c r="HL3" s="67">
        <f>'Maquette S'!$D$47</f>
        <v>0</v>
      </c>
      <c r="HM3" s="67"/>
      <c r="HN3" s="99" t="s">
        <v>81</v>
      </c>
      <c r="HO3" s="124">
        <f>IF(ISERROR(AVERAGE(HQ6:HQ67)),"",AVERAGE(HQ6:HQ67))</f>
        <v>10.064914772727274</v>
      </c>
      <c r="HP3" s="125">
        <f>IF(ISERROR(STDEV(HS6:HS67)),"",STDEV(HS6:HS67))</f>
        <v>2.568653705796089</v>
      </c>
      <c r="HQ3" s="126"/>
      <c r="HR3" s="126"/>
      <c r="HS3" s="145" t="str">
        <f>GQ2</f>
        <v>Electromagnétisme</v>
      </c>
      <c r="HT3" s="146" t="s">
        <v>94</v>
      </c>
      <c r="HU3" s="130"/>
      <c r="HV3" s="98" t="s">
        <v>80</v>
      </c>
      <c r="HX3" s="67" t="str">
        <f>'Maquette S'!$D$49</f>
        <v>Eco-gé</v>
      </c>
      <c r="HY3" s="67"/>
      <c r="HZ3" s="99" t="s">
        <v>81</v>
      </c>
      <c r="IA3" s="98" t="s">
        <v>80</v>
      </c>
      <c r="IC3" s="67" t="str">
        <f>'Maquette S'!$D$50</f>
        <v>Technologie</v>
      </c>
      <c r="ID3" s="67"/>
      <c r="IE3" s="99" t="s">
        <v>81</v>
      </c>
      <c r="IF3" s="98" t="s">
        <v>80</v>
      </c>
      <c r="IH3" s="67" t="str">
        <f>'Maquette S'!$D$51</f>
        <v>Biochimie</v>
      </c>
      <c r="II3" s="67"/>
      <c r="IJ3" s="99" t="s">
        <v>81</v>
      </c>
      <c r="IK3" s="98" t="s">
        <v>80</v>
      </c>
      <c r="IM3" s="67">
        <f>'Maquette S'!$D$52</f>
        <v>0</v>
      </c>
      <c r="IN3" s="67"/>
      <c r="IO3" s="99" t="s">
        <v>81</v>
      </c>
      <c r="IP3" s="98" t="s">
        <v>80</v>
      </c>
      <c r="IR3" s="67">
        <f>'Maquette S'!$D$53</f>
        <v>0</v>
      </c>
      <c r="IS3" s="67"/>
      <c r="IT3" s="99" t="s">
        <v>81</v>
      </c>
      <c r="IU3" s="124">
        <f>IF(ISERROR(AVERAGE(IW6:IW67)),"",AVERAGE(IW6:IW67))</f>
        <v>11.264964285714285</v>
      </c>
      <c r="IV3" s="125">
        <f>IF(ISERROR(STDEV(IY6:IY67)),"",STDEV(IY6:IY67))</f>
        <v>3.4505681391962324</v>
      </c>
      <c r="IW3" s="126"/>
      <c r="IX3" s="126"/>
      <c r="IY3" s="145" t="str">
        <f>HW2</f>
        <v>Options 2</v>
      </c>
      <c r="IZ3" s="146" t="s">
        <v>94</v>
      </c>
      <c r="JA3" s="130"/>
      <c r="JB3" s="98" t="s">
        <v>80</v>
      </c>
      <c r="JD3" s="67" t="str">
        <f>'Maquette S'!$D$55</f>
        <v>Thermodynamique</v>
      </c>
      <c r="JE3" s="67"/>
      <c r="JF3" s="99" t="s">
        <v>81</v>
      </c>
      <c r="JG3" s="98" t="s">
        <v>80</v>
      </c>
      <c r="JI3" s="67">
        <f>'Maquette S'!$D$56</f>
        <v>0</v>
      </c>
      <c r="JJ3" s="67"/>
      <c r="JK3" s="99" t="s">
        <v>81</v>
      </c>
      <c r="JL3" s="98" t="s">
        <v>80</v>
      </c>
      <c r="JN3" s="67">
        <f>'Maquette S'!$D$57</f>
        <v>0</v>
      </c>
      <c r="JO3" s="67"/>
      <c r="JP3" s="99" t="s">
        <v>81</v>
      </c>
      <c r="JQ3" s="98" t="s">
        <v>80</v>
      </c>
      <c r="JS3" s="67">
        <f>'Maquette S'!$D$58</f>
        <v>0</v>
      </c>
      <c r="JT3" s="67"/>
      <c r="JU3" s="99" t="s">
        <v>81</v>
      </c>
      <c r="JV3" s="98" t="s">
        <v>80</v>
      </c>
      <c r="JX3" s="67">
        <f>'Maquette S'!$D$59</f>
        <v>0</v>
      </c>
      <c r="JY3" s="67"/>
      <c r="JZ3" s="99" t="s">
        <v>81</v>
      </c>
      <c r="KA3" s="124">
        <f>IF(ISERROR(AVERAGE(KC6:KC67)),"",AVERAGE(KC6:KC67))</f>
        <v>10.255555555555556</v>
      </c>
      <c r="KB3" s="125">
        <f>IF(ISERROR(STDEV(KE6:KE67)),"",STDEV(KE6:KE67))</f>
        <v>2.5713860355440255</v>
      </c>
      <c r="KC3" s="126"/>
      <c r="KD3" s="126"/>
      <c r="KE3" s="145" t="str">
        <f>JC2</f>
        <v>Autres options 2</v>
      </c>
      <c r="KF3" s="146" t="s">
        <v>94</v>
      </c>
      <c r="KG3" s="130"/>
      <c r="KH3" s="98" t="s">
        <v>80</v>
      </c>
      <c r="KJ3" s="67" t="str">
        <f>'Maquette S'!$D$61</f>
        <v>Optionnel Anglais 1</v>
      </c>
      <c r="KK3" s="67"/>
      <c r="KL3" s="99" t="s">
        <v>81</v>
      </c>
      <c r="KM3" s="98" t="s">
        <v>80</v>
      </c>
      <c r="KO3" s="67">
        <f>'Maquette S'!$D$62</f>
        <v>0</v>
      </c>
      <c r="KP3" s="67"/>
      <c r="KQ3" s="99" t="s">
        <v>81</v>
      </c>
      <c r="KR3" s="98" t="s">
        <v>80</v>
      </c>
      <c r="KT3" s="67">
        <f>'Maquette S'!$D$63</f>
        <v>0</v>
      </c>
      <c r="KU3" s="67"/>
      <c r="KV3" s="99" t="s">
        <v>81</v>
      </c>
      <c r="KW3" s="98" t="s">
        <v>80</v>
      </c>
      <c r="KY3" s="67">
        <f>'Maquette S'!$D$64</f>
        <v>0</v>
      </c>
      <c r="KZ3" s="67"/>
      <c r="LA3" s="99" t="s">
        <v>81</v>
      </c>
      <c r="LB3" s="98" t="s">
        <v>80</v>
      </c>
      <c r="LD3" s="67">
        <f>'Maquette S'!$D$65</f>
        <v>0</v>
      </c>
      <c r="LE3" s="67"/>
      <c r="LF3" s="99" t="s">
        <v>81</v>
      </c>
      <c r="LG3" s="124">
        <f>IF(ISERROR(AVERAGE(LI6:LI67)),"",AVERAGE(LI6:LI67))</f>
        <v>12.493749999999997</v>
      </c>
      <c r="LH3" s="125">
        <f>IF(ISERROR(STDEV(LK6:LK67)),"",STDEV(LK6:LK67))</f>
        <v>1.8076716046989547</v>
      </c>
      <c r="LI3" s="126"/>
      <c r="LJ3" s="126"/>
      <c r="LK3" s="145" t="str">
        <f>KI2</f>
        <v>Optionnel Anglais</v>
      </c>
      <c r="LL3" s="146" t="s">
        <v>94</v>
      </c>
      <c r="LM3" s="130"/>
      <c r="LN3" s="98" t="s">
        <v>80</v>
      </c>
      <c r="LP3" s="67" t="str">
        <f>'Maquette S'!$D$67</f>
        <v>Informatique</v>
      </c>
      <c r="LQ3" s="67"/>
      <c r="LR3" s="99" t="s">
        <v>81</v>
      </c>
      <c r="LS3" s="98" t="s">
        <v>80</v>
      </c>
      <c r="LU3" s="67">
        <f>'Maquette S'!$D$68</f>
        <v>0</v>
      </c>
      <c r="LV3" s="67"/>
      <c r="LW3" s="99" t="s">
        <v>81</v>
      </c>
      <c r="LX3" s="98" t="s">
        <v>80</v>
      </c>
      <c r="LZ3" s="67">
        <f>'Maquette S'!$D$69</f>
        <v>0</v>
      </c>
      <c r="MA3" s="67"/>
      <c r="MB3" s="99" t="s">
        <v>81</v>
      </c>
      <c r="MC3" s="98" t="s">
        <v>80</v>
      </c>
      <c r="ME3" s="67">
        <f>'Maquette S'!$D$70</f>
        <v>0</v>
      </c>
      <c r="MF3" s="67"/>
      <c r="MG3" s="99" t="s">
        <v>81</v>
      </c>
      <c r="MH3" s="98" t="s">
        <v>80</v>
      </c>
      <c r="MJ3" s="67">
        <f>'Maquette S'!$D$71</f>
        <v>0</v>
      </c>
      <c r="MK3" s="67"/>
      <c r="ML3" s="99" t="s">
        <v>81</v>
      </c>
      <c r="MM3" s="124">
        <f>IF(ISERROR(AVERAGE(MO6:MO67)),"",AVERAGE(MO6:MO67))</f>
        <v>11.685</v>
      </c>
      <c r="MN3" s="125">
        <f>IF(ISERROR(STDEV(MQ6:MQ67)),"",STDEV(MQ6:MQ67))</f>
        <v>2.2983145998752983</v>
      </c>
      <c r="MO3" s="126"/>
      <c r="MP3" s="126"/>
      <c r="MQ3" s="145" t="str">
        <f>LO2</f>
        <v>Autres options 2</v>
      </c>
      <c r="MR3" s="146" t="s">
        <v>94</v>
      </c>
      <c r="MS3" s="130"/>
      <c r="MT3" s="98" t="s">
        <v>80</v>
      </c>
      <c r="MV3" s="67">
        <f>'Maquette S'!$D$73</f>
        <v>0</v>
      </c>
      <c r="MW3" s="67"/>
      <c r="MX3" s="99" t="s">
        <v>81</v>
      </c>
      <c r="MY3" s="98" t="s">
        <v>80</v>
      </c>
      <c r="NA3" s="67">
        <f>'Maquette S'!$D$74</f>
        <v>0</v>
      </c>
      <c r="NB3" s="67"/>
      <c r="NC3" s="99" t="s">
        <v>81</v>
      </c>
      <c r="ND3" s="98" t="s">
        <v>80</v>
      </c>
      <c r="NF3" s="67">
        <f>'Maquette S'!$D$75</f>
        <v>0</v>
      </c>
      <c r="NG3" s="67"/>
      <c r="NH3" s="99" t="s">
        <v>81</v>
      </c>
      <c r="NI3" s="98" t="s">
        <v>80</v>
      </c>
      <c r="NK3" s="67">
        <f>'Maquette S'!$D$76</f>
        <v>0</v>
      </c>
      <c r="NL3" s="67"/>
      <c r="NM3" s="99" t="s">
        <v>81</v>
      </c>
      <c r="NN3" s="98" t="s">
        <v>80</v>
      </c>
      <c r="NP3" s="67">
        <f>'Maquette S'!$D$77</f>
        <v>0</v>
      </c>
      <c r="NQ3" s="67"/>
      <c r="NR3" s="99" t="s">
        <v>81</v>
      </c>
      <c r="NS3" s="124" t="str">
        <f>IF(ISERROR(AVERAGE(NU6:NU67)),"",AVERAGE(NU6:NU67))</f>
        <v/>
      </c>
      <c r="NT3" s="125" t="str">
        <f>IF(ISERROR(STDEV(NW6:NW67)),"",STDEV(NW6:NW67))</f>
        <v/>
      </c>
      <c r="NU3" s="126"/>
      <c r="NV3" s="126"/>
      <c r="NW3" s="145">
        <f>MU2</f>
        <v>0</v>
      </c>
      <c r="NX3" s="146" t="s">
        <v>94</v>
      </c>
      <c r="NY3" s="131"/>
      <c r="OA3" s="122" t="str">
        <f>G2</f>
        <v>Géométrie affine</v>
      </c>
      <c r="OB3" s="122" t="str">
        <f>AM2</f>
        <v>Géologie</v>
      </c>
      <c r="OC3" s="122" t="str">
        <f>BS2</f>
        <v>Français, langue de l'enseignement supérieur</v>
      </c>
      <c r="OD3" s="122" t="str">
        <f>CY2</f>
        <v>Expliquer et argumenter</v>
      </c>
      <c r="OE3" s="122" t="str">
        <f>EE2</f>
        <v>Histoire des sciences et des techniques</v>
      </c>
      <c r="OF3" s="122" t="str">
        <f>FK2</f>
        <v>Mécanique générale</v>
      </c>
      <c r="OG3" s="122" t="str">
        <f>GQ2</f>
        <v>Electromagnétisme</v>
      </c>
      <c r="OH3" s="122" t="str">
        <f>HW2</f>
        <v>Options 2</v>
      </c>
      <c r="OI3" s="122" t="str">
        <f>JC2</f>
        <v>Autres options 2</v>
      </c>
      <c r="OJ3" s="122" t="str">
        <f>KI2</f>
        <v>Optionnel Anglais</v>
      </c>
      <c r="OK3" s="122" t="str">
        <f>LO2</f>
        <v>Autres options 2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219</v>
      </c>
      <c r="PC3" s="81"/>
      <c r="PD3" s="81"/>
      <c r="PE3" s="81"/>
      <c r="PF3" s="81"/>
    </row>
    <row r="4" spans="1:422" s="71" customFormat="1" x14ac:dyDescent="0.3">
      <c r="B4" s="143"/>
      <c r="C4" s="151"/>
      <c r="D4" s="151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0.375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0.625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COUNT(AE6:AE67)</f>
        <v>44</v>
      </c>
      <c r="AF4" s="128">
        <f>COUNTIF(AG6:AG67,"&lt;10")</f>
        <v>23</v>
      </c>
      <c r="AG4" s="128">
        <f>COUNTIF(AI6:AI67,"&lt;10")</f>
        <v>23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0.3125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0.3125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0.375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COUNT(BK6:BK67)</f>
        <v>44</v>
      </c>
      <c r="BL4" s="128">
        <f>COUNTIF(BM6:BM67,"&lt;10")</f>
        <v>19</v>
      </c>
      <c r="BM4" s="128">
        <f>COUNTIF(BO6:BO67,"&lt;10")</f>
        <v>19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0.375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0.3125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0.3125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COUNT(CQ6:CQ67)</f>
        <v>44</v>
      </c>
      <c r="CR4" s="128">
        <f>COUNTIF(CS6:CS67,"&lt;10")</f>
        <v>22</v>
      </c>
      <c r="CS4" s="128">
        <f>COUNTIF(CU6:CU67,"&lt;10")</f>
        <v>22</v>
      </c>
      <c r="CT4" s="128"/>
      <c r="CU4" s="147" t="str">
        <f>BR2</f>
        <v>UE3</v>
      </c>
      <c r="CV4" s="148">
        <f>'Maquette S'!Q18</f>
        <v>3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COUNT(DW6:DW67)</f>
        <v>44</v>
      </c>
      <c r="DX4" s="128">
        <f>COUNTIF(DY6:DY67,"&lt;10")</f>
        <v>5</v>
      </c>
      <c r="DY4" s="128">
        <f>COUNTIF(EA6:EA67,"&lt;10")</f>
        <v>5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COUNT(FC6:FC67)</f>
        <v>44</v>
      </c>
      <c r="FD4" s="128">
        <f>COUNTIF(FE6:FE67,"&lt;10")</f>
        <v>27</v>
      </c>
      <c r="FE4" s="128">
        <f>COUNTIF(FG6:FG67,"&lt;10")</f>
        <v>27</v>
      </c>
      <c r="FF4" s="128"/>
      <c r="FG4" s="147" t="str">
        <f>ED2</f>
        <v>UE5</v>
      </c>
      <c r="FH4" s="148">
        <f>'Maquette S'!Q30</f>
        <v>2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0.125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0.875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COUNT(GI6:GI67)</f>
        <v>44</v>
      </c>
      <c r="GJ4" s="128">
        <f>COUNTIF(GK6:GK67,"&lt;10")</f>
        <v>32</v>
      </c>
      <c r="GK4" s="128">
        <f>COUNTIF(GM6:GM67,"&lt;10")</f>
        <v>32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0.1875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0.1875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0.625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COUNT(HO6:HO67)</f>
        <v>44</v>
      </c>
      <c r="HP4" s="128">
        <f>COUNTIF(HQ6:HQ67,"&lt;10")</f>
        <v>21</v>
      </c>
      <c r="HQ4" s="128">
        <f>COUNTIF(HS6:HS67,"&lt;10")</f>
        <v>21</v>
      </c>
      <c r="HR4" s="128"/>
      <c r="HS4" s="147" t="str">
        <f>GP2</f>
        <v>UE7</v>
      </c>
      <c r="HT4" s="148">
        <f>'Maquette S'!Q42</f>
        <v>2</v>
      </c>
      <c r="HU4" s="128"/>
      <c r="HV4" s="100"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0.4</v>
      </c>
      <c r="IC4" s="72" t="str">
        <f>'Maquette S'!$B$50</f>
        <v>EC2</v>
      </c>
      <c r="ID4" s="97"/>
      <c r="IE4" s="101">
        <f>'Maquette S'!R50</f>
        <v>1</v>
      </c>
      <c r="IF4" s="100">
        <v>0.4</v>
      </c>
      <c r="IH4" s="72" t="str">
        <f>'Maquette S'!$B$51</f>
        <v>EC3</v>
      </c>
      <c r="II4" s="97"/>
      <c r="IJ4" s="101">
        <f>'Maquette S'!R51</f>
        <v>1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COUNT(IU6:IU67)</f>
        <v>36</v>
      </c>
      <c r="IV4" s="128">
        <f>COUNTIF(IW6:IW67,"&lt;10")</f>
        <v>9</v>
      </c>
      <c r="IW4" s="128">
        <f>COUNTIF(IY6:IY67,"&lt;10")</f>
        <v>9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COUNT(KA6:KA67)</f>
        <v>18</v>
      </c>
      <c r="KB4" s="128">
        <f>COUNTIF(KC6:KC67,"&lt;10")</f>
        <v>10</v>
      </c>
      <c r="KC4" s="128">
        <f>COUNTIF(KE6:KE67,"&lt;10")</f>
        <v>10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1</v>
      </c>
      <c r="KM4" s="100">
        <f>'Maquette S'!S62</f>
        <v>0</v>
      </c>
      <c r="KO4" s="72" t="str">
        <f>'Maquette S'!$B$62</f>
        <v>EC2</v>
      </c>
      <c r="KP4" s="97"/>
      <c r="KQ4" s="101">
        <f>'Maquette S'!R62</f>
        <v>0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COUNT(LG6:LG67)</f>
        <v>24</v>
      </c>
      <c r="LH4" s="128">
        <f>COUNTIF(LI6:LI67,"&lt;10")</f>
        <v>4</v>
      </c>
      <c r="LI4" s="128">
        <f>COUNTIF(LK6:LK67,"&lt;10")</f>
        <v>4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>
        <f>'Maquette S'!R67</f>
        <v>1</v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COUNT(MM6:MM67)</f>
        <v>10</v>
      </c>
      <c r="MN4" s="128">
        <f>COUNTIF(MO6:MO67,"&lt;10")</f>
        <v>2</v>
      </c>
      <c r="MO4" s="128">
        <f>COUNTIF(MQ6:MQ67,"&lt;10")</f>
        <v>2</v>
      </c>
      <c r="MP4" s="128"/>
      <c r="MQ4" s="147" t="str">
        <f>LN2</f>
        <v>UE11</v>
      </c>
      <c r="MR4" s="148">
        <f>'Maquette S'!Q66</f>
        <v>2</v>
      </c>
      <c r="MS4" s="128"/>
      <c r="MT4" s="100">
        <f>'Maquette S'!S73</f>
        <v>0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COUNT(NS6:NS67)</f>
        <v>0</v>
      </c>
      <c r="NT4" s="128">
        <f>COUNTIF(NU6:NU67,"&lt;10")</f>
        <v>0</v>
      </c>
      <c r="NU4" s="128">
        <f>COUNTIF(NW6:NW67,"&lt;10")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91</v>
      </c>
      <c r="OB4" s="173" t="s">
        <v>91</v>
      </c>
      <c r="OC4" s="173" t="s">
        <v>91</v>
      </c>
      <c r="OD4" s="173" t="s">
        <v>91</v>
      </c>
      <c r="OE4" s="173" t="s">
        <v>91</v>
      </c>
      <c r="OF4" s="173" t="s">
        <v>91</v>
      </c>
      <c r="OG4" s="173" t="s">
        <v>91</v>
      </c>
      <c r="OH4" s="173" t="s">
        <v>91</v>
      </c>
      <c r="OI4" s="173" t="s">
        <v>91</v>
      </c>
      <c r="OJ4" s="173" t="s">
        <v>91</v>
      </c>
      <c r="OK4" s="173" t="s">
        <v>91</v>
      </c>
      <c r="OL4" s="173" t="s">
        <v>91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174" t="str">
        <f>OA3</f>
        <v>Géométrie affine</v>
      </c>
      <c r="OB5" s="174" t="str">
        <f t="shared" ref="OB5:OL5" si="0">OB3</f>
        <v>Géologie</v>
      </c>
      <c r="OC5" s="174" t="str">
        <f t="shared" si="0"/>
        <v>Français, langue de l'enseignement supérieur</v>
      </c>
      <c r="OD5" s="174" t="str">
        <f t="shared" si="0"/>
        <v>Expliquer et argumenter</v>
      </c>
      <c r="OE5" s="174" t="str">
        <f t="shared" si="0"/>
        <v>Histoire des sciences et des techniques</v>
      </c>
      <c r="OF5" s="174" t="str">
        <f t="shared" si="0"/>
        <v>Mécanique générale</v>
      </c>
      <c r="OG5" s="174" t="str">
        <f t="shared" si="0"/>
        <v>Electromagnétisme</v>
      </c>
      <c r="OH5" s="174" t="str">
        <f t="shared" si="0"/>
        <v>Options 2</v>
      </c>
      <c r="OI5" s="174" t="str">
        <f t="shared" si="0"/>
        <v>Autres options 2</v>
      </c>
      <c r="OJ5" s="174" t="str">
        <f t="shared" si="0"/>
        <v>Optionnel Anglais</v>
      </c>
      <c r="OK5" s="174" t="str">
        <f t="shared" si="0"/>
        <v>Autres options 2</v>
      </c>
      <c r="OL5" s="174">
        <f t="shared" si="0"/>
        <v>0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280</v>
      </c>
      <c r="OZ5" s="83" t="s">
        <v>119</v>
      </c>
      <c r="PA5" s="83" t="s">
        <v>282</v>
      </c>
      <c r="PB5" s="83" t="s">
        <v>122</v>
      </c>
      <c r="PC5" s="83"/>
      <c r="PD5" s="83"/>
      <c r="PE5" s="83"/>
      <c r="PF5" s="83"/>
    </row>
    <row r="6" spans="1:422" s="3" customFormat="1" x14ac:dyDescent="0.3">
      <c r="A6" s="103">
        <v>1</v>
      </c>
      <c r="B6" s="237" t="s">
        <v>283</v>
      </c>
      <c r="C6" s="237" t="s">
        <v>360</v>
      </c>
      <c r="D6" s="237" t="s">
        <v>392</v>
      </c>
      <c r="E6" s="239" t="s">
        <v>278</v>
      </c>
      <c r="F6" s="102">
        <v>19.399999999999999</v>
      </c>
      <c r="G6" s="102">
        <v>7</v>
      </c>
      <c r="H6" s="104">
        <f t="shared" ref="H6:H51" si="1">IF(AND(F6="",G6=""),"",F6*F$4+G6*(1-F$4))</f>
        <v>11.96</v>
      </c>
      <c r="I6" s="102"/>
      <c r="J6" s="104">
        <f>IF(AND(F6="",G6=""),"",IF(OR(I6="",I6&lt;H6),H6,IF(G6="",I6,F6*F$4+I6*(1-F$4))))</f>
        <v>11.96</v>
      </c>
      <c r="K6" s="102">
        <v>15.6</v>
      </c>
      <c r="L6" s="102">
        <v>9.25</v>
      </c>
      <c r="M6" s="104">
        <f t="shared" ref="M6:M51" si="2">IF(AND(K6="",L6=""),"",K6*K$4+L6*(1-K$4))</f>
        <v>11.79</v>
      </c>
      <c r="N6" s="102"/>
      <c r="O6" s="104">
        <f>IF(AND(K6="",L6=""),"",IF(OR(N6="",N6&lt;M6),M6,IF(L6="",N6,K6*K$4+N6*(1-K$4))))</f>
        <v>11.79</v>
      </c>
      <c r="P6" s="102"/>
      <c r="Q6" s="102"/>
      <c r="R6" s="104" t="str">
        <f t="shared" ref="R6:R51" si="3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51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1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17.024999999999999</v>
      </c>
      <c r="AF6" s="104">
        <f>IF(AND(G6="",L6="",Q6=""),"",SUM(G6)*SUM(J$4)+SUM(L6)*SUM(O$4)+SUM(Q6)*SUM(T$4)+SUM(V6)*SUM(Y$4)+SUM(AA6)*SUM(AD$4))</f>
        <v>8.40625</v>
      </c>
      <c r="AG6" s="104">
        <f>IF(AND(H6="",M6="",R6=""),"",SUM(H6)*SUM(J$4)+SUM(M6)*SUM(O$4)+SUM(R6)*SUM(T$4)+SUM(W6)*SUM(Y$4)+SUM(AB6)*SUM(AD$4))</f>
        <v>11.85375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11.85375</v>
      </c>
      <c r="AJ6" s="105">
        <f t="shared" ref="AJ6:AJ27" si="6">IF(AG6="","",IF(SUM(AI6)=0,IF(SUM(AG6)&gt;=10,AJ$4,0),IF(SUM(AI6)&gt;=10,AJ$4,0)))</f>
        <v>5</v>
      </c>
      <c r="AK6" s="109">
        <f t="shared" ref="AK6:AK37" si="7">IF(ISERROR(RANK(AI6,AI$6:AI$67)),"",RANK(AI6,AI$6:AI$67))</f>
        <v>16</v>
      </c>
      <c r="AL6" s="102">
        <v>11.25</v>
      </c>
      <c r="AM6" s="102">
        <v>11.25</v>
      </c>
      <c r="AN6" s="104">
        <f t="shared" ref="AN6:AN51" si="8">IF(AND(AL6="",AM6=""),"",AL6*AL$4+AM6*(1-AL$4))</f>
        <v>11.25</v>
      </c>
      <c r="AO6" s="102"/>
      <c r="AP6" s="104">
        <f>IF(AND(AL6="",AM6=""),"",IF(OR(AO6="",AO6&lt;AN6),AN6,IF(AM6="",AO6,AL6*AL$4+AO6*(1-AL$4))))</f>
        <v>11.25</v>
      </c>
      <c r="AQ6" s="102">
        <v>9.75</v>
      </c>
      <c r="AR6" s="102">
        <v>8</v>
      </c>
      <c r="AS6" s="104">
        <f t="shared" ref="AS6:AS51" si="9">IF(AND(AQ6="",AR6=""),"",AQ6*AQ$4+AR6*(1-AQ$4))</f>
        <v>8.6999999999999993</v>
      </c>
      <c r="AT6" s="102"/>
      <c r="AU6" s="104">
        <f>IF(AND(AQ6="",AR6=""),"",IF(OR(AT6="",AT6&lt;AS6),AS6,IF(AR6="",AT6,AQ6*AQ$4+AT6*(1-AQ$4))))</f>
        <v>8.6999999999999993</v>
      </c>
      <c r="AV6" s="102">
        <v>13.5</v>
      </c>
      <c r="AW6" s="102">
        <v>14</v>
      </c>
      <c r="AX6" s="104">
        <f t="shared" ref="AX6:AX51" si="10">IF(AND(AV6="",AW6=""),"",AV6*AV$4+AW6*(1-AV$4))</f>
        <v>13.8</v>
      </c>
      <c r="AY6" s="118"/>
      <c r="AZ6" s="104">
        <f>IF(AND(AV6="",AW6=""),"",IF(OR(AY6="",AY6&lt;AX6),AX6,IF(AW6="",AY6,AV6*AV$4+AY6*(1-AV$4))))</f>
        <v>13.8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11.625</v>
      </c>
      <c r="BL6" s="104">
        <f>IF(AND(AM6="",AR6="",AW6=""),"",SUM(AM6)*SUM(AP$4)+SUM(AR6)*SUM(AU$4)+SUM(AW6)*SUM(AZ$4)+SUM(BB6)*SUM(BE$4)+SUM(BG6)*SUM(BJ$4))</f>
        <v>11.265625</v>
      </c>
      <c r="BM6" s="104">
        <f>IF(AND(AN6="",AS6="",AX6=""),"",SUM(AN6)*SUM(AP$4)+SUM(AS6)*SUM(AU$4)+SUM(AX6)*SUM(AZ$4)+SUM(BC6)*SUM(BE$4)+SUM(BH6)*SUM(BJ$4))</f>
        <v>11.409375000000001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11.409375000000001</v>
      </c>
      <c r="BP6" s="105">
        <f t="shared" ref="BP6:BP27" si="13">IF(BM6="","",IF(SUM(BO6)=0,IF(SUM(BM6)&gt;=10,BP$4,0),IF(SUM(BO6)&gt;=10,BP$4,0)))</f>
        <v>4</v>
      </c>
      <c r="BQ6" s="109">
        <f t="shared" ref="BQ6:BQ37" si="14">IF(ISERROR(RANK(BO6,BO$6:BO$67)),"",RANK(BO6,BO$6:BO$67))</f>
        <v>13</v>
      </c>
      <c r="BR6" s="102">
        <v>8.5</v>
      </c>
      <c r="BS6" s="102">
        <v>10</v>
      </c>
      <c r="BT6" s="104">
        <f t="shared" ref="BT6:BT51" si="15">IF(AND(BR6="",BS6=""),"",BR6*BR$4+BS6*(1-BR$4))</f>
        <v>9.4</v>
      </c>
      <c r="BU6" s="102"/>
      <c r="BV6" s="104">
        <f>IF(AND(BR6="",BS6=""),"",IF(OR(BU6="",BU6&lt;BT6),BT6,IF(BS6="",BU6,BR6*BR$4+BU6*(1-BR$4))))</f>
        <v>9.4</v>
      </c>
      <c r="BW6" s="240">
        <v>11.5</v>
      </c>
      <c r="BX6" s="102">
        <v>10.5</v>
      </c>
      <c r="BY6" s="104">
        <f t="shared" ref="BY6:BY51" si="16">IF(AND(BW6="",BX6=""),"",BW6*BW$4+BX6*(1-BW$4))</f>
        <v>10.9</v>
      </c>
      <c r="BZ6" s="102"/>
      <c r="CA6" s="104">
        <f>IF(AND(BW6="",BX6=""),"",IF(OR(BZ6="",BZ6&lt;BY6),BY6,IF(BX6="",BZ6,BW6*BW$4+BZ6*(1-BW$4))))</f>
        <v>10.9</v>
      </c>
      <c r="CB6" s="102">
        <v>11.5</v>
      </c>
      <c r="CC6" s="102">
        <v>10.5</v>
      </c>
      <c r="CD6" s="104">
        <f t="shared" ref="CD6:CD51" si="17">IF(AND(CB6="",CC6=""),"",CB6*CB$4+CC6*(1-CB$4))</f>
        <v>10.9</v>
      </c>
      <c r="CE6" s="118"/>
      <c r="CF6" s="104">
        <f>IF(AND(CB6="",CC6=""),"",IF(OR(CE6="",CE6&lt;CD6),CD6,IF(CC6="",CE6,CB6*CB$4+CE6*(1-CB$4))))</f>
        <v>10.9</v>
      </c>
      <c r="CG6" s="102"/>
      <c r="CH6" s="102"/>
      <c r="CI6" s="104" t="str">
        <f t="shared" ref="CI6:CI51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1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10.375</v>
      </c>
      <c r="CR6" s="104">
        <f>IF(AND(BS6="",BX6="",CC6=""),"",SUM(BS6)*SUM(BV$4)+SUM(BX6)*SUM(CA$4)+SUM(CC6)*SUM(CF$4)+SUM(CH6)*SUM(CK$4)+SUM(CM6)*SUM(CP$4))</f>
        <v>10.3125</v>
      </c>
      <c r="CS6" s="104">
        <f>IF(AND(BT6="",BY6="",CD6=""),"",SUM(BT6)*SUM(BV$4)+SUM(BY6)*SUM(CA$4)+SUM(CD6)*SUM(CF$4)+SUM(CI6)*SUM(CK$4)+SUM(CN6)*SUM(CP$4))</f>
        <v>10.3375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10.3375</v>
      </c>
      <c r="CV6" s="105">
        <f t="shared" ref="CV6:CV27" si="20">IF(CS6="","",IF(SUM(CU6)=0,IF(SUM(CS6)&gt;=10,CV$4,0),IF(SUM(CU6)&gt;=10,CV$4,0)))</f>
        <v>3</v>
      </c>
      <c r="CW6" s="109">
        <f t="shared" ref="CW6:CW37" si="21">IF(ISERROR(RANK(CU6,CU$6:CU$67)),"",RANK(CU6,CU$6:CU$67))</f>
        <v>20</v>
      </c>
      <c r="CX6" s="102">
        <v>14</v>
      </c>
      <c r="CY6" s="102">
        <v>12.5</v>
      </c>
      <c r="CZ6" s="104">
        <f t="shared" ref="CZ6:CZ51" si="22">IF(AND(CX6="",CY6=""),"",CX6*CX$4+CY6*(1-CX$4))</f>
        <v>13.100000000000001</v>
      </c>
      <c r="DA6" s="102"/>
      <c r="DB6" s="104">
        <f>IF(AND(CX6="",CY6=""),"",IF(OR(DA6="",DA6&lt;CZ6),CZ6,IF(CY6="",DA6,CX6*CX$4+DA6*(1-CX$4))))</f>
        <v>13.100000000000001</v>
      </c>
      <c r="DC6" s="102">
        <v>15.5</v>
      </c>
      <c r="DD6" s="102">
        <v>13.5</v>
      </c>
      <c r="DE6" s="104">
        <f t="shared" ref="DE6:DE51" si="23">IF(AND(DC6="",DD6=""),"",DC6*DC$4+DD6*(1-DC$4))</f>
        <v>14.3</v>
      </c>
      <c r="DF6" s="102"/>
      <c r="DG6" s="104">
        <f>IF(AND(DC6="",DD6=""),"",IF(OR(DF6="",DF6&lt;DE6),DE6,IF(DD6="",DF6,DC6*DC$4+DF6*(1-DC$4))))</f>
        <v>14.3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14.75</v>
      </c>
      <c r="DX6" s="104">
        <f>IF(AND(CY6="",DD6="",DI6=""),"",SUM(CY6)*SUM(DB$4)+SUM(DD6)*SUM(DG$4)+SUM(DI6)*SUM(DL$4)+SUM(DN6)*SUM(DQ$4)+SUM(DS6)*SUM(DV$4))</f>
        <v>13</v>
      </c>
      <c r="DY6" s="104">
        <f>IF(AND(CZ6="",DE6="",DJ6=""),"",SUM(CZ6)*SUM(DB$4)+SUM(DE6)*SUM(DG$4)+SUM(DJ6)*SUM(DL$4)+SUM(DO6)*SUM(DQ$4)+SUM(DT6)*SUM(DV$4))</f>
        <v>13.700000000000001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13.700000000000001</v>
      </c>
      <c r="EB6" s="105">
        <f t="shared" ref="EB6:EB27" si="27">IF(DY6="","",IF(SUM(EA6)=0,IF(SUM(DY6)&gt;=10,EB$4,0),IF(SUM(EA6)&gt;=10,EB$4,0)))</f>
        <v>4</v>
      </c>
      <c r="EC6" s="109">
        <f t="shared" ref="EC6:EC37" si="28">IF(ISERROR(RANK(EA6,EA$6:EA$67)),"",RANK(EA6,EA$6:EA$67))</f>
        <v>19</v>
      </c>
      <c r="ED6" s="102">
        <v>14</v>
      </c>
      <c r="EE6" s="102">
        <v>11</v>
      </c>
      <c r="EF6" s="104">
        <f t="shared" ref="EF6:EF51" si="29">IF(AND(ED6="",EE6=""),"",ED6*ED$4+EE6*(1-ED$4))</f>
        <v>12.2</v>
      </c>
      <c r="EG6" s="102"/>
      <c r="EH6" s="104">
        <f>IF(AND(ED6="",EE6=""),"",IF(OR(EG6="",EG6&lt;EF6),EF6,IF(EE6="",EG6,ED6*ED$4+EG6*(1-ED$4))))</f>
        <v>12.2</v>
      </c>
      <c r="EI6" s="102">
        <v>14.5</v>
      </c>
      <c r="EJ6" s="102">
        <v>8</v>
      </c>
      <c r="EK6" s="104">
        <f t="shared" ref="EK6:EK51" si="30">IF(AND(EI6="",EJ6=""),"",EI6*EI$4+EJ6*(1-EI$4))</f>
        <v>10.600000000000001</v>
      </c>
      <c r="EL6" s="102"/>
      <c r="EM6" s="104">
        <f>IF(AND(EI6="",EJ6=""),"",IF(OR(EL6="",EL6&lt;EK6),EK6,IF(EJ6="",EL6,EI6*EI$4+EL6*(1-EI$4))))</f>
        <v>10.600000000000001</v>
      </c>
      <c r="EN6" s="102"/>
      <c r="EO6" s="102"/>
      <c r="EP6" s="104" t="str">
        <f t="shared" ref="EP6:EP51" si="31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51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1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14.25</v>
      </c>
      <c r="FD6" s="104">
        <f>IF(AND(EE6="",EJ6="",EO6=""),"",SUM(EE6)*SUM(EH$4)+SUM(EJ6)*SUM(EM$4)+SUM(EO6)*SUM(ER$4)+SUM(ET6)*SUM(EW$4)+SUM(EY6)*SUM(FB$4))</f>
        <v>9.5</v>
      </c>
      <c r="FE6" s="104">
        <f>IF(AND(EF6="",EK6="",EP6=""),"",SUM(EF6)*SUM(EH$4)+SUM(EK6)*SUM(EM$4)+SUM(EP6)*SUM(ER$4)+SUM(EU6)*SUM(EW$4)+SUM(EZ6)*SUM(FB$4))</f>
        <v>11.4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11.4</v>
      </c>
      <c r="FH6" s="105">
        <f t="shared" ref="FH6:FH27" si="34">IF(FE6="","",IF(SUM(FG6)=0,IF(SUM(FE6)&gt;=10,FH$4,0),IF(SUM(FG6)&gt;=10,FH$4,0)))</f>
        <v>2</v>
      </c>
      <c r="FI6" s="109">
        <f t="shared" ref="FI6:FI37" si="35">IF(ISERROR(RANK(FG6,FG$6:FG$67)),"",RANK(FG6,FG$6:FG$67))</f>
        <v>13</v>
      </c>
      <c r="FJ6" s="102">
        <v>13.5</v>
      </c>
      <c r="FK6" s="102">
        <v>11</v>
      </c>
      <c r="FL6" s="104">
        <f t="shared" ref="FL6:FL51" si="36">IF(AND(FJ6="",FK6=""),"",FJ6*FJ$4+FK6*(1-FJ$4))</f>
        <v>12</v>
      </c>
      <c r="FM6" s="102"/>
      <c r="FN6" s="104">
        <f>IF(AND(FJ6="",FK6=""),"",IF(OR(FM6="",FM6&lt;FL6),FL6,IF(FK6="",FM6,FJ6*FJ$4+FM6*(1-FJ$4))))</f>
        <v>12</v>
      </c>
      <c r="FO6" s="102">
        <v>10.25</v>
      </c>
      <c r="FP6" s="102">
        <v>10</v>
      </c>
      <c r="FQ6" s="104">
        <f t="shared" ref="FQ6:FQ51" si="37">IF(AND(FO6="",FP6=""),"",FO6*FO$4+FP6*(1-FO$4))</f>
        <v>10.100000000000001</v>
      </c>
      <c r="FR6" s="102"/>
      <c r="FS6" s="104">
        <f>IF(AND(FO6="",FP6=""),"",IF(OR(FR6="",FR6&lt;FQ6),FQ6,IF(FP6="",FR6,FO6*FO$4+FR6*(1-FO$4))))</f>
        <v>10.100000000000001</v>
      </c>
      <c r="FT6" s="102"/>
      <c r="FU6" s="102"/>
      <c r="FV6" s="104" t="str">
        <f t="shared" ref="FV6:FV51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10.65625</v>
      </c>
      <c r="GJ6" s="104">
        <f>IF(AND(FK6="",FP6="",FU6=""),"",SUM(FK6)*SUM(FN$4)+SUM(FP6)*SUM(FS$4)+SUM(FU6)*SUM(FX$4)+SUM(FZ6)*SUM(GC$4)+SUM(GE6)*SUM(GH$4))</f>
        <v>10.125</v>
      </c>
      <c r="GK6" s="104">
        <f>IF(AND(FL6="",FQ6="",FV6=""),"",SUM(FL6)*SUM(FN$4)+SUM(FQ6)*SUM(FS$4)+SUM(FV6)*SUM(FX$4)+SUM(GA6)*SUM(GC$4)+SUM(GF6)*SUM(GH$4))</f>
        <v>10.337500000000002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10.337500000000002</v>
      </c>
      <c r="GN6" s="105">
        <f t="shared" ref="GN6:GN27" si="41">IF(GK6="","",IF(SUM(GM6)=0,IF(SUM(GK6)&gt;=10,GN$4,0),IF(SUM(GM6)&gt;=10,GN$4,0)))</f>
        <v>2</v>
      </c>
      <c r="GO6" s="109">
        <f t="shared" ref="GO6:GO37" si="42">IF(ISERROR(RANK(GM6,GM$6:GM$67)),"",RANK(GM6,GM$6:GM$67))</f>
        <v>10</v>
      </c>
      <c r="GP6" s="102">
        <v>7.5</v>
      </c>
      <c r="GQ6" s="102">
        <v>11.5</v>
      </c>
      <c r="GR6" s="104">
        <f t="shared" ref="GR6:GR51" si="43">IF(AND(GP6="",GQ6=""),"",GP6*GP$4+GQ6*(1-GP$4))</f>
        <v>9.8999999999999986</v>
      </c>
      <c r="GS6" s="102"/>
      <c r="GT6" s="104">
        <f>IF(AND(GP6="",GQ6=""),"",IF(OR(GS6="",GS6&lt;GR6),GR6,IF(GQ6="",GS6,GP6*GP$4+GS6*(1-GP$4))))</f>
        <v>9.8999999999999986</v>
      </c>
      <c r="GU6" s="102">
        <v>15.5</v>
      </c>
      <c r="GV6" s="102">
        <v>7</v>
      </c>
      <c r="GW6" s="104">
        <f t="shared" ref="GW6:GW51" si="44">IF(AND(GU6="",GV6=""),"",GU6*GU$4+GV6*(1-GU$4))</f>
        <v>10.4</v>
      </c>
      <c r="GX6" s="102"/>
      <c r="GY6" s="104">
        <f>IF(AND(GU6="",GV6=""),"",IF(OR(GX6="",GX6&lt;GW6),GW6,IF(GV6="",GX6,GU6*GU$4+GX6*(1-GU$4))))</f>
        <v>10.4</v>
      </c>
      <c r="GZ6" s="102">
        <v>4</v>
      </c>
      <c r="HA6" s="102">
        <v>9</v>
      </c>
      <c r="HB6" s="104">
        <f t="shared" ref="HB6:HB51" si="45">IF(AND(GZ6="",HA6=""),"",GZ6*GZ$4+HA6*(1-GZ$4))</f>
        <v>7</v>
      </c>
      <c r="HC6" s="118"/>
      <c r="HD6" s="104">
        <f>IF(AND(GZ6="",HA6=""),"",IF(OR(HC6="",HC6&lt;HB6),HB6,IF(HA6="",HC6,GZ6*GZ$4+HC6*(1-GZ$4))))</f>
        <v>7</v>
      </c>
      <c r="HE6" s="102"/>
      <c r="HF6" s="102"/>
      <c r="HG6" s="104" t="str">
        <f t="shared" ref="HG6:HG51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1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6.8125</v>
      </c>
      <c r="HP6" s="104">
        <f>IF(AND(GQ6="",GV6="",HA6=""),"",SUM(GQ6)*SUM(GT$4)+SUM(GV6)*SUM(GY$4)+SUM(HA6)*SUM(HD$4)+SUM(HF6)*SUM(HI$4)+SUM(HK6)*SUM(HN$4))</f>
        <v>9.09375</v>
      </c>
      <c r="HQ6" s="104">
        <f>IF(AND(GR6="",GW6="",HB6=""),"",SUM(GR6)*SUM(GT$4)+SUM(GW6)*SUM(GY$4)+SUM(HB6)*SUM(HD$4)+SUM(HG6)*SUM(HI$4)+SUM(HL6)*SUM(HN$4))</f>
        <v>8.1812500000000004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8.1812500000000004</v>
      </c>
      <c r="HT6" s="105">
        <f t="shared" ref="HT6:HT27" si="48">IF(HQ6="","",IF(SUM(HS6)=0,IF(SUM(HQ6)&gt;=10,HT$4,0),IF(SUM(HS6)&gt;=10,HT$4,0)))</f>
        <v>0</v>
      </c>
      <c r="HU6" s="109">
        <f t="shared" ref="HU6:HU37" si="49">IF(ISERROR(RANK(HS6,HS$6:HS$67)),"",RANK(HS6,HS$6:HS$67))</f>
        <v>33</v>
      </c>
      <c r="HV6" s="102"/>
      <c r="HW6" s="102"/>
      <c r="HX6" s="104" t="str">
        <f t="shared" ref="HX6:HX51" si="50">IF(AND(HV6="",HW6=""),"",HV6*HV$4+HW6*(1-HV$4))</f>
        <v/>
      </c>
      <c r="HY6" s="102"/>
      <c r="HZ6" s="104" t="str">
        <f>IF(AND(HV6="",HW6=""),"",IF(OR(HY6="",HY6&lt;HX6),HX6,IF(HW6="",HY6,HV6*HV$4+HY6*(1-HV$4))))</f>
        <v/>
      </c>
      <c r="IA6" s="102"/>
      <c r="IB6" s="102"/>
      <c r="IC6" s="104" t="str">
        <f t="shared" ref="IC6:IC51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>
        <v>14</v>
      </c>
      <c r="IG6" s="102">
        <v>13</v>
      </c>
      <c r="IH6" s="104">
        <f t="shared" ref="IH6:IH51" si="52">IF(AND(IF6="",IG6=""),"",IF6*IF$4+IG6*(1-IF$4))</f>
        <v>13.4</v>
      </c>
      <c r="II6" s="118"/>
      <c r="IJ6" s="104">
        <f>IF(AND(IF6="",IG6=""),"",IF(OR(II6="",II6&lt;IH6),IH6,IF(IG6="",II6,IF6*IF$4+II6*(1-IF$4))))</f>
        <v>13.4</v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IF(AND(HV6="",IA6="",IF6="",IK6="",IP6=""),"",SUM(HV6)*SUM(HZ$4)+SUM(IA6)*SUM(IE$4)+SUM(IF6)*SUM(IJ$4)+SUM(IK6)*SUM(IO$4)+SUM(IP6)*SUM(IT$4))</f>
        <v>14</v>
      </c>
      <c r="IV6" s="104">
        <f>IF(AND(HW6="",IB6="",IG6="",IL6="",IQ6=""),"",SUM(HW6)*SUM(HZ$4)+SUM(IB6)*SUM(IE$4)+SUM(IG6)*SUM(IJ$4)+SUM(IL6)*SUM(IO$4)+SUM(IQ6)*SUM(IT$4))</f>
        <v>13</v>
      </c>
      <c r="IW6" s="104">
        <f>IF(AND(HX6="",IC6="",IH6="",IM6="",IR6=""),"",SUM(HX6)*SUM(HZ$4)+SUM(IC6)*SUM(IE$4)+SUM(IH6)*SUM(IJ$4)+SUM(IM6)*SUM(IO$4)+SUM(IR6)*SUM(IT$4))</f>
        <v>13.4</v>
      </c>
      <c r="IX6" s="104" t="str">
        <f>IF(AND(HY6="",ID6="",II6="",IN6="",IS6=""),"",SUM(HY6)*SUM(HZ$4)+SUM(ID6)*SUM(IE$4)+SUM(II6)*SUM(IJ$4)+SUM(IN6)*SUM(IO$4)+SUM(IS6)*SUM(IT$4))</f>
        <v/>
      </c>
      <c r="IY6" s="104">
        <f>IF(AND(HZ6="",IE6="",IJ6="",IO6="",IT6=""),"",SUM(HZ6)*SUM(HZ$4)+SUM(IE6)*SUM(IE$4)+SUM(IJ6)*SUM(IJ$4)+SUM(IO6)*SUM(IO$4)+SUM(IT6)*SUM(IT$4))</f>
        <v>13.4</v>
      </c>
      <c r="IZ6" s="105">
        <f>IF(IW6="","",IF(SUM(IY6)=0,IF(SUM(IW6)&gt;=10,IZ$4,0),IF(SUM(IY6)&gt;=10,IZ$4,0)))</f>
        <v>2</v>
      </c>
      <c r="JA6" s="109">
        <f t="shared" ref="JA6:JA37" si="55">IF(ISERROR(RANK(IY6,IY$6:IY$67)),"",RANK(IY6,IY$6:IY$67))</f>
        <v>12</v>
      </c>
      <c r="JB6" s="102">
        <v>7</v>
      </c>
      <c r="JC6" s="102">
        <v>11.5</v>
      </c>
      <c r="JD6" s="104">
        <f t="shared" ref="JD6:JD51" si="56">IF(AND(JB6="",JC6=""),"",JB6*JB$4+JC6*(1-JB$4))</f>
        <v>9.6999999999999993</v>
      </c>
      <c r="JE6" s="102"/>
      <c r="JF6" s="104">
        <f>IF(AND(JB6="",JC6=""),"",IF(OR(JE6="",JE6&lt;JD6),JD6,IF(JC6="",JE6,JB6*JB$4+JE6*(1-JB$4))))</f>
        <v>9.6999999999999993</v>
      </c>
      <c r="JG6" s="102"/>
      <c r="JH6" s="102"/>
      <c r="JI6" s="104" t="str">
        <f t="shared" ref="JI6:JI51" si="57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8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59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0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7</v>
      </c>
      <c r="KB6" s="104">
        <f>IF(AND(JC6="",JH6="",JM6=""),"",SUM(JC6)*SUM(JF$4)+SUM(JH6)*SUM(JK$4)+SUM(JM6)*SUM(JP$4)+SUM(JR6)*SUM(JU$4)+SUM(JW6)*SUM(JZ$4))</f>
        <v>11.5</v>
      </c>
      <c r="KC6" s="104">
        <f>IF(AND(JD6="",JI6="",JN6=""),"",SUM(JD6)*SUM(JF$4)+SUM(JI6)*SUM(JK$4)+SUM(JN6)*SUM(JP$4)+SUM(JS6)*SUM(JU$4)+SUM(JX6)*SUM(JZ$4))</f>
        <v>9.6999999999999993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9.6999999999999993</v>
      </c>
      <c r="KF6" s="105">
        <f t="shared" ref="KF6:KF27" si="61">IF(KC6="","",IF(SUM(KE6)=0,IF(SUM(KC6)&gt;=10,KF$4,0),IF(SUM(KE6)&gt;=10,KF$4,0)))</f>
        <v>0</v>
      </c>
      <c r="KG6" s="109">
        <f t="shared" ref="KG6:KG37" si="62">IF(ISERROR(RANK(KE6,KE$6:KE$67)),"",RANK(KE6,KE$6:KE$67))</f>
        <v>9</v>
      </c>
      <c r="KH6" s="102"/>
      <c r="KI6" s="102"/>
      <c r="KJ6" s="104" t="str">
        <f t="shared" ref="KJ6:KJ51" si="63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1" si="64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1" si="65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6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7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7" si="68">IF(LI6="","",IF(SUM(LK6)=0,IF(SUM(LI6)&gt;=10,LL$4,0),IF(SUM(LK6)&gt;=10,LL$4,0)))</f>
        <v/>
      </c>
      <c r="LM6" s="109" t="str">
        <f t="shared" ref="LM6:LM37" si="69">IF(ISERROR(RANK(LK6,LK$6:LK$67)),"",RANK(LK6,LK$6:LK$67))</f>
        <v/>
      </c>
      <c r="LN6" s="102"/>
      <c r="LO6" s="102"/>
      <c r="LP6" s="104" t="str">
        <f t="shared" ref="LP6:LP51" si="70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1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2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3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4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7" si="75">IF(MO6="","",IF(SUM(MQ6)=0,IF(SUM(MO6)&gt;=10,MR$4,0),IF(SUM(MQ6)&gt;=10,MR$4,0)))</f>
        <v/>
      </c>
      <c r="MS6" s="109" t="str">
        <f t="shared" ref="MS6:MS37" si="76">IF(ISERROR(RANK(MQ6,MQ$6:MQ$67)),"",RANK(MQ6,MQ$6:MQ$67))</f>
        <v/>
      </c>
      <c r="MT6" s="102"/>
      <c r="MU6" s="102"/>
      <c r="MV6" s="104" t="str">
        <f t="shared" ref="MV6:MV51" si="7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7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7" si="82">IF(NU6="","",IF(SUM(NW6)=0,IF(SUM(NU6)&gt;=10,NX$4,0),IF(SUM(NW6)&gt;=10,NX$4,0)))</f>
        <v/>
      </c>
      <c r="NY6" s="109" t="str">
        <f t="shared" ref="NY6:NY37" si="83">IF(ISERROR(RANK(NW6,NW$6:NW$67)),"",RANK(NW6,NW$6:NW$67))</f>
        <v/>
      </c>
      <c r="NZ6" s="73" t="str">
        <f t="shared" ref="NZ6:NZ37" si="84">B6</f>
        <v>Nodienne                         </v>
      </c>
      <c r="OA6" s="104">
        <f t="shared" ref="OA6:OA51" si="85">AI6</f>
        <v>11.85375</v>
      </c>
      <c r="OB6" s="104">
        <f t="shared" ref="OB6:OB51" si="86">BO6</f>
        <v>11.409375000000001</v>
      </c>
      <c r="OC6" s="104">
        <f t="shared" ref="OC6:OC51" si="87">CU6</f>
        <v>10.3375</v>
      </c>
      <c r="OD6" s="104">
        <f t="shared" ref="OD6:OD51" si="88">EA6</f>
        <v>13.700000000000001</v>
      </c>
      <c r="OE6" s="104">
        <f t="shared" ref="OE6:OE51" si="89">FG6</f>
        <v>11.4</v>
      </c>
      <c r="OF6" s="104">
        <f t="shared" ref="OF6:OF51" si="90">GM6</f>
        <v>10.337500000000002</v>
      </c>
      <c r="OG6" s="104">
        <f t="shared" ref="OG6:OG51" si="91">HS6</f>
        <v>8.1812500000000004</v>
      </c>
      <c r="OH6" s="104">
        <f t="shared" ref="OH6:OH51" si="92">IY6</f>
        <v>13.4</v>
      </c>
      <c r="OI6" s="104">
        <f t="shared" ref="OI6:OI51" si="93">KE6</f>
        <v>9.6999999999999993</v>
      </c>
      <c r="OJ6" s="104" t="str">
        <f t="shared" ref="OJ6:OJ51" si="94">LK6</f>
        <v/>
      </c>
      <c r="OK6" s="104" t="str">
        <f t="shared" ref="OK6:OK51" si="95">MQ6</f>
        <v/>
      </c>
      <c r="OL6" s="104" t="str">
        <f t="shared" ref="OL6:OL51" si="96">NW6</f>
        <v/>
      </c>
      <c r="OM6" s="133"/>
      <c r="ON6" s="104">
        <f t="shared" ref="ON6:ON49" si="97">IF(AE6="","",(SUM(AE48)*SUM($AJ$4)+SUM(BK6)*SUM($BP$4)+SUM(CQ6)*SUM($CV$4)+SUM(DW6)*SUM($EB$4)+SUM(FC6)*SUM($FH$4)+SUM(GI6)*SUM($GN$4)+SUM(HO6)*SUM($HT$4)+SUM(IU6)*SUM($IZ$4)+SUM(KA6)*SUM($KF$4)+SUM(LG6)*SUM($LL$4)+SUM(MM6)*SUM($MR$4)+SUM(NS6)*SUM($NX$4))/26)</f>
        <v>11.846153846153847</v>
      </c>
      <c r="OO6" s="104">
        <f t="shared" ref="OO6:OO49" si="98">IF(AF6="","",(SUM(AF48)*SUM($AJ$4)+SUM(BL6)*SUM($BP$4)+SUM(CR6)*SUM($CV$4)+SUM(DX6)*SUM($EB$4)+SUM(FD6)*SUM($FH$4)+SUM(GJ6)*SUM($GN$4)+SUM(HP6)*SUM($HT$4)+SUM(IV6)*SUM($IZ$4)+SUM(KB6)*SUM($KF$4)+SUM(LH6)*SUM($LL$4)+SUM(MN6)*SUM($MR$4)+SUM(NT6)*SUM($NX$4))/26)</f>
        <v>9.9423076923076916</v>
      </c>
      <c r="OP6" s="104">
        <f t="shared" ref="OP6:OP27" si="99">IF(AG6="","",($AJ$4*SUM(AG6)+$BP$4*SUM(BM6)+$CV$4*SUM(CS6)+$EB$4*SUM(DY6)+$FH$4*SUM(FE6)+$GN$4*SUM(GK6)+$HT$4*SUM(HQ6)+$IZ$4*SUM(IW6)+$KF$4*SUM(KC6)+$LL$4*SUM(LI6)+$MR$4*SUM(MO6)+$NX$4*SUM(NU6))/26)</f>
        <v>11.413701923076925</v>
      </c>
      <c r="OQ6" s="104">
        <f t="shared" ref="OQ6:OQ27" si="100">IF(AI6="","",($AJ$4*SUM(AI6)+$BP$4*SUM(BO6)+$CV$4*SUM(CU6)+$EB$4*SUM(EA6)+$FH$4*SUM(FG6)+$GN$4*SUM(GM6)+$HT$4*SUM(HS6)+$IZ$4*SUM(IY6)+$KF$4*SUM(KE6)+$LL$4*SUM(LK6)+$MR$4*SUM(MQ6)+$NX$4*SUM(NW6))/26)</f>
        <v>11.413701923076925</v>
      </c>
      <c r="OR6" s="105">
        <f t="shared" ref="OR6:OR27" si="101">IF(AK6="","",SUM($AJ6,$BP6,$CV6,$EB6,$FH6,$GN6,$HT6,$IZ6,$KF6,$LL6,$MR6,$NX6))</f>
        <v>22</v>
      </c>
      <c r="OS6" s="105">
        <f>IF(OQ6="","",IF(OQ6&lt;10,OR6,30))</f>
        <v>30</v>
      </c>
      <c r="OT6" s="133"/>
      <c r="OU6" s="109">
        <f t="shared" ref="OU6:OU37" si="102">IF(ISERROR(RANK(OQ6,OQ$6:OQ$67)),"",RANK(OQ6,OQ$6:OQ$67))</f>
        <v>14</v>
      </c>
      <c r="OW6" s="95" t="s">
        <v>31</v>
      </c>
      <c r="OX6" s="95" t="s">
        <v>31</v>
      </c>
      <c r="OY6" s="95" t="s">
        <v>30</v>
      </c>
      <c r="OZ6" s="95"/>
      <c r="PA6" s="95" t="s">
        <v>30</v>
      </c>
      <c r="PB6" s="95" t="s">
        <v>31</v>
      </c>
      <c r="PC6" s="95"/>
      <c r="PD6" s="95"/>
      <c r="PE6" s="95"/>
      <c r="PF6" s="95"/>
    </row>
    <row r="7" spans="1:422" x14ac:dyDescent="0.3">
      <c r="A7" s="103">
        <f>A6+1</f>
        <v>2</v>
      </c>
      <c r="B7" s="237" t="s">
        <v>284</v>
      </c>
      <c r="C7" s="237" t="s">
        <v>361</v>
      </c>
      <c r="D7" s="237" t="s">
        <v>393</v>
      </c>
      <c r="E7" s="239" t="s">
        <v>277</v>
      </c>
      <c r="F7" s="102">
        <v>14.05</v>
      </c>
      <c r="G7" s="102">
        <v>2</v>
      </c>
      <c r="H7" s="104">
        <f t="shared" si="1"/>
        <v>6.8200000000000012</v>
      </c>
      <c r="I7" s="102"/>
      <c r="J7" s="104">
        <f t="shared" ref="J7:J52" si="103">IF(AND(F7="",G7=""),"",IF(OR(I7="",I7&lt;H7),H7,IF(G7="",I7,F7*F$4+I7*(1-F$4))))</f>
        <v>6.8200000000000012</v>
      </c>
      <c r="K7" s="102">
        <v>10.9</v>
      </c>
      <c r="L7" s="102">
        <v>6</v>
      </c>
      <c r="M7" s="104">
        <f t="shared" si="2"/>
        <v>7.96</v>
      </c>
      <c r="N7" s="102"/>
      <c r="O7" s="104">
        <f t="shared" ref="O7:O52" si="104">IF(AND(K7="",L7=""),"",IF(OR(N7="",N7&lt;M7),M7,IF(L7="",N7,K7*K$4+N7*(1-K$4))))</f>
        <v>7.96</v>
      </c>
      <c r="P7" s="102"/>
      <c r="Q7" s="102"/>
      <c r="R7" s="104" t="str">
        <f t="shared" si="3"/>
        <v/>
      </c>
      <c r="S7" s="118"/>
      <c r="T7" s="104" t="str">
        <f t="shared" ref="T7:T52" si="105">IF(AND(P7="",Q7=""),"",IF(OR(S7="",S7&lt;R7),R7,IF(Q7="",S7,P7*P$4+S7*(1-P$4))))</f>
        <v/>
      </c>
      <c r="U7" s="102"/>
      <c r="V7" s="102"/>
      <c r="W7" s="104" t="str">
        <f t="shared" si="4"/>
        <v/>
      </c>
      <c r="X7" s="118"/>
      <c r="Y7" s="104" t="str">
        <f t="shared" ref="Y7:Y52" si="106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52" si="107">IF(AND(Z7="",AA7=""),"",IF(OR(AC7="",AC7&lt;AB7),AB7,IF(AA7="",AC7,Z7*Z$4+AC7*(1-Z$4))))</f>
        <v/>
      </c>
      <c r="AE7" s="104">
        <f t="shared" ref="AE7:AE52" si="108">IF(AND(F7="",K7="",P7=""),"",SUM(F7)*SUM(J$4)+SUM(K7)*SUM(O$4)+SUM(P7)*SUM(T$4)+SUM(U7)*SUM(Y$4)+SUM(Z7)*SUM(AD$4))</f>
        <v>12.081250000000001</v>
      </c>
      <c r="AF7" s="104">
        <f t="shared" ref="AF7:AF52" si="109">IF(AND(G7="",L7="",Q7=""),"",SUM(G7)*SUM(J$4)+SUM(L7)*SUM(O$4)+SUM(Q7)*SUM(T$4)+SUM(V7)*SUM(Y$4)+SUM(AA7)*SUM(AD$4))</f>
        <v>4.5</v>
      </c>
      <c r="AG7" s="104">
        <f t="shared" ref="AG7:AG52" si="110">IF(AND(H7="",M7="",R7=""),"",SUM(H7)*SUM(J$4)+SUM(M7)*SUM(O$4)+SUM(R7)*SUM(T$4)+SUM(W7)*SUM(Y$4)+SUM(AB7)*SUM(AD$4))</f>
        <v>7.5325000000000006</v>
      </c>
      <c r="AH7" s="104" t="str">
        <f t="shared" ref="AH7:AH52" si="111">IF(AND(I7="",N7="",S7=""),"",SUM(I7)*SUM(J$4)+SUM(N7)*SUM(O$4)+SUM(S7)*SUM(T$4)+SUM(X7)*SUM(Y$4)+SUM(AC7)*SUM(AD$4))</f>
        <v/>
      </c>
      <c r="AI7" s="104">
        <f t="shared" ref="AI7:AI52" si="112">IF(AND(J7="",O7="",T7=""),"",SUM(J7)*SUM(J$4)+SUM(O7)*SUM(O$4)+SUM(T7)*SUM(T$4)+SUM(Y7)*SUM(Y$4)+SUM(AD7)*SUM(AD$4))</f>
        <v>7.5325000000000006</v>
      </c>
      <c r="AJ7" s="105">
        <f t="shared" si="6"/>
        <v>0</v>
      </c>
      <c r="AK7" s="109">
        <f t="shared" si="7"/>
        <v>35</v>
      </c>
      <c r="AL7" s="102">
        <v>13.75</v>
      </c>
      <c r="AM7" s="102">
        <v>8.75</v>
      </c>
      <c r="AN7" s="104">
        <f t="shared" si="8"/>
        <v>10.75</v>
      </c>
      <c r="AO7" s="102"/>
      <c r="AP7" s="104">
        <f t="shared" ref="AP7:AP52" si="113">IF(AND(AL7="",AM7=""),"",IF(OR(AO7="",AO7&lt;AN7),AN7,IF(AM7="",AO7,AL7*AL$4+AO7*(1-AL$4))))</f>
        <v>10.75</v>
      </c>
      <c r="AQ7" s="102">
        <v>10.75</v>
      </c>
      <c r="AR7" s="102">
        <v>9</v>
      </c>
      <c r="AS7" s="104">
        <f t="shared" si="9"/>
        <v>9.6999999999999993</v>
      </c>
      <c r="AT7" s="102"/>
      <c r="AU7" s="104">
        <f t="shared" ref="AU7:AU52" si="114">IF(AND(AQ7="",AR7=""),"",IF(OR(AT7="",AT7&lt;AS7),AS7,IF(AR7="",AT7,AQ7*AQ$4+AT7*(1-AQ$4))))</f>
        <v>9.6999999999999993</v>
      </c>
      <c r="AV7" s="102">
        <v>13</v>
      </c>
      <c r="AW7" s="102">
        <v>11</v>
      </c>
      <c r="AX7" s="104">
        <f t="shared" si="10"/>
        <v>11.8</v>
      </c>
      <c r="AY7" s="118"/>
      <c r="AZ7" s="104">
        <f t="shared" ref="AZ7:AZ52" si="115">IF(AND(AV7="",AW7=""),"",IF(OR(AY7="",AY7&lt;AX7),AX7,IF(AW7="",AY7,AV7*AV$4+AY7*(1-AV$4))))</f>
        <v>11.8</v>
      </c>
      <c r="BA7" s="102"/>
      <c r="BB7" s="102"/>
      <c r="BC7" s="104" t="str">
        <f t="shared" si="11"/>
        <v/>
      </c>
      <c r="BD7" s="118"/>
      <c r="BE7" s="104" t="str">
        <f t="shared" ref="BE7:BE52" si="116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52" si="117">IF(AND(BF7="",BG7=""),"",IF(OR(BI7="",BI7&lt;BH7),BH7,IF(BG7="",BI7,BF7*BF$4+BI7*(1-BF$4))))</f>
        <v/>
      </c>
      <c r="BK7" s="104">
        <f t="shared" ref="BK7:BK52" si="118">IF(AND(AL7="",AQ7="",AV7=""),"",SUM(AL7)*SUM(AP$4)+SUM(AQ7)*SUM(AU$4)+SUM(AV7)*SUM(AZ$4)+SUM(BA7)*SUM(BE$4)+SUM(BF7)*SUM(BJ$4))</f>
        <v>12.53125</v>
      </c>
      <c r="BL7" s="104">
        <f t="shared" ref="BL7:BL52" si="119">IF(AND(AM7="",AR7="",AW7=""),"",SUM(AM7)*SUM(AP$4)+SUM(AR7)*SUM(AU$4)+SUM(AW7)*SUM(AZ$4)+SUM(BB7)*SUM(BE$4)+SUM(BG7)*SUM(BJ$4))</f>
        <v>9.671875</v>
      </c>
      <c r="BM7" s="104">
        <f t="shared" ref="BM7:BM52" si="120">IF(AND(AN7="",AS7="",AX7=""),"",SUM(AN7)*SUM(AP$4)+SUM(AS7)*SUM(AU$4)+SUM(AX7)*SUM(AZ$4)+SUM(BC7)*SUM(BE$4)+SUM(BH7)*SUM(BJ$4))</f>
        <v>10.815625000000001</v>
      </c>
      <c r="BN7" s="104" t="str">
        <f t="shared" ref="BN7:BN52" si="121">IF(AND(AO7="",AT7="",AY7=""),"",SUM(AO7)*SUM(AP$4)+SUM(AT7)*SUM(AU$4)+SUM(AY7)*SUM(AZ$4)+SUM(BD7)*SUM(BE$4)+SUM(BI7)*SUM(BJ$4))</f>
        <v/>
      </c>
      <c r="BO7" s="104">
        <f t="shared" ref="BO7:BO52" si="122">IF(AND(AP7="",AU7="",AZ7=""),"",SUM(AP7)*SUM(AP$4)+SUM(AU7)*SUM(AU$4)+SUM(AZ7)*SUM(AZ$4)+SUM(BE7)*SUM(BE$4)+SUM(BJ7)*SUM(BJ$4))</f>
        <v>10.815625000000001</v>
      </c>
      <c r="BP7" s="105">
        <f t="shared" si="13"/>
        <v>4</v>
      </c>
      <c r="BQ7" s="109">
        <f t="shared" si="14"/>
        <v>17</v>
      </c>
      <c r="BR7" s="102">
        <v>11</v>
      </c>
      <c r="BS7" s="102">
        <v>10</v>
      </c>
      <c r="BT7" s="104">
        <f t="shared" si="15"/>
        <v>10.4</v>
      </c>
      <c r="BU7" s="102"/>
      <c r="BV7" s="104">
        <f t="shared" ref="BV7:BV52" si="123">IF(AND(BR7="",BS7=""),"",IF(OR(BU7="",BU7&lt;BT7),BT7,IF(BS7="",BU7,BR7*BR$4+BU7*(1-BR$4))))</f>
        <v>10.4</v>
      </c>
      <c r="BW7" s="240">
        <v>8</v>
      </c>
      <c r="BX7" s="102">
        <v>9.5</v>
      </c>
      <c r="BY7" s="104">
        <f t="shared" si="16"/>
        <v>8.9</v>
      </c>
      <c r="BZ7" s="102"/>
      <c r="CA7" s="104">
        <f t="shared" ref="CA7:CA52" si="124">IF(AND(BW7="",BX7=""),"",IF(OR(BZ7="",BZ7&lt;BY7),BY7,IF(BX7="",BZ7,BW7*BW$4+BZ7*(1-BW$4))))</f>
        <v>8.9</v>
      </c>
      <c r="CB7" s="102">
        <v>8.5</v>
      </c>
      <c r="CC7" s="102">
        <v>7.5</v>
      </c>
      <c r="CD7" s="104">
        <f t="shared" si="17"/>
        <v>7.9</v>
      </c>
      <c r="CE7" s="118"/>
      <c r="CF7" s="104">
        <f t="shared" ref="CF7:CF52" si="125">IF(AND(CB7="",CC7=""),"",IF(OR(CE7="",CE7&lt;CD7),CD7,IF(CC7="",CE7,CB7*CB$4+CE7*(1-CB$4))))</f>
        <v>7.9</v>
      </c>
      <c r="CG7" s="102"/>
      <c r="CH7" s="102"/>
      <c r="CI7" s="104" t="str">
        <f t="shared" si="18"/>
        <v/>
      </c>
      <c r="CJ7" s="118"/>
      <c r="CK7" s="104" t="str">
        <f t="shared" ref="CK7:CK52" si="126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52" si="127">IF(AND(CL7="",CM7=""),"",IF(OR(CO7="",CO7&lt;CN7),CN7,IF(CM7="",CO7,CL7*CL$4+CO7*(1-CL$4))))</f>
        <v/>
      </c>
      <c r="CQ7" s="104">
        <f t="shared" ref="CQ7:CQ52" si="128">IF(AND(BR7="",BW7="",CB7=""),"",SUM(BR7)*SUM(BV$4)+SUM(BW7)*SUM(CA$4)+SUM(CB7)*SUM(CF$4)+SUM(CG7)*SUM(CK$4)+SUM(CL7)*SUM(CP$4))</f>
        <v>9.28125</v>
      </c>
      <c r="CR7" s="104">
        <f t="shared" ref="CR7:CR52" si="129">IF(AND(BS7="",BX7="",CC7=""),"",SUM(BS7)*SUM(BV$4)+SUM(BX7)*SUM(CA$4)+SUM(CC7)*SUM(CF$4)+SUM(CH7)*SUM(CK$4)+SUM(CM7)*SUM(CP$4))</f>
        <v>9.0625</v>
      </c>
      <c r="CS7" s="104">
        <f t="shared" ref="CS7:CS52" si="130">IF(AND(BT7="",BY7="",CD7=""),"",SUM(BT7)*SUM(BV$4)+SUM(BY7)*SUM(CA$4)+SUM(CD7)*SUM(CF$4)+SUM(CI7)*SUM(CK$4)+SUM(CN7)*SUM(CP$4))</f>
        <v>9.15</v>
      </c>
      <c r="CT7" s="104" t="str">
        <f t="shared" ref="CT7:CT52" si="131">IF(AND(BU7="",BZ7="",CE7=""),"",SUM(BU7)*SUM(BV$4)+SUM(BZ7)*SUM(CA$4)+SUM(CE7)*SUM(CF$4)+SUM(CJ7)*SUM(CK$4)+SUM(CO7)*SUM(CP$4))</f>
        <v/>
      </c>
      <c r="CU7" s="104">
        <f t="shared" ref="CU7:CU52" si="132">IF(AND(BV7="",CA7="",CF7=""),"",SUM(BV7)*SUM(BV$4)+SUM(CA7)*SUM(CA$4)+SUM(CF7)*SUM(CF$4)+SUM(CK7)*SUM(CK$4)+SUM(CP7)*SUM(CP$4))</f>
        <v>9.15</v>
      </c>
      <c r="CV7" s="105">
        <f t="shared" si="20"/>
        <v>0</v>
      </c>
      <c r="CW7" s="109">
        <f t="shared" si="21"/>
        <v>29</v>
      </c>
      <c r="CX7" s="102">
        <v>18</v>
      </c>
      <c r="CY7" s="102">
        <v>13</v>
      </c>
      <c r="CZ7" s="104">
        <f t="shared" si="22"/>
        <v>15</v>
      </c>
      <c r="DA7" s="102"/>
      <c r="DB7" s="104">
        <f t="shared" ref="DB7:DB52" si="133">IF(AND(CX7="",CY7=""),"",IF(OR(DA7="",DA7&lt;CZ7),CZ7,IF(CY7="",DA7,CX7*CX$4+DA7*(1-CX$4))))</f>
        <v>15</v>
      </c>
      <c r="DC7" s="102">
        <v>14</v>
      </c>
      <c r="DD7" s="102">
        <v>11.5</v>
      </c>
      <c r="DE7" s="104">
        <f t="shared" si="23"/>
        <v>12.5</v>
      </c>
      <c r="DF7" s="102"/>
      <c r="DG7" s="104">
        <f t="shared" ref="DG7:DG52" si="134">IF(AND(DC7="",DD7=""),"",IF(OR(DF7="",DF7&lt;DE7),DE7,IF(DD7="",DF7,DC7*DC$4+DF7*(1-DC$4))))</f>
        <v>12.5</v>
      </c>
      <c r="DH7" s="102"/>
      <c r="DI7" s="102"/>
      <c r="DJ7" s="104" t="str">
        <f t="shared" si="24"/>
        <v/>
      </c>
      <c r="DK7" s="118"/>
      <c r="DL7" s="104" t="str">
        <f t="shared" ref="DL7:DL52" si="135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52" si="136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52" si="137">IF(AND(DR7="",DS7=""),"",IF(OR(DU7="",DU7&lt;DT7),DT7,IF(DS7="",DU7,DR7*DR$4+DU7*(1-DR$4))))</f>
        <v/>
      </c>
      <c r="DW7" s="104">
        <f t="shared" ref="DW7:DW52" si="138">IF(AND(CX7="",DC7="",DH7=""),"",SUM(CX7)*SUM(DB$4)+SUM(DC7)*SUM(DG$4)+SUM(DH7)*SUM(DL$4)+SUM(DM7)*SUM(DQ$4)+SUM(DR7)*SUM(DV$4))</f>
        <v>16</v>
      </c>
      <c r="DX7" s="104">
        <f t="shared" ref="DX7:DX52" si="139">IF(AND(CY7="",DD7="",DI7=""),"",SUM(CY7)*SUM(DB$4)+SUM(DD7)*SUM(DG$4)+SUM(DI7)*SUM(DL$4)+SUM(DN7)*SUM(DQ$4)+SUM(DS7)*SUM(DV$4))</f>
        <v>12.25</v>
      </c>
      <c r="DY7" s="104">
        <f t="shared" ref="DY7:DY52" si="140">IF(AND(CZ7="",DE7="",DJ7=""),"",SUM(CZ7)*SUM(DB$4)+SUM(DE7)*SUM(DG$4)+SUM(DJ7)*SUM(DL$4)+SUM(DO7)*SUM(DQ$4)+SUM(DT7)*SUM(DV$4))</f>
        <v>13.75</v>
      </c>
      <c r="DZ7" s="104" t="str">
        <f t="shared" ref="DZ7:DZ52" si="141">IF(AND(DA7="",DF7="",DK7=""),"",SUM(DA7)*SUM(DB$4)+SUM(DF7)*SUM(DG$4)+SUM(DK7)*SUM(DL$4)+SUM(DP7)*SUM(DQ$4)+SUM(DU7)*SUM(DV$4))</f>
        <v/>
      </c>
      <c r="EA7" s="104">
        <f t="shared" ref="EA7:EA52" si="142">IF(AND(DB7="",DG7="",DL7=""),"",SUM(DB7)*SUM(DB$4)+SUM(DG7)*SUM(DG$4)+SUM(DL7)*SUM(DL$4)+SUM(DQ7)*SUM(DQ$4)+SUM(DV7)*SUM(DV$4))</f>
        <v>13.75</v>
      </c>
      <c r="EB7" s="105">
        <f t="shared" si="27"/>
        <v>4</v>
      </c>
      <c r="EC7" s="109">
        <f t="shared" si="28"/>
        <v>16</v>
      </c>
      <c r="ED7" s="102">
        <v>6</v>
      </c>
      <c r="EE7" s="102">
        <v>13.5</v>
      </c>
      <c r="EF7" s="104">
        <f t="shared" si="29"/>
        <v>10.5</v>
      </c>
      <c r="EG7" s="102"/>
      <c r="EH7" s="104">
        <f t="shared" ref="EH7:EH52" si="143">IF(AND(ED7="",EE7=""),"",IF(OR(EG7="",EG7&lt;EF7),EF7,IF(EE7="",EG7,ED7*ED$4+EG7*(1-ED$4))))</f>
        <v>10.5</v>
      </c>
      <c r="EI7" s="102">
        <v>15</v>
      </c>
      <c r="EJ7" s="102">
        <v>9</v>
      </c>
      <c r="EK7" s="104">
        <f t="shared" si="30"/>
        <v>11.399999999999999</v>
      </c>
      <c r="EL7" s="102"/>
      <c r="EM7" s="104">
        <f t="shared" ref="EM7:EM52" si="144">IF(AND(EI7="",EJ7=""),"",IF(OR(EL7="",EL7&lt;EK7),EK7,IF(EJ7="",EL7,EI7*EI$4+EL7*(1-EI$4))))</f>
        <v>11.399999999999999</v>
      </c>
      <c r="EN7" s="102"/>
      <c r="EO7" s="102"/>
      <c r="EP7" s="104" t="str">
        <f t="shared" si="31"/>
        <v/>
      </c>
      <c r="EQ7" s="118"/>
      <c r="ER7" s="104" t="str">
        <f t="shared" ref="ER7:ER52" si="145">IF(AND(EN7="",EO7=""),"",IF(OR(EQ7="",EQ7&lt;EP7),EP7,IF(EO7="",EQ7,EN7*EN$4+EQ7*(1-EN$4))))</f>
        <v/>
      </c>
      <c r="ES7" s="102"/>
      <c r="ET7" s="102"/>
      <c r="EU7" s="104" t="str">
        <f t="shared" si="32"/>
        <v/>
      </c>
      <c r="EV7" s="118"/>
      <c r="EW7" s="104" t="str">
        <f t="shared" ref="EW7:EW52" si="146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52" si="147">IF(AND(EX7="",EY7=""),"",IF(OR(FA7="",FA7&lt;EZ7),EZ7,IF(EY7="",FA7,EX7*EX$4+FA7*(1-EX$4))))</f>
        <v/>
      </c>
      <c r="FC7" s="104">
        <f t="shared" ref="FC7:FC52" si="148">IF(AND(ED7="",EI7="",EN7=""),"",SUM(ED7)*SUM(EH$4)+SUM(EI7)*SUM(EM$4)+SUM(EN7)*SUM(ER$4)+SUM(ES7)*SUM(EW$4)+SUM(EX7)*SUM(FB$4))</f>
        <v>10.5</v>
      </c>
      <c r="FD7" s="104">
        <f t="shared" ref="FD7:FD52" si="149">IF(AND(EE7="",EJ7="",EO7=""),"",SUM(EE7)*SUM(EH$4)+SUM(EJ7)*SUM(EM$4)+SUM(EO7)*SUM(ER$4)+SUM(ET7)*SUM(EW$4)+SUM(EY7)*SUM(FB$4))</f>
        <v>11.25</v>
      </c>
      <c r="FE7" s="104">
        <f t="shared" ref="FE7:FE52" si="150">IF(AND(EF7="",EK7="",EP7=""),"",SUM(EF7)*SUM(EH$4)+SUM(EK7)*SUM(EM$4)+SUM(EP7)*SUM(ER$4)+SUM(EU7)*SUM(EW$4)+SUM(EZ7)*SUM(FB$4))</f>
        <v>10.95</v>
      </c>
      <c r="FF7" s="104" t="str">
        <f t="shared" ref="FF7:FF52" si="151">IF(AND(EG7="",EL7="",EQ7=""),"",SUM(EG7)*SUM(EH$4)+SUM(EL7)*SUM(EM$4)+SUM(EQ7)*SUM(ER$4)+SUM(EV7)*SUM(EW$4)+SUM(FA7)*SUM(FB$4))</f>
        <v/>
      </c>
      <c r="FG7" s="104">
        <f t="shared" ref="FG7:FG52" si="152">IF(AND(EH7="",EM7="",ER7=""),"",SUM(EH7)*SUM(EH$4)+SUM(EM7)*SUM(EM$4)+SUM(ER7)*SUM(ER$4)+SUM(EW7)*SUM(EW$4)+SUM(FB7)*SUM(FB$4))</f>
        <v>10.95</v>
      </c>
      <c r="FH7" s="105">
        <f t="shared" si="34"/>
        <v>2</v>
      </c>
      <c r="FI7" s="109">
        <f t="shared" si="35"/>
        <v>14</v>
      </c>
      <c r="FJ7" s="102">
        <v>8</v>
      </c>
      <c r="FK7" s="102">
        <v>9</v>
      </c>
      <c r="FL7" s="104">
        <f t="shared" si="36"/>
        <v>8.6</v>
      </c>
      <c r="FM7" s="102"/>
      <c r="FN7" s="104">
        <f t="shared" ref="FN7:FN52" si="153">IF(AND(FJ7="",FK7=""),"",IF(OR(FM7="",FM7&lt;FL7),FL7,IF(FK7="",FM7,FJ7*FJ$4+FM7*(1-FJ$4))))</f>
        <v>8.6</v>
      </c>
      <c r="FO7" s="102">
        <v>6.5</v>
      </c>
      <c r="FP7" s="102">
        <v>6</v>
      </c>
      <c r="FQ7" s="104">
        <f t="shared" si="37"/>
        <v>6.1999999999999993</v>
      </c>
      <c r="FR7" s="102"/>
      <c r="FS7" s="104">
        <f t="shared" ref="FS7:FS52" si="154">IF(AND(FO7="",FP7=""),"",IF(OR(FR7="",FR7&lt;FQ7),FQ7,IF(FP7="",FR7,FO7*FO$4+FR7*(1-FO$4))))</f>
        <v>6.1999999999999993</v>
      </c>
      <c r="FT7" s="102"/>
      <c r="FU7" s="102"/>
      <c r="FV7" s="104" t="str">
        <f t="shared" si="38"/>
        <v/>
      </c>
      <c r="FW7" s="118"/>
      <c r="FX7" s="104" t="str">
        <f t="shared" ref="FX7:FX52" si="155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52" si="156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52" si="157">IF(AND(GD7="",GE7=""),"",IF(OR(GG7="",GG7&lt;GF7),GF7,IF(GE7="",GG7,GD7*GD$4+GG7*(1-GD$4))))</f>
        <v/>
      </c>
      <c r="GI7" s="104">
        <f t="shared" ref="GI7:GI52" si="158">IF(AND(FJ7="",FO7="",FT7=""),"",SUM(FJ7)*SUM(FN$4)+SUM(FO7)*SUM(FS$4)+SUM(FT7)*SUM(FX$4)+SUM(FY7)*SUM(GC$4)+SUM(GD7)*SUM(GH$4))</f>
        <v>6.6875</v>
      </c>
      <c r="GJ7" s="104">
        <f t="shared" ref="GJ7:GJ52" si="159">IF(AND(FK7="",FP7="",FU7=""),"",SUM(FK7)*SUM(FN$4)+SUM(FP7)*SUM(FS$4)+SUM(FU7)*SUM(FX$4)+SUM(FZ7)*SUM(GC$4)+SUM(GE7)*SUM(GH$4))</f>
        <v>6.375</v>
      </c>
      <c r="GK7" s="104">
        <f t="shared" ref="GK7:GK52" si="160">IF(AND(FL7="",FQ7="",FV7=""),"",SUM(FL7)*SUM(FN$4)+SUM(FQ7)*SUM(FS$4)+SUM(FV7)*SUM(FX$4)+SUM(GA7)*SUM(GC$4)+SUM(GF7)*SUM(GH$4))</f>
        <v>6.4999999999999991</v>
      </c>
      <c r="GL7" s="104" t="str">
        <f t="shared" ref="GL7:GL52" si="161">IF(AND(FM7="",FR7="",FW7=""),"",SUM(FM7)*SUM(FN$4)+SUM(FR7)*SUM(FS$4)+SUM(FW7)*SUM(FX$4)+SUM(GB7)*SUM(GC$4)+SUM(GG7)*SUM(GH$4))</f>
        <v/>
      </c>
      <c r="GM7" s="104">
        <f t="shared" ref="GM7:GM52" si="162">IF(AND(FN7="",FS7="",FX7=""),"",SUM(FN7)*SUM(FN$4)+SUM(FS7)*SUM(FS$4)+SUM(FX7)*SUM(FX$4)+SUM(GC7)*SUM(GC$4)+SUM(GH7)*SUM(GH$4))</f>
        <v>6.4999999999999991</v>
      </c>
      <c r="GN7" s="105">
        <f t="shared" si="41"/>
        <v>0</v>
      </c>
      <c r="GO7" s="109">
        <f t="shared" si="42"/>
        <v>36</v>
      </c>
      <c r="GP7" s="102">
        <v>8.5</v>
      </c>
      <c r="GQ7" s="102">
        <v>5</v>
      </c>
      <c r="GR7" s="104">
        <f t="shared" si="43"/>
        <v>6.4</v>
      </c>
      <c r="GS7" s="102"/>
      <c r="GT7" s="104">
        <f t="shared" ref="GT7:GT52" si="163">IF(AND(GP7="",GQ7=""),"",IF(OR(GS7="",GS7&lt;GR7),GR7,IF(GQ7="",GS7,GP7*GP$4+GS7*(1-GP$4))))</f>
        <v>6.4</v>
      </c>
      <c r="GU7" s="102">
        <v>7</v>
      </c>
      <c r="GV7" s="102">
        <v>11</v>
      </c>
      <c r="GW7" s="104">
        <f t="shared" si="44"/>
        <v>9.4</v>
      </c>
      <c r="GX7" s="102"/>
      <c r="GY7" s="104">
        <f t="shared" ref="GY7:GY52" si="164">IF(AND(GU7="",GV7=""),"",IF(OR(GX7="",GX7&lt;GW7),GW7,IF(GV7="",GX7,GU7*GU$4+GX7*(1-GU$4))))</f>
        <v>9.4</v>
      </c>
      <c r="GZ7" s="102">
        <v>5</v>
      </c>
      <c r="HA7" s="102">
        <v>10</v>
      </c>
      <c r="HB7" s="104">
        <f t="shared" si="45"/>
        <v>8</v>
      </c>
      <c r="HC7" s="118"/>
      <c r="HD7" s="104">
        <f t="shared" ref="HD7:HD52" si="165">IF(AND(GZ7="",HA7=""),"",IF(OR(HC7="",HC7&lt;HB7),HB7,IF(HA7="",HC7,GZ7*GZ$4+HC7*(1-GZ$4))))</f>
        <v>8</v>
      </c>
      <c r="HE7" s="102"/>
      <c r="HF7" s="102"/>
      <c r="HG7" s="104" t="str">
        <f t="shared" si="46"/>
        <v/>
      </c>
      <c r="HH7" s="118"/>
      <c r="HI7" s="104" t="str">
        <f t="shared" ref="HI7:HI52" si="166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52" si="167">IF(AND(HJ7="",HK7=""),"",IF(OR(HM7="",HM7&lt;HL7),HL7,IF(HK7="",HM7,HJ7*HJ$4+HM7*(1-HJ$4))))</f>
        <v/>
      </c>
      <c r="HO7" s="104">
        <f t="shared" ref="HO7:HO52" si="168">IF(AND(GP7="",GU7="",GZ7=""),"",SUM(GP7)*SUM(GT$4)+SUM(GU7)*SUM(GY$4)+SUM(GZ7)*SUM(HD$4)+SUM(HE7)*SUM(HI$4)+SUM(HJ7)*SUM(HN$4))</f>
        <v>6.03125</v>
      </c>
      <c r="HP7" s="104">
        <f t="shared" ref="HP7:HP52" si="169">IF(AND(GQ7="",GV7="",HA7=""),"",SUM(GQ7)*SUM(GT$4)+SUM(GV7)*SUM(GY$4)+SUM(HA7)*SUM(HD$4)+SUM(HF7)*SUM(HI$4)+SUM(HK7)*SUM(HN$4))</f>
        <v>9.25</v>
      </c>
      <c r="HQ7" s="104">
        <f t="shared" ref="HQ7:HQ52" si="170">IF(AND(GR7="",GW7="",HB7=""),"",SUM(GR7)*SUM(GT$4)+SUM(GW7)*SUM(GY$4)+SUM(HB7)*SUM(HD$4)+SUM(HG7)*SUM(HI$4)+SUM(HL7)*SUM(HN$4))</f>
        <v>7.9625000000000004</v>
      </c>
      <c r="HR7" s="104" t="str">
        <f t="shared" ref="HR7:HR52" si="171">IF(AND(GS7="",GX7="",HC7=""),"",SUM(GS7)*SUM(GT$4)+SUM(GX7)*SUM(GY$4)+SUM(HC7)*SUM(HD$4)+SUM(HH7)*SUM(HI$4)+SUM(HM7)*SUM(HN$4))</f>
        <v/>
      </c>
      <c r="HS7" s="104">
        <f t="shared" ref="HS7:HS52" si="172">IF(AND(GT7="",GY7="",HD7=""),"",SUM(GT7)*SUM(GT$4)+SUM(GY7)*SUM(GY$4)+SUM(HD7)*SUM(HD$4)+SUM(HI7)*SUM(HI$4)+SUM(HN7)*SUM(HN$4))</f>
        <v>7.9625000000000004</v>
      </c>
      <c r="HT7" s="105">
        <f t="shared" si="48"/>
        <v>0</v>
      </c>
      <c r="HU7" s="109">
        <f t="shared" si="49"/>
        <v>36</v>
      </c>
      <c r="HV7" s="102"/>
      <c r="HW7" s="102"/>
      <c r="HX7" s="104" t="str">
        <f t="shared" si="50"/>
        <v/>
      </c>
      <c r="HY7" s="102"/>
      <c r="HZ7" s="104" t="str">
        <f t="shared" ref="HZ7:HZ52" si="173">IF(AND(HV7="",HW7=""),"",IF(OR(HY7="",HY7&lt;HX7),HX7,IF(HW7="",HY7,HV7*HV$4+HY7*(1-HV$4))))</f>
        <v/>
      </c>
      <c r="IA7" s="102">
        <v>11</v>
      </c>
      <c r="IB7" s="102">
        <v>11</v>
      </c>
      <c r="IC7" s="104">
        <f t="shared" si="51"/>
        <v>11</v>
      </c>
      <c r="ID7" s="102"/>
      <c r="IE7" s="104">
        <f t="shared" ref="IE7:IE52" si="174">IF(AND(IA7="",IB7=""),"",IF(OR(ID7="",ID7&lt;IC7),IC7,IF(IB7="",ID7,IA7*IA$4+ID7*(1-IA$4))))</f>
        <v>11</v>
      </c>
      <c r="IF7" s="102"/>
      <c r="IG7" s="102"/>
      <c r="IH7" s="104" t="str">
        <f t="shared" si="52"/>
        <v/>
      </c>
      <c r="II7" s="118"/>
      <c r="IJ7" s="104" t="str">
        <f t="shared" ref="IJ7:IJ52" si="175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52" si="176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52" si="177">IF(AND(IP7="",IQ7=""),"",IF(OR(IS7="",IS7&lt;IR7),IR7,IF(IQ7="",IS7,IP7*IP$4+IS7*(1-IP$4))))</f>
        <v/>
      </c>
      <c r="IU7" s="104">
        <f t="shared" ref="IU7:IU9" si="178">IF(AND(HV7="",IA7="",IF7="",IK7="",IP7=""),"",SUM(HV7)*SUM(HZ$4)+SUM(IA7)*SUM(IE$4)+SUM(IF7)*SUM(IJ$4)+SUM(IK7)*SUM(IO$4)+SUM(IP7)*SUM(IT$4))</f>
        <v>11</v>
      </c>
      <c r="IV7" s="104">
        <f t="shared" ref="IV7:IV9" si="179">IF(AND(HW7="",IB7="",IG7="",IL7="",IQ7=""),"",SUM(HW7)*SUM(HZ$4)+SUM(IB7)*SUM(IE$4)+SUM(IG7)*SUM(IJ$4)+SUM(IL7)*SUM(IO$4)+SUM(IQ7)*SUM(IT$4))</f>
        <v>11</v>
      </c>
      <c r="IW7" s="104">
        <f t="shared" ref="IW7:IW9" si="180">IF(AND(HX7="",IC7="",IH7="",IM7="",IR7=""),"",SUM(HX7)*SUM(HZ$4)+SUM(IC7)*SUM(IE$4)+SUM(IH7)*SUM(IJ$4)+SUM(IM7)*SUM(IO$4)+SUM(IR7)*SUM(IT$4))</f>
        <v>11</v>
      </c>
      <c r="IX7" s="104" t="str">
        <f t="shared" ref="IX7:IX9" si="181">IF(AND(HY7="",ID7="",II7="",IN7="",IS7=""),"",SUM(HY7)*SUM(HZ$4)+SUM(ID7)*SUM(IE$4)+SUM(II7)*SUM(IJ$4)+SUM(IN7)*SUM(IO$4)+SUM(IS7)*SUM(IT$4))</f>
        <v/>
      </c>
      <c r="IY7" s="104">
        <f t="shared" ref="IY7:IY9" si="182">IF(AND(HZ7="",IE7="",IJ7="",IO7="",IT7=""),"",SUM(HZ7)*SUM(HZ$4)+SUM(IE7)*SUM(IE$4)+SUM(IJ7)*SUM(IJ$4)+SUM(IO7)*SUM(IO$4)+SUM(IT7)*SUM(IT$4))</f>
        <v>11</v>
      </c>
      <c r="IZ7" s="105">
        <f t="shared" ref="IZ7:IZ9" si="183">IF(IW7="","",IF(SUM(IY7)=0,IF(SUM(IW7)&gt;=10,IZ$4,0),IF(SUM(IY7)&gt;=10,IZ$4,0)))</f>
        <v>2</v>
      </c>
      <c r="JA7" s="109">
        <f t="shared" si="55"/>
        <v>24</v>
      </c>
      <c r="JB7" s="102">
        <v>7</v>
      </c>
      <c r="JC7" s="102">
        <v>9</v>
      </c>
      <c r="JD7" s="104">
        <f t="shared" si="56"/>
        <v>8.1999999999999993</v>
      </c>
      <c r="JE7" s="102"/>
      <c r="JF7" s="104">
        <f t="shared" ref="JF7:JF52" si="184">IF(AND(JB7="",JC7=""),"",IF(OR(JE7="",JE7&lt;JD7),JD7,IF(JC7="",JE7,JB7*JB$4+JE7*(1-JB$4))))</f>
        <v>8.1999999999999993</v>
      </c>
      <c r="JG7" s="102"/>
      <c r="JH7" s="102"/>
      <c r="JI7" s="104" t="str">
        <f t="shared" si="57"/>
        <v/>
      </c>
      <c r="JJ7" s="102"/>
      <c r="JK7" s="104" t="str">
        <f t="shared" ref="JK7:JK52" si="185">IF(AND(JG7="",JH7=""),"",IF(OR(JJ7="",JJ7&lt;JI7),JI7,IF(JH7="",JJ7,JG7*JG$4+JJ7*(1-JG$4))))</f>
        <v/>
      </c>
      <c r="JL7" s="102"/>
      <c r="JM7" s="102"/>
      <c r="JN7" s="104" t="str">
        <f t="shared" si="58"/>
        <v/>
      </c>
      <c r="JO7" s="118"/>
      <c r="JP7" s="104" t="str">
        <f t="shared" ref="JP7:JP52" si="186">IF(AND(JL7="",JM7=""),"",IF(OR(JO7="",JO7&lt;JN7),JN7,IF(JM7="",JO7,JL7*JL$4+JO7*(1-JL$4))))</f>
        <v/>
      </c>
      <c r="JQ7" s="102"/>
      <c r="JR7" s="102"/>
      <c r="JS7" s="104" t="str">
        <f t="shared" si="59"/>
        <v/>
      </c>
      <c r="JT7" s="118"/>
      <c r="JU7" s="104" t="str">
        <f t="shared" ref="JU7:JU52" si="187">IF(AND(JQ7="",JR7=""),"",IF(OR(JT7="",JT7&lt;JS7),JS7,IF(JR7="",JT7,JQ7*JQ$4+JT7*(1-JQ$4))))</f>
        <v/>
      </c>
      <c r="JV7" s="102"/>
      <c r="JW7" s="102"/>
      <c r="JX7" s="104" t="str">
        <f t="shared" si="60"/>
        <v/>
      </c>
      <c r="JY7" s="102"/>
      <c r="JZ7" s="104" t="str">
        <f t="shared" ref="JZ7:JZ52" si="188">IF(AND(JV7="",JW7=""),"",IF(OR(JY7="",JY7&lt;JX7),JX7,IF(JW7="",JY7,JV7*JV$4+JY7*(1-JV$4))))</f>
        <v/>
      </c>
      <c r="KA7" s="104">
        <f t="shared" ref="KA7:KA52" si="189">IF(AND(JB7="",JG7="",JL7=""),"",SUM(JB7)*SUM(JF$4)+SUM(JG7)*SUM(JK$4)+SUM(JL7)*SUM(JP$4)+SUM(JQ7)*SUM(JU$4)+SUM(JV7)*SUM(JZ$4))</f>
        <v>7</v>
      </c>
      <c r="KB7" s="104">
        <f t="shared" ref="KB7:KB52" si="190">IF(AND(JC7="",JH7="",JM7=""),"",SUM(JC7)*SUM(JF$4)+SUM(JH7)*SUM(JK$4)+SUM(JM7)*SUM(JP$4)+SUM(JR7)*SUM(JU$4)+SUM(JW7)*SUM(JZ$4))</f>
        <v>9</v>
      </c>
      <c r="KC7" s="104">
        <f t="shared" ref="KC7:KC52" si="191">IF(AND(JD7="",JI7="",JN7=""),"",SUM(JD7)*SUM(JF$4)+SUM(JI7)*SUM(JK$4)+SUM(JN7)*SUM(JP$4)+SUM(JS7)*SUM(JU$4)+SUM(JX7)*SUM(JZ$4))</f>
        <v>8.1999999999999993</v>
      </c>
      <c r="KD7" s="104" t="str">
        <f t="shared" ref="KD7:KD52" si="192">IF(AND(JE7="",JJ7="",JO7=""),"",SUM(JE7)*SUM(JF$4)+SUM(JJ7)*SUM(JK$4)+SUM(JO7)*SUM(JP$4)+SUM(JT7)*SUM(JU$4)+SUM(JY7)*SUM(JZ$4))</f>
        <v/>
      </c>
      <c r="KE7" s="104">
        <f t="shared" ref="KE7:KE52" si="193">IF(AND(JF7="",JK7="",JP7=""),"",SUM(JF7)*SUM(JF$4)+SUM(JK7)*SUM(JK$4)+SUM(JP7)*SUM(JP$4)+SUM(JU7)*SUM(JU$4)+SUM(JZ7)*SUM(JZ$4))</f>
        <v>8.1999999999999993</v>
      </c>
      <c r="KF7" s="105">
        <f t="shared" si="61"/>
        <v>0</v>
      </c>
      <c r="KG7" s="109">
        <f t="shared" si="62"/>
        <v>17</v>
      </c>
      <c r="KH7" s="102"/>
      <c r="KI7" s="102"/>
      <c r="KJ7" s="104" t="str">
        <f t="shared" si="63"/>
        <v/>
      </c>
      <c r="KK7" s="102"/>
      <c r="KL7" s="104" t="str">
        <f t="shared" ref="KL7:KL52" si="194">IF(AND(KH7="",KI7=""),"",IF(OR(KK7="",KK7&lt;KJ7),KJ7,IF(KI7="",KK7,KH7*KH$4+KK7*(1-KH$4))))</f>
        <v/>
      </c>
      <c r="KM7" s="102"/>
      <c r="KN7" s="102"/>
      <c r="KO7" s="104" t="str">
        <f t="shared" si="64"/>
        <v/>
      </c>
      <c r="KP7" s="102"/>
      <c r="KQ7" s="104" t="str">
        <f t="shared" ref="KQ7:KQ52" si="195">IF(AND(KM7="",KN7=""),"",IF(OR(KP7="",KP7&lt;KO7),KO7,IF(KN7="",KP7,KM7*KM$4+KP7*(1-KM$4))))</f>
        <v/>
      </c>
      <c r="KR7" s="102"/>
      <c r="KS7" s="102"/>
      <c r="KT7" s="104" t="str">
        <f t="shared" si="65"/>
        <v/>
      </c>
      <c r="KU7" s="118"/>
      <c r="KV7" s="104" t="str">
        <f t="shared" ref="KV7:KV52" si="196">IF(AND(KR7="",KS7=""),"",IF(OR(KU7="",KU7&lt;KT7),KT7,IF(KS7="",KU7,KR7*KR$4+KU7*(1-KR$4))))</f>
        <v/>
      </c>
      <c r="KW7" s="102"/>
      <c r="KX7" s="102"/>
      <c r="KY7" s="104" t="str">
        <f t="shared" si="66"/>
        <v/>
      </c>
      <c r="KZ7" s="118"/>
      <c r="LA7" s="104" t="str">
        <f t="shared" ref="LA7:LA52" si="197">IF(AND(KW7="",KX7=""),"",IF(OR(KZ7="",KZ7&lt;KY7),KY7,IF(KX7="",KZ7,KW7*KW$4+KZ7*(1-KW$4))))</f>
        <v/>
      </c>
      <c r="LB7" s="102"/>
      <c r="LC7" s="102"/>
      <c r="LD7" s="104" t="str">
        <f t="shared" si="67"/>
        <v/>
      </c>
      <c r="LE7" s="102"/>
      <c r="LF7" s="104" t="str">
        <f t="shared" ref="LF7:LF52" si="198">IF(AND(LB7="",LC7=""),"",IF(OR(LE7="",LE7&lt;LD7),LD7,IF(LC7="",LE7,LB7*LB$4+LE7*(1-LB$4))))</f>
        <v/>
      </c>
      <c r="LG7" s="104" t="str">
        <f t="shared" ref="LG7:LG52" si="199">IF(AND(KH7="",KM7="",KR7=""),"",SUM(KH7)*SUM(KL$4)+SUM(KM7)*SUM(KQ$4)+SUM(KR7)*SUM(KV$4)+SUM(KW7)*SUM(LA$4)+SUM(LB7)*SUM(LF$4))</f>
        <v/>
      </c>
      <c r="LH7" s="104" t="str">
        <f t="shared" ref="LH7:LH52" si="200">IF(AND(KI7="",KN7="",KS7=""),"",SUM(KI7)*SUM(KL$4)+SUM(KN7)*SUM(KQ$4)+SUM(KS7)*SUM(KV$4)+SUM(KX7)*SUM(LA$4)+SUM(LC7)*SUM(LF$4))</f>
        <v/>
      </c>
      <c r="LI7" s="104" t="str">
        <f t="shared" ref="LI7:LI52" si="201">IF(AND(KJ7="",KO7="",KT7=""),"",SUM(KJ7)*SUM(KL$4)+SUM(KO7)*SUM(KQ$4)+SUM(KT7)*SUM(KV$4)+SUM(KY7)*SUM(LA$4)+SUM(LD7)*SUM(LF$4))</f>
        <v/>
      </c>
      <c r="LJ7" s="104" t="str">
        <f t="shared" ref="LJ7:LJ52" si="202">IF(AND(KK7="",KP7="",KU7=""),"",SUM(KK7)*SUM(KL$4)+SUM(KP7)*SUM(KQ$4)+SUM(KU7)*SUM(KV$4)+SUM(KZ7)*SUM(LA$4)+SUM(LE7)*SUM(LF$4))</f>
        <v/>
      </c>
      <c r="LK7" s="104" t="str">
        <f t="shared" ref="LK7:LK52" si="203">IF(AND(KL7="",KQ7="",KV7=""),"",SUM(KL7)*SUM(KL$4)+SUM(KQ7)*SUM(KQ$4)+SUM(KV7)*SUM(KV$4)+SUM(LA7)*SUM(LA$4)+SUM(LF7)*SUM(LF$4))</f>
        <v/>
      </c>
      <c r="LL7" s="105" t="str">
        <f t="shared" si="68"/>
        <v/>
      </c>
      <c r="LM7" s="109" t="str">
        <f t="shared" si="69"/>
        <v/>
      </c>
      <c r="LN7" s="102"/>
      <c r="LO7" s="102"/>
      <c r="LP7" s="104" t="str">
        <f t="shared" si="70"/>
        <v/>
      </c>
      <c r="LQ7" s="102"/>
      <c r="LR7" s="104" t="str">
        <f t="shared" ref="LR7:LR52" si="204">IF(AND(LN7="",LO7=""),"",IF(OR(LQ7="",LQ7&lt;LP7),LP7,IF(LO7="",LQ7,LN7*LN$4+LQ7*(1-LN$4))))</f>
        <v/>
      </c>
      <c r="LS7" s="102"/>
      <c r="LT7" s="102"/>
      <c r="LU7" s="104" t="str">
        <f t="shared" si="71"/>
        <v/>
      </c>
      <c r="LV7" s="102"/>
      <c r="LW7" s="104" t="str">
        <f t="shared" ref="LW7:LW52" si="205">IF(AND(LS7="",LT7=""),"",IF(OR(LV7="",LV7&lt;LU7),LU7,IF(LT7="",LV7,LS7*LS$4+LV7*(1-LS$4))))</f>
        <v/>
      </c>
      <c r="LX7" s="102"/>
      <c r="LY7" s="102"/>
      <c r="LZ7" s="104" t="str">
        <f t="shared" si="72"/>
        <v/>
      </c>
      <c r="MA7" s="118"/>
      <c r="MB7" s="104" t="str">
        <f t="shared" ref="MB7:MB52" si="206">IF(AND(LX7="",LY7=""),"",IF(OR(MA7="",MA7&lt;LZ7),LZ7,IF(LY7="",MA7,LX7*LX$4+MA7*(1-LX$4))))</f>
        <v/>
      </c>
      <c r="MC7" s="102"/>
      <c r="MD7" s="102"/>
      <c r="ME7" s="104" t="str">
        <f t="shared" si="73"/>
        <v/>
      </c>
      <c r="MF7" s="118"/>
      <c r="MG7" s="104" t="str">
        <f t="shared" ref="MG7:MG52" si="207">IF(AND(MC7="",MD7=""),"",IF(OR(MF7="",MF7&lt;ME7),ME7,IF(MD7="",MF7,MC7*MC$4+MF7*(1-MC$4))))</f>
        <v/>
      </c>
      <c r="MH7" s="102"/>
      <c r="MI7" s="102"/>
      <c r="MJ7" s="104" t="str">
        <f t="shared" si="74"/>
        <v/>
      </c>
      <c r="MK7" s="102"/>
      <c r="ML7" s="104" t="str">
        <f t="shared" ref="ML7:ML52" si="208">IF(AND(MH7="",MI7=""),"",IF(OR(MK7="",MK7&lt;MJ7),MJ7,IF(MI7="",MK7,MH7*MH$4+MK7*(1-MH$4))))</f>
        <v/>
      </c>
      <c r="MM7" s="104" t="str">
        <f t="shared" ref="MM7:MM52" si="209">IF(AND(LN7="",LS7="",LX7=""),"",SUM(LN7)*SUM(LR$4)+SUM(LS7)*SUM(LW$4)+SUM(LX7)*SUM(MB$4)+SUM(MC7)*SUM(MG$4)+SUM(MH7)*SUM(ML$4))</f>
        <v/>
      </c>
      <c r="MN7" s="104" t="str">
        <f t="shared" ref="MN7:MN52" si="210">IF(AND(LO7="",LT7="",LY7=""),"",SUM(LO7)*SUM(LR$4)+SUM(LT7)*SUM(LW$4)+SUM(LY7)*SUM(MB$4)+SUM(MD7)*SUM(MG$4)+SUM(MI7)*SUM(ML$4))</f>
        <v/>
      </c>
      <c r="MO7" s="104" t="str">
        <f t="shared" ref="MO7:MO52" si="211">IF(AND(LP7="",LU7="",LZ7=""),"",SUM(LP7)*SUM(LR$4)+SUM(LU7)*SUM(LW$4)+SUM(LZ7)*SUM(MB$4)+SUM(ME7)*SUM(MG$4)+SUM(MJ7)*SUM(ML$4))</f>
        <v/>
      </c>
      <c r="MP7" s="104" t="str">
        <f t="shared" ref="MP7:MP52" si="212">IF(AND(LQ7="",LV7="",MA7=""),"",SUM(LQ7)*SUM(LR$4)+SUM(LV7)*SUM(LW$4)+SUM(MA7)*SUM(MB$4)+SUM(MF7)*SUM(MG$4)+SUM(MK7)*SUM(ML$4))</f>
        <v/>
      </c>
      <c r="MQ7" s="104" t="str">
        <f t="shared" ref="MQ7:MQ52" si="213">IF(AND(LR7="",LW7="",MB7=""),"",SUM(LR7)*SUM(LR$4)+SUM(LW7)*SUM(LW$4)+SUM(MB7)*SUM(MB$4)+SUM(MG7)*SUM(MG$4)+SUM(ML7)*SUM(ML$4))</f>
        <v/>
      </c>
      <c r="MR7" s="105" t="str">
        <f t="shared" si="75"/>
        <v/>
      </c>
      <c r="MS7" s="109" t="str">
        <f t="shared" si="76"/>
        <v/>
      </c>
      <c r="MT7" s="102"/>
      <c r="MU7" s="102"/>
      <c r="MV7" s="104" t="str">
        <f t="shared" si="77"/>
        <v/>
      </c>
      <c r="MW7" s="102"/>
      <c r="MX7" s="104" t="str">
        <f t="shared" ref="MX7:MX52" si="214">IF(AND(MT7="",MU7=""),"",IF(OR(MW7="",MW7&lt;MV7),MV7,IF(MU7="",MW7,MT7*MT$4+MW7*(1-MT$4))))</f>
        <v/>
      </c>
      <c r="MY7" s="102"/>
      <c r="MZ7" s="102"/>
      <c r="NA7" s="104" t="str">
        <f t="shared" si="78"/>
        <v/>
      </c>
      <c r="NB7" s="102"/>
      <c r="NC7" s="104" t="str">
        <f t="shared" ref="NC7:NC52" si="215">IF(AND(MY7="",MZ7=""),"",IF(OR(NB7="",NB7&lt;NA7),NA7,IF(MZ7="",NB7,MY7*MY$4+NB7*(1-MY$4))))</f>
        <v/>
      </c>
      <c r="ND7" s="102"/>
      <c r="NE7" s="102"/>
      <c r="NF7" s="104" t="str">
        <f t="shared" si="79"/>
        <v/>
      </c>
      <c r="NG7" s="118"/>
      <c r="NH7" s="104" t="str">
        <f t="shared" ref="NH7:NH52" si="216">IF(AND(ND7="",NE7=""),"",IF(OR(NG7="",NG7&lt;NF7),NF7,IF(NE7="",NG7,ND7*ND$4+NG7*(1-ND$4))))</f>
        <v/>
      </c>
      <c r="NI7" s="102"/>
      <c r="NJ7" s="102"/>
      <c r="NK7" s="104" t="str">
        <f t="shared" si="80"/>
        <v/>
      </c>
      <c r="NL7" s="118"/>
      <c r="NM7" s="104" t="str">
        <f t="shared" ref="NM7:NM52" si="217">IF(AND(NI7="",NJ7=""),"",IF(OR(NL7="",NL7&lt;NK7),NK7,IF(NJ7="",NL7,NI7*NI$4+NL7*(1-NI$4))))</f>
        <v/>
      </c>
      <c r="NN7" s="102"/>
      <c r="NO7" s="102"/>
      <c r="NP7" s="104" t="str">
        <f t="shared" si="81"/>
        <v/>
      </c>
      <c r="NQ7" s="102"/>
      <c r="NR7" s="104" t="str">
        <f t="shared" ref="NR7:NR52" si="218">IF(AND(NN7="",NO7=""),"",IF(OR(NQ7="",NQ7&lt;NP7),NP7,IF(NO7="",NQ7,NN7*NN$4+NQ7*(1-NN$4))))</f>
        <v/>
      </c>
      <c r="NS7" s="104" t="str">
        <f t="shared" ref="NS7:NS52" si="219">IF(AND(MT7="",MY7="",ND7=""),"",SUM(MT7)*SUM(MX$4)+SUM(MY7)*SUM(NC$4)+SUM(ND7)*SUM(NH$4)+SUM(NI7)*SUM(NM$4)+SUM(NN7)*SUM(NR$4))</f>
        <v/>
      </c>
      <c r="NT7" s="104" t="str">
        <f t="shared" ref="NT7:NT52" si="220">IF(AND(MU7="",MZ7="",NE7=""),"",SUM(MU7)*SUM(MX$4)+SUM(MZ7)*SUM(NC$4)+SUM(NE7)*SUM(NH$4)+SUM(NJ7)*SUM(NM$4)+SUM(NO7)*SUM(NR$4))</f>
        <v/>
      </c>
      <c r="NU7" s="104" t="str">
        <f t="shared" ref="NU7:NU52" si="221">IF(AND(MV7="",NA7="",NF7=""),"",SUM(MV7)*SUM(MX$4)+SUM(NA7)*SUM(NC$4)+SUM(NF7)*SUM(NH$4)+SUM(NK7)*SUM(NM$4)+SUM(NP7)*SUM(NR$4))</f>
        <v/>
      </c>
      <c r="NV7" s="104" t="str">
        <f t="shared" ref="NV7:NV52" si="222">IF(AND(MW7="",NB7="",NG7=""),"",SUM(MW7)*SUM(MX$4)+SUM(NB7)*SUM(NC$4)+SUM(NG7)*SUM(NH$4)+SUM(NL7)*SUM(NM$4)+SUM(NQ7)*SUM(NR$4))</f>
        <v/>
      </c>
      <c r="NW7" s="104" t="str">
        <f t="shared" ref="NW7:NW52" si="223">IF(AND(MX7="",NC7="",NH7=""),"",SUM(MX7)*SUM(MX$4)+SUM(NC7)*SUM(NC$4)+SUM(NH7)*SUM(NH$4)+SUM(NM7)*SUM(NM$4)+SUM(NR7)*SUM(NR$4))</f>
        <v/>
      </c>
      <c r="NX7" s="105" t="str">
        <f t="shared" si="82"/>
        <v/>
      </c>
      <c r="NY7" s="109" t="str">
        <f t="shared" si="83"/>
        <v/>
      </c>
      <c r="NZ7" s="73" t="str">
        <f t="shared" si="84"/>
        <v>Bijou</v>
      </c>
      <c r="OA7" s="104">
        <f t="shared" si="85"/>
        <v>7.5325000000000006</v>
      </c>
      <c r="OB7" s="104">
        <f t="shared" si="86"/>
        <v>10.815625000000001</v>
      </c>
      <c r="OC7" s="104">
        <f t="shared" si="87"/>
        <v>9.15</v>
      </c>
      <c r="OD7" s="104">
        <f t="shared" si="88"/>
        <v>13.75</v>
      </c>
      <c r="OE7" s="104">
        <f t="shared" si="89"/>
        <v>10.95</v>
      </c>
      <c r="OF7" s="104">
        <f t="shared" si="90"/>
        <v>6.4999999999999991</v>
      </c>
      <c r="OG7" s="104">
        <f t="shared" si="91"/>
        <v>7.9625000000000004</v>
      </c>
      <c r="OH7" s="104">
        <f t="shared" si="92"/>
        <v>11</v>
      </c>
      <c r="OI7" s="104">
        <f t="shared" si="93"/>
        <v>8.1999999999999993</v>
      </c>
      <c r="OJ7" s="104" t="str">
        <f t="shared" si="94"/>
        <v/>
      </c>
      <c r="OK7" s="104" t="str">
        <f t="shared" si="95"/>
        <v/>
      </c>
      <c r="OL7" s="104" t="str">
        <f t="shared" si="96"/>
        <v/>
      </c>
      <c r="OM7" s="134"/>
      <c r="ON7" s="104">
        <f t="shared" si="97"/>
        <v>12.477163461538462</v>
      </c>
      <c r="OO7" s="104">
        <f t="shared" si="98"/>
        <v>11.05889423076923</v>
      </c>
      <c r="OP7" s="104">
        <f t="shared" si="99"/>
        <v>9.7153846153846164</v>
      </c>
      <c r="OQ7" s="104">
        <f t="shared" si="100"/>
        <v>9.7153846153846164</v>
      </c>
      <c r="OR7" s="105">
        <f t="shared" si="101"/>
        <v>12</v>
      </c>
      <c r="OS7" s="105">
        <f t="shared" ref="OS7:OS52" si="224">IF(OQ7="","",IF(OQ7&lt;10,OR7,30))</f>
        <v>12</v>
      </c>
      <c r="OT7" s="134"/>
      <c r="OU7" s="109">
        <f t="shared" si="102"/>
        <v>32</v>
      </c>
      <c r="OW7" s="95" t="s">
        <v>31</v>
      </c>
      <c r="OX7" s="95" t="s">
        <v>31</v>
      </c>
      <c r="OY7" s="95" t="s">
        <v>30</v>
      </c>
      <c r="OZ7" s="95"/>
      <c r="PA7" s="95" t="s">
        <v>30</v>
      </c>
      <c r="PB7" s="95" t="s">
        <v>31</v>
      </c>
      <c r="PC7" s="95"/>
      <c r="PD7" s="95"/>
      <c r="PE7" s="95"/>
      <c r="PF7" s="95"/>
    </row>
    <row r="8" spans="1:422" x14ac:dyDescent="0.3">
      <c r="A8" s="103">
        <f t="shared" ref="A8:A53" si="225">A7+1</f>
        <v>3</v>
      </c>
      <c r="B8" s="237" t="s">
        <v>285</v>
      </c>
      <c r="C8" s="237" t="s">
        <v>285</v>
      </c>
      <c r="D8" s="237" t="s">
        <v>394</v>
      </c>
      <c r="E8" s="239" t="s">
        <v>278</v>
      </c>
      <c r="F8" s="102">
        <v>15.2</v>
      </c>
      <c r="G8" s="102">
        <v>7.25</v>
      </c>
      <c r="H8" s="104">
        <f t="shared" si="1"/>
        <v>10.43</v>
      </c>
      <c r="I8" s="102"/>
      <c r="J8" s="104">
        <f t="shared" si="103"/>
        <v>10.43</v>
      </c>
      <c r="K8" s="102">
        <v>11.4</v>
      </c>
      <c r="L8" s="102">
        <v>6.25</v>
      </c>
      <c r="M8" s="104">
        <f t="shared" si="2"/>
        <v>8.31</v>
      </c>
      <c r="N8" s="102"/>
      <c r="O8" s="104">
        <f t="shared" si="104"/>
        <v>8.31</v>
      </c>
      <c r="P8" s="102"/>
      <c r="Q8" s="102"/>
      <c r="R8" s="104" t="str">
        <f t="shared" si="3"/>
        <v/>
      </c>
      <c r="S8" s="118"/>
      <c r="T8" s="104" t="str">
        <f t="shared" si="105"/>
        <v/>
      </c>
      <c r="U8" s="102"/>
      <c r="V8" s="102"/>
      <c r="W8" s="104" t="str">
        <f t="shared" si="4"/>
        <v/>
      </c>
      <c r="X8" s="118"/>
      <c r="Y8" s="104" t="str">
        <f t="shared" si="106"/>
        <v/>
      </c>
      <c r="Z8" s="102"/>
      <c r="AA8" s="102"/>
      <c r="AB8" s="104" t="str">
        <f t="shared" si="5"/>
        <v/>
      </c>
      <c r="AC8" s="102"/>
      <c r="AD8" s="104" t="str">
        <f t="shared" si="107"/>
        <v/>
      </c>
      <c r="AE8" s="104">
        <f t="shared" si="108"/>
        <v>12.824999999999999</v>
      </c>
      <c r="AF8" s="104">
        <f t="shared" si="109"/>
        <v>6.625</v>
      </c>
      <c r="AG8" s="104">
        <f t="shared" si="110"/>
        <v>9.1050000000000004</v>
      </c>
      <c r="AH8" s="104" t="str">
        <f t="shared" si="111"/>
        <v/>
      </c>
      <c r="AI8" s="104">
        <f t="shared" si="112"/>
        <v>9.1050000000000004</v>
      </c>
      <c r="AJ8" s="105">
        <f t="shared" si="6"/>
        <v>0</v>
      </c>
      <c r="AK8" s="109">
        <f t="shared" si="7"/>
        <v>27</v>
      </c>
      <c r="AL8" s="102">
        <v>12.25</v>
      </c>
      <c r="AM8" s="102">
        <v>9.5</v>
      </c>
      <c r="AN8" s="104">
        <f t="shared" si="8"/>
        <v>10.600000000000001</v>
      </c>
      <c r="AO8" s="102"/>
      <c r="AP8" s="104">
        <f t="shared" si="113"/>
        <v>10.600000000000001</v>
      </c>
      <c r="AQ8" s="102">
        <v>12.25</v>
      </c>
      <c r="AR8" s="102">
        <v>14</v>
      </c>
      <c r="AS8" s="104">
        <f t="shared" si="9"/>
        <v>13.3</v>
      </c>
      <c r="AT8" s="102"/>
      <c r="AU8" s="104">
        <f t="shared" si="114"/>
        <v>13.3</v>
      </c>
      <c r="AV8" s="102">
        <v>6.75</v>
      </c>
      <c r="AW8" s="102">
        <v>14</v>
      </c>
      <c r="AX8" s="104">
        <f t="shared" si="10"/>
        <v>11.100000000000001</v>
      </c>
      <c r="AY8" s="118"/>
      <c r="AZ8" s="104">
        <f t="shared" si="115"/>
        <v>11.100000000000001</v>
      </c>
      <c r="BA8" s="102"/>
      <c r="BB8" s="102"/>
      <c r="BC8" s="104" t="str">
        <f t="shared" si="11"/>
        <v/>
      </c>
      <c r="BD8" s="118"/>
      <c r="BE8" s="104" t="str">
        <f t="shared" si="116"/>
        <v/>
      </c>
      <c r="BF8" s="102"/>
      <c r="BG8" s="102"/>
      <c r="BH8" s="104" t="str">
        <f t="shared" si="12"/>
        <v/>
      </c>
      <c r="BI8" s="102"/>
      <c r="BJ8" s="104" t="str">
        <f t="shared" si="117"/>
        <v/>
      </c>
      <c r="BK8" s="104">
        <f t="shared" si="118"/>
        <v>10.1875</v>
      </c>
      <c r="BL8" s="104">
        <f t="shared" si="119"/>
        <v>12.59375</v>
      </c>
      <c r="BM8" s="104">
        <f t="shared" si="120"/>
        <v>11.631250000000001</v>
      </c>
      <c r="BN8" s="104" t="str">
        <f t="shared" si="121"/>
        <v/>
      </c>
      <c r="BO8" s="104">
        <f t="shared" si="122"/>
        <v>11.631250000000001</v>
      </c>
      <c r="BP8" s="105">
        <f t="shared" si="13"/>
        <v>4</v>
      </c>
      <c r="BQ8" s="109">
        <f t="shared" si="14"/>
        <v>10</v>
      </c>
      <c r="BR8" s="102">
        <v>13</v>
      </c>
      <c r="BS8" s="102">
        <v>13</v>
      </c>
      <c r="BT8" s="104">
        <f t="shared" si="15"/>
        <v>13</v>
      </c>
      <c r="BU8" s="102"/>
      <c r="BV8" s="104">
        <f t="shared" si="123"/>
        <v>13</v>
      </c>
      <c r="BW8" s="240">
        <v>6.5</v>
      </c>
      <c r="BX8" s="102">
        <v>9.5</v>
      </c>
      <c r="BY8" s="104">
        <f t="shared" si="16"/>
        <v>8.3000000000000007</v>
      </c>
      <c r="BZ8" s="102"/>
      <c r="CA8" s="104">
        <f t="shared" si="124"/>
        <v>8.3000000000000007</v>
      </c>
      <c r="CB8" s="102">
        <v>12</v>
      </c>
      <c r="CC8" s="102">
        <v>11.5</v>
      </c>
      <c r="CD8" s="104">
        <f t="shared" si="17"/>
        <v>11.7</v>
      </c>
      <c r="CE8" s="118"/>
      <c r="CF8" s="104">
        <f t="shared" si="125"/>
        <v>11.7</v>
      </c>
      <c r="CG8" s="102"/>
      <c r="CH8" s="102"/>
      <c r="CI8" s="104" t="str">
        <f t="shared" si="18"/>
        <v/>
      </c>
      <c r="CJ8" s="118"/>
      <c r="CK8" s="104" t="str">
        <f t="shared" si="126"/>
        <v/>
      </c>
      <c r="CL8" s="102"/>
      <c r="CM8" s="102"/>
      <c r="CN8" s="104" t="str">
        <f t="shared" si="19"/>
        <v/>
      </c>
      <c r="CO8" s="102"/>
      <c r="CP8" s="104" t="str">
        <f t="shared" si="127"/>
        <v/>
      </c>
      <c r="CQ8" s="104">
        <f t="shared" si="128"/>
        <v>10.65625</v>
      </c>
      <c r="CR8" s="104">
        <f t="shared" si="129"/>
        <v>11.4375</v>
      </c>
      <c r="CS8" s="104">
        <f t="shared" si="130"/>
        <v>11.125</v>
      </c>
      <c r="CT8" s="104" t="str">
        <f t="shared" si="131"/>
        <v/>
      </c>
      <c r="CU8" s="104">
        <f t="shared" si="132"/>
        <v>11.125</v>
      </c>
      <c r="CV8" s="105">
        <f t="shared" si="20"/>
        <v>3</v>
      </c>
      <c r="CW8" s="109">
        <f t="shared" si="21"/>
        <v>15</v>
      </c>
      <c r="CX8" s="102">
        <v>12</v>
      </c>
      <c r="CY8" s="102">
        <v>10.5</v>
      </c>
      <c r="CZ8" s="104">
        <f t="shared" si="22"/>
        <v>11.100000000000001</v>
      </c>
      <c r="DA8" s="102"/>
      <c r="DB8" s="104">
        <f t="shared" si="133"/>
        <v>11.100000000000001</v>
      </c>
      <c r="DC8" s="102">
        <v>14.5</v>
      </c>
      <c r="DD8" s="102">
        <v>10</v>
      </c>
      <c r="DE8" s="104">
        <f t="shared" si="23"/>
        <v>11.8</v>
      </c>
      <c r="DF8" s="102"/>
      <c r="DG8" s="104">
        <f t="shared" si="134"/>
        <v>11.8</v>
      </c>
      <c r="DH8" s="102"/>
      <c r="DI8" s="102"/>
      <c r="DJ8" s="104" t="str">
        <f t="shared" si="24"/>
        <v/>
      </c>
      <c r="DK8" s="118"/>
      <c r="DL8" s="104" t="str">
        <f t="shared" si="135"/>
        <v/>
      </c>
      <c r="DM8" s="102"/>
      <c r="DN8" s="102"/>
      <c r="DO8" s="104" t="str">
        <f t="shared" si="25"/>
        <v/>
      </c>
      <c r="DP8" s="118"/>
      <c r="DQ8" s="104" t="str">
        <f t="shared" si="136"/>
        <v/>
      </c>
      <c r="DR8" s="102"/>
      <c r="DS8" s="102"/>
      <c r="DT8" s="104" t="str">
        <f t="shared" si="26"/>
        <v/>
      </c>
      <c r="DU8" s="102"/>
      <c r="DV8" s="104" t="str">
        <f t="shared" si="137"/>
        <v/>
      </c>
      <c r="DW8" s="104">
        <f t="shared" si="138"/>
        <v>13.25</v>
      </c>
      <c r="DX8" s="104">
        <f t="shared" si="139"/>
        <v>10.25</v>
      </c>
      <c r="DY8" s="104">
        <f t="shared" si="140"/>
        <v>11.450000000000001</v>
      </c>
      <c r="DZ8" s="104" t="str">
        <f t="shared" si="141"/>
        <v/>
      </c>
      <c r="EA8" s="104">
        <f t="shared" si="142"/>
        <v>11.450000000000001</v>
      </c>
      <c r="EB8" s="105">
        <f t="shared" si="27"/>
        <v>4</v>
      </c>
      <c r="EC8" s="109">
        <f t="shared" si="28"/>
        <v>35</v>
      </c>
      <c r="ED8" s="102">
        <v>11.5</v>
      </c>
      <c r="EE8" s="102">
        <v>9.5</v>
      </c>
      <c r="EF8" s="104">
        <f t="shared" si="29"/>
        <v>10.3</v>
      </c>
      <c r="EG8" s="102"/>
      <c r="EH8" s="104">
        <f t="shared" si="143"/>
        <v>10.3</v>
      </c>
      <c r="EI8" s="102">
        <v>15.5</v>
      </c>
      <c r="EJ8" s="102">
        <v>7</v>
      </c>
      <c r="EK8" s="104">
        <f t="shared" si="30"/>
        <v>10.4</v>
      </c>
      <c r="EL8" s="102"/>
      <c r="EM8" s="104">
        <f t="shared" si="144"/>
        <v>10.4</v>
      </c>
      <c r="EN8" s="102"/>
      <c r="EO8" s="102"/>
      <c r="EP8" s="104" t="str">
        <f t="shared" si="31"/>
        <v/>
      </c>
      <c r="EQ8" s="118"/>
      <c r="ER8" s="104" t="str">
        <f t="shared" si="145"/>
        <v/>
      </c>
      <c r="ES8" s="102"/>
      <c r="ET8" s="102"/>
      <c r="EU8" s="104" t="str">
        <f t="shared" si="32"/>
        <v/>
      </c>
      <c r="EV8" s="118"/>
      <c r="EW8" s="104" t="str">
        <f t="shared" si="146"/>
        <v/>
      </c>
      <c r="EX8" s="102"/>
      <c r="EY8" s="102"/>
      <c r="EZ8" s="104" t="str">
        <f t="shared" si="33"/>
        <v/>
      </c>
      <c r="FA8" s="102"/>
      <c r="FB8" s="104" t="str">
        <f t="shared" si="147"/>
        <v/>
      </c>
      <c r="FC8" s="104">
        <f t="shared" si="148"/>
        <v>13.5</v>
      </c>
      <c r="FD8" s="104">
        <f t="shared" si="149"/>
        <v>8.25</v>
      </c>
      <c r="FE8" s="104">
        <f t="shared" si="150"/>
        <v>10.350000000000001</v>
      </c>
      <c r="FF8" s="104" t="str">
        <f t="shared" si="151"/>
        <v/>
      </c>
      <c r="FG8" s="104">
        <f t="shared" si="152"/>
        <v>10.350000000000001</v>
      </c>
      <c r="FH8" s="105">
        <f t="shared" si="34"/>
        <v>2</v>
      </c>
      <c r="FI8" s="109">
        <f t="shared" si="35"/>
        <v>16</v>
      </c>
      <c r="FJ8" s="102">
        <v>10</v>
      </c>
      <c r="FK8" s="102">
        <v>8</v>
      </c>
      <c r="FL8" s="104">
        <f t="shared" si="36"/>
        <v>8.8000000000000007</v>
      </c>
      <c r="FM8" s="102"/>
      <c r="FN8" s="104">
        <f t="shared" si="153"/>
        <v>8.8000000000000007</v>
      </c>
      <c r="FO8" s="102">
        <v>8.25</v>
      </c>
      <c r="FP8" s="102">
        <v>5</v>
      </c>
      <c r="FQ8" s="104">
        <f t="shared" si="37"/>
        <v>6.3000000000000007</v>
      </c>
      <c r="FR8" s="102"/>
      <c r="FS8" s="104">
        <f t="shared" si="154"/>
        <v>6.3000000000000007</v>
      </c>
      <c r="FT8" s="102"/>
      <c r="FU8" s="102"/>
      <c r="FV8" s="104" t="str">
        <f t="shared" si="38"/>
        <v/>
      </c>
      <c r="FW8" s="118"/>
      <c r="FX8" s="104" t="str">
        <f t="shared" si="155"/>
        <v/>
      </c>
      <c r="FY8" s="102"/>
      <c r="FZ8" s="102"/>
      <c r="GA8" s="104" t="str">
        <f t="shared" si="39"/>
        <v/>
      </c>
      <c r="GB8" s="118"/>
      <c r="GC8" s="104" t="str">
        <f t="shared" si="156"/>
        <v/>
      </c>
      <c r="GD8" s="102"/>
      <c r="GE8" s="102"/>
      <c r="GF8" s="104" t="str">
        <f t="shared" si="40"/>
        <v/>
      </c>
      <c r="GG8" s="102"/>
      <c r="GH8" s="104" t="str">
        <f t="shared" si="157"/>
        <v/>
      </c>
      <c r="GI8" s="104">
        <f t="shared" si="158"/>
        <v>8.46875</v>
      </c>
      <c r="GJ8" s="104">
        <f t="shared" si="159"/>
        <v>5.375</v>
      </c>
      <c r="GK8" s="104">
        <f t="shared" si="160"/>
        <v>6.6125000000000007</v>
      </c>
      <c r="GL8" s="104" t="str">
        <f t="shared" si="161"/>
        <v/>
      </c>
      <c r="GM8" s="104">
        <f t="shared" si="162"/>
        <v>6.6125000000000007</v>
      </c>
      <c r="GN8" s="105">
        <f t="shared" si="41"/>
        <v>0</v>
      </c>
      <c r="GO8" s="109">
        <f t="shared" si="42"/>
        <v>33</v>
      </c>
      <c r="GP8" s="102">
        <v>10.5</v>
      </c>
      <c r="GQ8" s="102">
        <v>10</v>
      </c>
      <c r="GR8" s="104">
        <f t="shared" si="43"/>
        <v>10.199999999999999</v>
      </c>
      <c r="GS8" s="102"/>
      <c r="GT8" s="104">
        <f t="shared" si="163"/>
        <v>10.199999999999999</v>
      </c>
      <c r="GU8" s="102">
        <v>13.5</v>
      </c>
      <c r="GV8" s="102">
        <v>13.5</v>
      </c>
      <c r="GW8" s="104">
        <f t="shared" si="44"/>
        <v>13.5</v>
      </c>
      <c r="GX8" s="102"/>
      <c r="GY8" s="104">
        <f t="shared" si="164"/>
        <v>13.5</v>
      </c>
      <c r="GZ8" s="102">
        <v>5</v>
      </c>
      <c r="HA8" s="102">
        <v>13</v>
      </c>
      <c r="HB8" s="104">
        <f t="shared" si="45"/>
        <v>9.8000000000000007</v>
      </c>
      <c r="HC8" s="118"/>
      <c r="HD8" s="104">
        <f t="shared" si="165"/>
        <v>9.8000000000000007</v>
      </c>
      <c r="HE8" s="102"/>
      <c r="HF8" s="102"/>
      <c r="HG8" s="104" t="str">
        <f t="shared" si="46"/>
        <v/>
      </c>
      <c r="HH8" s="118"/>
      <c r="HI8" s="104" t="str">
        <f t="shared" si="166"/>
        <v/>
      </c>
      <c r="HJ8" s="102"/>
      <c r="HK8" s="102"/>
      <c r="HL8" s="104" t="str">
        <f t="shared" si="47"/>
        <v/>
      </c>
      <c r="HM8" s="102"/>
      <c r="HN8" s="104" t="str">
        <f t="shared" si="167"/>
        <v/>
      </c>
      <c r="HO8" s="104">
        <f t="shared" si="168"/>
        <v>7.625</v>
      </c>
      <c r="HP8" s="104">
        <f t="shared" si="169"/>
        <v>12.53125</v>
      </c>
      <c r="HQ8" s="104">
        <f t="shared" si="170"/>
        <v>10.56875</v>
      </c>
      <c r="HR8" s="104" t="str">
        <f t="shared" si="171"/>
        <v/>
      </c>
      <c r="HS8" s="104">
        <f t="shared" si="172"/>
        <v>10.56875</v>
      </c>
      <c r="HT8" s="105">
        <f t="shared" si="48"/>
        <v>2</v>
      </c>
      <c r="HU8" s="109">
        <f t="shared" si="49"/>
        <v>18</v>
      </c>
      <c r="HV8" s="102"/>
      <c r="HW8" s="102"/>
      <c r="HX8" s="104" t="str">
        <f t="shared" si="50"/>
        <v/>
      </c>
      <c r="HY8" s="102"/>
      <c r="HZ8" s="104" t="str">
        <f t="shared" si="173"/>
        <v/>
      </c>
      <c r="IA8" s="102"/>
      <c r="IB8" s="102"/>
      <c r="IC8" s="104" t="str">
        <f t="shared" si="51"/>
        <v/>
      </c>
      <c r="ID8" s="102"/>
      <c r="IE8" s="104" t="str">
        <f t="shared" si="174"/>
        <v/>
      </c>
      <c r="IF8" s="102">
        <v>14</v>
      </c>
      <c r="IG8" s="102">
        <v>12.5</v>
      </c>
      <c r="IH8" s="104">
        <f t="shared" si="52"/>
        <v>13.100000000000001</v>
      </c>
      <c r="II8" s="118"/>
      <c r="IJ8" s="104">
        <f t="shared" si="175"/>
        <v>13.100000000000001</v>
      </c>
      <c r="IK8" s="102"/>
      <c r="IL8" s="102"/>
      <c r="IM8" s="104" t="str">
        <f t="shared" si="53"/>
        <v/>
      </c>
      <c r="IN8" s="118"/>
      <c r="IO8" s="104" t="str">
        <f t="shared" si="176"/>
        <v/>
      </c>
      <c r="IP8" s="102"/>
      <c r="IQ8" s="102"/>
      <c r="IR8" s="104" t="str">
        <f t="shared" si="54"/>
        <v/>
      </c>
      <c r="IS8" s="102"/>
      <c r="IT8" s="104" t="str">
        <f t="shared" si="177"/>
        <v/>
      </c>
      <c r="IU8" s="104">
        <f t="shared" si="178"/>
        <v>14</v>
      </c>
      <c r="IV8" s="104">
        <f t="shared" si="179"/>
        <v>12.5</v>
      </c>
      <c r="IW8" s="104">
        <f t="shared" si="180"/>
        <v>13.100000000000001</v>
      </c>
      <c r="IX8" s="104" t="str">
        <f t="shared" si="181"/>
        <v/>
      </c>
      <c r="IY8" s="104">
        <f t="shared" si="182"/>
        <v>13.100000000000001</v>
      </c>
      <c r="IZ8" s="105">
        <f t="shared" si="183"/>
        <v>2</v>
      </c>
      <c r="JA8" s="109">
        <f t="shared" si="55"/>
        <v>15</v>
      </c>
      <c r="JB8" s="102"/>
      <c r="JC8" s="102"/>
      <c r="JD8" s="104" t="str">
        <f t="shared" si="56"/>
        <v/>
      </c>
      <c r="JE8" s="102"/>
      <c r="JF8" s="104" t="str">
        <f t="shared" si="184"/>
        <v/>
      </c>
      <c r="JG8" s="102"/>
      <c r="JH8" s="102"/>
      <c r="JI8" s="104" t="str">
        <f t="shared" si="57"/>
        <v/>
      </c>
      <c r="JJ8" s="102"/>
      <c r="JK8" s="104" t="str">
        <f t="shared" si="185"/>
        <v/>
      </c>
      <c r="JL8" s="102"/>
      <c r="JM8" s="102"/>
      <c r="JN8" s="104" t="str">
        <f t="shared" si="58"/>
        <v/>
      </c>
      <c r="JO8" s="118"/>
      <c r="JP8" s="104" t="str">
        <f t="shared" si="186"/>
        <v/>
      </c>
      <c r="JQ8" s="102"/>
      <c r="JR8" s="102"/>
      <c r="JS8" s="104" t="str">
        <f t="shared" si="59"/>
        <v/>
      </c>
      <c r="JT8" s="118"/>
      <c r="JU8" s="104" t="str">
        <f t="shared" si="187"/>
        <v/>
      </c>
      <c r="JV8" s="102"/>
      <c r="JW8" s="102"/>
      <c r="JX8" s="104" t="str">
        <f t="shared" si="60"/>
        <v/>
      </c>
      <c r="JY8" s="102"/>
      <c r="JZ8" s="104" t="str">
        <f t="shared" si="188"/>
        <v/>
      </c>
      <c r="KA8" s="104" t="str">
        <f t="shared" si="189"/>
        <v/>
      </c>
      <c r="KB8" s="104" t="str">
        <f t="shared" si="190"/>
        <v/>
      </c>
      <c r="KC8" s="104" t="str">
        <f t="shared" si="191"/>
        <v/>
      </c>
      <c r="KD8" s="104" t="str">
        <f t="shared" si="192"/>
        <v/>
      </c>
      <c r="KE8" s="104" t="str">
        <f t="shared" si="193"/>
        <v/>
      </c>
      <c r="KF8" s="105" t="str">
        <f t="shared" si="61"/>
        <v/>
      </c>
      <c r="KG8" s="109" t="str">
        <f t="shared" si="62"/>
        <v/>
      </c>
      <c r="KH8" s="102">
        <v>14.5</v>
      </c>
      <c r="KI8" s="102">
        <v>13</v>
      </c>
      <c r="KJ8" s="104">
        <f t="shared" si="63"/>
        <v>13.600000000000001</v>
      </c>
      <c r="KK8" s="102"/>
      <c r="KL8" s="104">
        <f t="shared" si="194"/>
        <v>13.600000000000001</v>
      </c>
      <c r="KM8" s="102"/>
      <c r="KN8" s="102"/>
      <c r="KO8" s="104" t="str">
        <f t="shared" si="64"/>
        <v/>
      </c>
      <c r="KP8" s="102"/>
      <c r="KQ8" s="104" t="str">
        <f t="shared" si="195"/>
        <v/>
      </c>
      <c r="KR8" s="102"/>
      <c r="KS8" s="102"/>
      <c r="KT8" s="104" t="str">
        <f t="shared" si="65"/>
        <v/>
      </c>
      <c r="KU8" s="118"/>
      <c r="KV8" s="104" t="str">
        <f t="shared" si="196"/>
        <v/>
      </c>
      <c r="KW8" s="102"/>
      <c r="KX8" s="102"/>
      <c r="KY8" s="104" t="str">
        <f t="shared" si="66"/>
        <v/>
      </c>
      <c r="KZ8" s="118"/>
      <c r="LA8" s="104" t="str">
        <f t="shared" si="197"/>
        <v/>
      </c>
      <c r="LB8" s="102"/>
      <c r="LC8" s="102"/>
      <c r="LD8" s="104" t="str">
        <f t="shared" si="67"/>
        <v/>
      </c>
      <c r="LE8" s="102"/>
      <c r="LF8" s="104" t="str">
        <f t="shared" si="198"/>
        <v/>
      </c>
      <c r="LG8" s="104">
        <f t="shared" si="199"/>
        <v>14.5</v>
      </c>
      <c r="LH8" s="104">
        <f t="shared" si="200"/>
        <v>13</v>
      </c>
      <c r="LI8" s="104">
        <f t="shared" si="201"/>
        <v>13.600000000000001</v>
      </c>
      <c r="LJ8" s="104" t="str">
        <f t="shared" si="202"/>
        <v/>
      </c>
      <c r="LK8" s="104">
        <f t="shared" si="203"/>
        <v>13.600000000000001</v>
      </c>
      <c r="LL8" s="105">
        <f t="shared" si="68"/>
        <v>2</v>
      </c>
      <c r="LM8" s="109">
        <f t="shared" si="69"/>
        <v>5</v>
      </c>
      <c r="LN8" s="102"/>
      <c r="LO8" s="102"/>
      <c r="LP8" s="104" t="str">
        <f t="shared" si="70"/>
        <v/>
      </c>
      <c r="LQ8" s="102"/>
      <c r="LR8" s="104" t="str">
        <f t="shared" si="204"/>
        <v/>
      </c>
      <c r="LS8" s="102"/>
      <c r="LT8" s="102"/>
      <c r="LU8" s="104" t="str">
        <f t="shared" si="71"/>
        <v/>
      </c>
      <c r="LV8" s="102"/>
      <c r="LW8" s="104" t="str">
        <f t="shared" si="205"/>
        <v/>
      </c>
      <c r="LX8" s="102"/>
      <c r="LY8" s="102"/>
      <c r="LZ8" s="104" t="str">
        <f t="shared" si="72"/>
        <v/>
      </c>
      <c r="MA8" s="118"/>
      <c r="MB8" s="104" t="str">
        <f t="shared" si="206"/>
        <v/>
      </c>
      <c r="MC8" s="102"/>
      <c r="MD8" s="102"/>
      <c r="ME8" s="104" t="str">
        <f t="shared" si="73"/>
        <v/>
      </c>
      <c r="MF8" s="118"/>
      <c r="MG8" s="104" t="str">
        <f t="shared" si="207"/>
        <v/>
      </c>
      <c r="MH8" s="102"/>
      <c r="MI8" s="102"/>
      <c r="MJ8" s="104" t="str">
        <f t="shared" si="74"/>
        <v/>
      </c>
      <c r="MK8" s="102"/>
      <c r="ML8" s="104" t="str">
        <f t="shared" si="208"/>
        <v/>
      </c>
      <c r="MM8" s="104" t="str">
        <f t="shared" si="209"/>
        <v/>
      </c>
      <c r="MN8" s="104" t="str">
        <f t="shared" si="210"/>
        <v/>
      </c>
      <c r="MO8" s="104" t="str">
        <f t="shared" si="211"/>
        <v/>
      </c>
      <c r="MP8" s="104" t="str">
        <f t="shared" si="212"/>
        <v/>
      </c>
      <c r="MQ8" s="104" t="str">
        <f t="shared" si="213"/>
        <v/>
      </c>
      <c r="MR8" s="105" t="str">
        <f t="shared" si="75"/>
        <v/>
      </c>
      <c r="MS8" s="109" t="str">
        <f t="shared" si="76"/>
        <v/>
      </c>
      <c r="MT8" s="102"/>
      <c r="MU8" s="102"/>
      <c r="MV8" s="104" t="str">
        <f t="shared" si="77"/>
        <v/>
      </c>
      <c r="MW8" s="102"/>
      <c r="MX8" s="104" t="str">
        <f t="shared" si="214"/>
        <v/>
      </c>
      <c r="MY8" s="102"/>
      <c r="MZ8" s="102"/>
      <c r="NA8" s="104" t="str">
        <f t="shared" si="78"/>
        <v/>
      </c>
      <c r="NB8" s="102"/>
      <c r="NC8" s="104" t="str">
        <f t="shared" si="215"/>
        <v/>
      </c>
      <c r="ND8" s="102"/>
      <c r="NE8" s="102"/>
      <c r="NF8" s="104" t="str">
        <f t="shared" si="79"/>
        <v/>
      </c>
      <c r="NG8" s="118"/>
      <c r="NH8" s="104" t="str">
        <f t="shared" si="216"/>
        <v/>
      </c>
      <c r="NI8" s="102"/>
      <c r="NJ8" s="102"/>
      <c r="NK8" s="104" t="str">
        <f t="shared" si="80"/>
        <v/>
      </c>
      <c r="NL8" s="118"/>
      <c r="NM8" s="104" t="str">
        <f t="shared" si="217"/>
        <v/>
      </c>
      <c r="NN8" s="102"/>
      <c r="NO8" s="102"/>
      <c r="NP8" s="104" t="str">
        <f t="shared" si="81"/>
        <v/>
      </c>
      <c r="NQ8" s="102"/>
      <c r="NR8" s="104" t="str">
        <f t="shared" si="218"/>
        <v/>
      </c>
      <c r="NS8" s="104" t="str">
        <f t="shared" si="219"/>
        <v/>
      </c>
      <c r="NT8" s="104" t="str">
        <f t="shared" si="220"/>
        <v/>
      </c>
      <c r="NU8" s="104" t="str">
        <f t="shared" si="221"/>
        <v/>
      </c>
      <c r="NV8" s="104" t="str">
        <f t="shared" si="222"/>
        <v/>
      </c>
      <c r="NW8" s="104" t="str">
        <f t="shared" si="223"/>
        <v/>
      </c>
      <c r="NX8" s="105" t="str">
        <f t="shared" si="82"/>
        <v/>
      </c>
      <c r="NY8" s="109" t="str">
        <f t="shared" si="83"/>
        <v/>
      </c>
      <c r="NZ8" s="73" t="str">
        <f t="shared" si="84"/>
        <v>Brisa   </v>
      </c>
      <c r="OA8" s="104">
        <f t="shared" si="85"/>
        <v>9.1050000000000004</v>
      </c>
      <c r="OB8" s="104">
        <f t="shared" si="86"/>
        <v>11.631250000000001</v>
      </c>
      <c r="OC8" s="104">
        <f t="shared" si="87"/>
        <v>11.125</v>
      </c>
      <c r="OD8" s="104">
        <f t="shared" si="88"/>
        <v>11.450000000000001</v>
      </c>
      <c r="OE8" s="104">
        <f t="shared" si="89"/>
        <v>10.350000000000001</v>
      </c>
      <c r="OF8" s="104">
        <f t="shared" si="90"/>
        <v>6.6125000000000007</v>
      </c>
      <c r="OG8" s="104">
        <f t="shared" si="91"/>
        <v>10.56875</v>
      </c>
      <c r="OH8" s="104">
        <f t="shared" si="92"/>
        <v>13.100000000000001</v>
      </c>
      <c r="OI8" s="104" t="str">
        <f t="shared" si="93"/>
        <v/>
      </c>
      <c r="OJ8" s="104">
        <f t="shared" si="94"/>
        <v>13.600000000000001</v>
      </c>
      <c r="OK8" s="104" t="str">
        <f t="shared" si="95"/>
        <v/>
      </c>
      <c r="OL8" s="104" t="str">
        <f t="shared" si="96"/>
        <v/>
      </c>
      <c r="OM8" s="134"/>
      <c r="ON8" s="104">
        <f t="shared" si="97"/>
        <v>9.3040865384615383</v>
      </c>
      <c r="OO8" s="104">
        <f t="shared" si="98"/>
        <v>8.8076923076923084</v>
      </c>
      <c r="OP8" s="104">
        <f t="shared" si="99"/>
        <v>10.757211538461538</v>
      </c>
      <c r="OQ8" s="104">
        <f t="shared" si="100"/>
        <v>10.757211538461538</v>
      </c>
      <c r="OR8" s="105">
        <f t="shared" si="101"/>
        <v>19</v>
      </c>
      <c r="OS8" s="105">
        <f t="shared" si="224"/>
        <v>30</v>
      </c>
      <c r="OT8" s="134"/>
      <c r="OU8" s="109">
        <f t="shared" si="102"/>
        <v>21</v>
      </c>
      <c r="OW8" s="95" t="s">
        <v>31</v>
      </c>
      <c r="OX8" s="95" t="s">
        <v>32</v>
      </c>
      <c r="OY8" s="95" t="s">
        <v>30</v>
      </c>
      <c r="OZ8" s="95"/>
      <c r="PA8" s="95" t="s">
        <v>31</v>
      </c>
      <c r="PB8" s="95" t="s">
        <v>31</v>
      </c>
      <c r="PC8" s="95"/>
      <c r="PD8" s="95"/>
      <c r="PE8" s="95"/>
      <c r="PF8" s="95"/>
    </row>
    <row r="9" spans="1:422" x14ac:dyDescent="0.3">
      <c r="A9" s="103">
        <f t="shared" si="225"/>
        <v>4</v>
      </c>
      <c r="B9" s="237" t="s">
        <v>286</v>
      </c>
      <c r="C9" s="237" t="s">
        <v>362</v>
      </c>
      <c r="D9" s="237" t="s">
        <v>395</v>
      </c>
      <c r="E9" s="239" t="s">
        <v>277</v>
      </c>
      <c r="F9" s="102">
        <v>19.399999999999999</v>
      </c>
      <c r="G9" s="102">
        <v>6</v>
      </c>
      <c r="H9" s="104">
        <f t="shared" si="1"/>
        <v>11.36</v>
      </c>
      <c r="I9" s="102"/>
      <c r="J9" s="104">
        <f t="shared" si="103"/>
        <v>11.36</v>
      </c>
      <c r="K9" s="102">
        <v>18.8</v>
      </c>
      <c r="L9" s="102">
        <v>6.5</v>
      </c>
      <c r="M9" s="104">
        <f t="shared" si="2"/>
        <v>11.42</v>
      </c>
      <c r="N9" s="102"/>
      <c r="O9" s="104">
        <f t="shared" si="104"/>
        <v>11.42</v>
      </c>
      <c r="P9" s="102"/>
      <c r="Q9" s="102"/>
      <c r="R9" s="104" t="str">
        <f t="shared" si="3"/>
        <v/>
      </c>
      <c r="S9" s="118"/>
      <c r="T9" s="104" t="str">
        <f t="shared" si="105"/>
        <v/>
      </c>
      <c r="U9" s="102"/>
      <c r="V9" s="102"/>
      <c r="W9" s="104" t="str">
        <f t="shared" si="4"/>
        <v/>
      </c>
      <c r="X9" s="118"/>
      <c r="Y9" s="104" t="str">
        <f t="shared" si="106"/>
        <v/>
      </c>
      <c r="Z9" s="102"/>
      <c r="AA9" s="102"/>
      <c r="AB9" s="104" t="str">
        <f t="shared" si="5"/>
        <v/>
      </c>
      <c r="AC9" s="102"/>
      <c r="AD9" s="104" t="str">
        <f t="shared" si="107"/>
        <v/>
      </c>
      <c r="AE9" s="104">
        <f t="shared" si="108"/>
        <v>19.024999999999999</v>
      </c>
      <c r="AF9" s="104">
        <f t="shared" si="109"/>
        <v>6.3125</v>
      </c>
      <c r="AG9" s="104">
        <f t="shared" si="110"/>
        <v>11.397500000000001</v>
      </c>
      <c r="AH9" s="104" t="str">
        <f t="shared" si="111"/>
        <v/>
      </c>
      <c r="AI9" s="104">
        <f t="shared" si="112"/>
        <v>11.397500000000001</v>
      </c>
      <c r="AJ9" s="105">
        <f t="shared" si="6"/>
        <v>5</v>
      </c>
      <c r="AK9" s="109">
        <f t="shared" si="7"/>
        <v>19</v>
      </c>
      <c r="AL9" s="102">
        <v>10</v>
      </c>
      <c r="AM9" s="102">
        <v>7.75</v>
      </c>
      <c r="AN9" s="104">
        <f t="shared" si="8"/>
        <v>8.6499999999999986</v>
      </c>
      <c r="AO9" s="102"/>
      <c r="AP9" s="104">
        <f t="shared" si="113"/>
        <v>8.6499999999999986</v>
      </c>
      <c r="AQ9" s="102">
        <v>3.5</v>
      </c>
      <c r="AR9" s="102">
        <v>7</v>
      </c>
      <c r="AS9" s="104">
        <f t="shared" si="9"/>
        <v>5.6000000000000005</v>
      </c>
      <c r="AT9" s="102"/>
      <c r="AU9" s="104">
        <f t="shared" si="114"/>
        <v>5.6000000000000005</v>
      </c>
      <c r="AV9" s="102">
        <v>5.25</v>
      </c>
      <c r="AW9" s="102">
        <v>12.25</v>
      </c>
      <c r="AX9" s="104">
        <f t="shared" si="10"/>
        <v>9.4499999999999993</v>
      </c>
      <c r="AY9" s="118"/>
      <c r="AZ9" s="104">
        <f t="shared" si="115"/>
        <v>9.4499999999999993</v>
      </c>
      <c r="BA9" s="102"/>
      <c r="BB9" s="102"/>
      <c r="BC9" s="104" t="str">
        <f t="shared" si="11"/>
        <v/>
      </c>
      <c r="BD9" s="118"/>
      <c r="BE9" s="104" t="str">
        <f t="shared" si="116"/>
        <v/>
      </c>
      <c r="BF9" s="102"/>
      <c r="BG9" s="102"/>
      <c r="BH9" s="104" t="str">
        <f t="shared" si="12"/>
        <v/>
      </c>
      <c r="BI9" s="102"/>
      <c r="BJ9" s="104" t="str">
        <f t="shared" si="117"/>
        <v/>
      </c>
      <c r="BK9" s="104">
        <f t="shared" si="118"/>
        <v>6.1875</v>
      </c>
      <c r="BL9" s="104">
        <f t="shared" si="119"/>
        <v>9.203125</v>
      </c>
      <c r="BM9" s="104">
        <f t="shared" si="120"/>
        <v>7.9968749999999993</v>
      </c>
      <c r="BN9" s="104" t="str">
        <f t="shared" si="121"/>
        <v/>
      </c>
      <c r="BO9" s="104">
        <f t="shared" si="122"/>
        <v>7.9968749999999993</v>
      </c>
      <c r="BP9" s="105">
        <f t="shared" si="13"/>
        <v>0</v>
      </c>
      <c r="BQ9" s="109">
        <f t="shared" si="14"/>
        <v>39</v>
      </c>
      <c r="BR9" s="102">
        <v>7</v>
      </c>
      <c r="BS9" s="102">
        <v>8.5</v>
      </c>
      <c r="BT9" s="104">
        <f t="shared" si="15"/>
        <v>7.9</v>
      </c>
      <c r="BU9" s="102"/>
      <c r="BV9" s="104">
        <f t="shared" si="123"/>
        <v>7.9</v>
      </c>
      <c r="BW9" s="240">
        <v>8.5</v>
      </c>
      <c r="BX9" s="102">
        <v>6.5</v>
      </c>
      <c r="BY9" s="104">
        <f t="shared" si="16"/>
        <v>7.3000000000000007</v>
      </c>
      <c r="BZ9" s="102"/>
      <c r="CA9" s="104">
        <f t="shared" si="124"/>
        <v>7.3000000000000007</v>
      </c>
      <c r="CB9" s="102">
        <v>7</v>
      </c>
      <c r="CC9" s="102">
        <v>7.5</v>
      </c>
      <c r="CD9" s="104">
        <f t="shared" si="17"/>
        <v>7.3000000000000007</v>
      </c>
      <c r="CE9" s="118"/>
      <c r="CF9" s="104">
        <f t="shared" si="125"/>
        <v>7.3000000000000007</v>
      </c>
      <c r="CG9" s="102"/>
      <c r="CH9" s="102"/>
      <c r="CI9" s="104" t="str">
        <f t="shared" si="18"/>
        <v/>
      </c>
      <c r="CJ9" s="118"/>
      <c r="CK9" s="104" t="str">
        <f t="shared" si="126"/>
        <v/>
      </c>
      <c r="CL9" s="102"/>
      <c r="CM9" s="102"/>
      <c r="CN9" s="104" t="str">
        <f t="shared" si="19"/>
        <v/>
      </c>
      <c r="CO9" s="102"/>
      <c r="CP9" s="104" t="str">
        <f t="shared" si="127"/>
        <v/>
      </c>
      <c r="CQ9" s="104">
        <f t="shared" si="128"/>
        <v>7.46875</v>
      </c>
      <c r="CR9" s="104">
        <f t="shared" si="129"/>
        <v>7.5625</v>
      </c>
      <c r="CS9" s="104">
        <f t="shared" si="130"/>
        <v>7.5250000000000004</v>
      </c>
      <c r="CT9" s="104" t="str">
        <f t="shared" si="131"/>
        <v/>
      </c>
      <c r="CU9" s="104">
        <f t="shared" si="132"/>
        <v>7.5250000000000004</v>
      </c>
      <c r="CV9" s="105">
        <f t="shared" si="20"/>
        <v>0</v>
      </c>
      <c r="CW9" s="109">
        <f t="shared" si="21"/>
        <v>42</v>
      </c>
      <c r="CX9" s="102">
        <v>11</v>
      </c>
      <c r="CY9" s="102">
        <v>10.5</v>
      </c>
      <c r="CZ9" s="104">
        <f t="shared" si="22"/>
        <v>10.7</v>
      </c>
      <c r="DA9" s="102"/>
      <c r="DB9" s="104">
        <f t="shared" si="133"/>
        <v>10.7</v>
      </c>
      <c r="DC9" s="102">
        <v>13.5</v>
      </c>
      <c r="DD9" s="102">
        <v>11.5</v>
      </c>
      <c r="DE9" s="104">
        <f t="shared" si="23"/>
        <v>12.3</v>
      </c>
      <c r="DF9" s="102"/>
      <c r="DG9" s="104">
        <f t="shared" si="134"/>
        <v>12.3</v>
      </c>
      <c r="DH9" s="102"/>
      <c r="DI9" s="102"/>
      <c r="DJ9" s="104" t="str">
        <f t="shared" si="24"/>
        <v/>
      </c>
      <c r="DK9" s="118"/>
      <c r="DL9" s="104" t="str">
        <f t="shared" si="135"/>
        <v/>
      </c>
      <c r="DM9" s="102"/>
      <c r="DN9" s="102"/>
      <c r="DO9" s="104" t="str">
        <f t="shared" si="25"/>
        <v/>
      </c>
      <c r="DP9" s="118"/>
      <c r="DQ9" s="104" t="str">
        <f t="shared" si="136"/>
        <v/>
      </c>
      <c r="DR9" s="102"/>
      <c r="DS9" s="102"/>
      <c r="DT9" s="104" t="str">
        <f t="shared" si="26"/>
        <v/>
      </c>
      <c r="DU9" s="102"/>
      <c r="DV9" s="104" t="str">
        <f t="shared" si="137"/>
        <v/>
      </c>
      <c r="DW9" s="104">
        <f t="shared" si="138"/>
        <v>12.25</v>
      </c>
      <c r="DX9" s="104">
        <f t="shared" si="139"/>
        <v>11</v>
      </c>
      <c r="DY9" s="104">
        <f t="shared" si="140"/>
        <v>11.5</v>
      </c>
      <c r="DZ9" s="104" t="str">
        <f t="shared" si="141"/>
        <v/>
      </c>
      <c r="EA9" s="104">
        <f t="shared" si="142"/>
        <v>11.5</v>
      </c>
      <c r="EB9" s="105">
        <f t="shared" si="27"/>
        <v>4</v>
      </c>
      <c r="EC9" s="109">
        <f t="shared" si="28"/>
        <v>34</v>
      </c>
      <c r="ED9" s="102">
        <v>10.5</v>
      </c>
      <c r="EE9" s="102">
        <v>7</v>
      </c>
      <c r="EF9" s="104">
        <f t="shared" si="29"/>
        <v>8.4</v>
      </c>
      <c r="EG9" s="102"/>
      <c r="EH9" s="104">
        <f t="shared" si="143"/>
        <v>8.4</v>
      </c>
      <c r="EI9" s="102">
        <v>9</v>
      </c>
      <c r="EJ9" s="102">
        <v>3</v>
      </c>
      <c r="EK9" s="104">
        <f t="shared" si="30"/>
        <v>5.4</v>
      </c>
      <c r="EL9" s="102"/>
      <c r="EM9" s="104">
        <f t="shared" si="144"/>
        <v>5.4</v>
      </c>
      <c r="EN9" s="102"/>
      <c r="EO9" s="102"/>
      <c r="EP9" s="104" t="str">
        <f t="shared" si="31"/>
        <v/>
      </c>
      <c r="EQ9" s="118"/>
      <c r="ER9" s="104" t="str">
        <f t="shared" si="145"/>
        <v/>
      </c>
      <c r="ES9" s="102"/>
      <c r="ET9" s="102"/>
      <c r="EU9" s="104" t="str">
        <f t="shared" si="32"/>
        <v/>
      </c>
      <c r="EV9" s="118"/>
      <c r="EW9" s="104" t="str">
        <f t="shared" si="146"/>
        <v/>
      </c>
      <c r="EX9" s="102"/>
      <c r="EY9" s="102"/>
      <c r="EZ9" s="104" t="str">
        <f t="shared" si="33"/>
        <v/>
      </c>
      <c r="FA9" s="102"/>
      <c r="FB9" s="104" t="str">
        <f t="shared" si="147"/>
        <v/>
      </c>
      <c r="FC9" s="104">
        <f t="shared" si="148"/>
        <v>9.75</v>
      </c>
      <c r="FD9" s="104">
        <f t="shared" si="149"/>
        <v>5</v>
      </c>
      <c r="FE9" s="104">
        <f t="shared" si="150"/>
        <v>6.9</v>
      </c>
      <c r="FF9" s="104" t="str">
        <f t="shared" si="151"/>
        <v/>
      </c>
      <c r="FG9" s="104">
        <f t="shared" si="152"/>
        <v>6.9</v>
      </c>
      <c r="FH9" s="105">
        <f t="shared" si="34"/>
        <v>0</v>
      </c>
      <c r="FI9" s="109">
        <f t="shared" si="35"/>
        <v>40</v>
      </c>
      <c r="FJ9" s="102">
        <v>15</v>
      </c>
      <c r="FK9" s="102">
        <v>4.5</v>
      </c>
      <c r="FL9" s="104">
        <f t="shared" si="36"/>
        <v>8.6999999999999993</v>
      </c>
      <c r="FM9" s="102"/>
      <c r="FN9" s="104">
        <f t="shared" si="153"/>
        <v>8.6999999999999993</v>
      </c>
      <c r="FO9" s="102">
        <v>16</v>
      </c>
      <c r="FP9" s="102">
        <v>5</v>
      </c>
      <c r="FQ9" s="104">
        <f t="shared" si="37"/>
        <v>9.4</v>
      </c>
      <c r="FR9" s="102"/>
      <c r="FS9" s="104">
        <f t="shared" si="154"/>
        <v>9.4</v>
      </c>
      <c r="FT9" s="102"/>
      <c r="FU9" s="102"/>
      <c r="FV9" s="104" t="str">
        <f t="shared" si="38"/>
        <v/>
      </c>
      <c r="FW9" s="118"/>
      <c r="FX9" s="104" t="str">
        <f t="shared" si="155"/>
        <v/>
      </c>
      <c r="FY9" s="102"/>
      <c r="FZ9" s="102"/>
      <c r="GA9" s="104" t="str">
        <f t="shared" si="39"/>
        <v/>
      </c>
      <c r="GB9" s="118"/>
      <c r="GC9" s="104" t="str">
        <f t="shared" si="156"/>
        <v/>
      </c>
      <c r="GD9" s="102"/>
      <c r="GE9" s="102"/>
      <c r="GF9" s="104" t="str">
        <f t="shared" si="40"/>
        <v/>
      </c>
      <c r="GG9" s="102"/>
      <c r="GH9" s="104" t="str">
        <f t="shared" si="157"/>
        <v/>
      </c>
      <c r="GI9" s="104">
        <f t="shared" si="158"/>
        <v>15.875</v>
      </c>
      <c r="GJ9" s="104">
        <f t="shared" si="159"/>
        <v>4.9375</v>
      </c>
      <c r="GK9" s="104">
        <f t="shared" si="160"/>
        <v>9.3125</v>
      </c>
      <c r="GL9" s="104" t="str">
        <f t="shared" si="161"/>
        <v/>
      </c>
      <c r="GM9" s="104">
        <f t="shared" si="162"/>
        <v>9.3125</v>
      </c>
      <c r="GN9" s="105">
        <f t="shared" si="41"/>
        <v>0</v>
      </c>
      <c r="GO9" s="109">
        <f t="shared" si="42"/>
        <v>14</v>
      </c>
      <c r="GP9" s="102">
        <v>11.5</v>
      </c>
      <c r="GQ9" s="102">
        <v>7</v>
      </c>
      <c r="GR9" s="104">
        <f t="shared" si="43"/>
        <v>8.8000000000000007</v>
      </c>
      <c r="GS9" s="102"/>
      <c r="GT9" s="104">
        <f t="shared" si="163"/>
        <v>8.8000000000000007</v>
      </c>
      <c r="GU9" s="102">
        <v>12</v>
      </c>
      <c r="GV9" s="102">
        <v>5</v>
      </c>
      <c r="GW9" s="104">
        <f t="shared" si="44"/>
        <v>7.8000000000000007</v>
      </c>
      <c r="GX9" s="102"/>
      <c r="GY9" s="104">
        <f t="shared" si="164"/>
        <v>7.8000000000000007</v>
      </c>
      <c r="GZ9" s="102">
        <v>16.5</v>
      </c>
      <c r="HA9" s="102">
        <v>10.5</v>
      </c>
      <c r="HB9" s="104">
        <f t="shared" si="45"/>
        <v>12.9</v>
      </c>
      <c r="HC9" s="118"/>
      <c r="HD9" s="104">
        <f t="shared" si="165"/>
        <v>12.9</v>
      </c>
      <c r="HE9" s="102"/>
      <c r="HF9" s="102"/>
      <c r="HG9" s="104" t="str">
        <f t="shared" si="46"/>
        <v/>
      </c>
      <c r="HH9" s="118"/>
      <c r="HI9" s="104" t="str">
        <f t="shared" si="166"/>
        <v/>
      </c>
      <c r="HJ9" s="102"/>
      <c r="HK9" s="102"/>
      <c r="HL9" s="104" t="str">
        <f t="shared" si="47"/>
        <v/>
      </c>
      <c r="HM9" s="102"/>
      <c r="HN9" s="104" t="str">
        <f t="shared" si="167"/>
        <v/>
      </c>
      <c r="HO9" s="104">
        <f t="shared" si="168"/>
        <v>14.71875</v>
      </c>
      <c r="HP9" s="104">
        <f t="shared" si="169"/>
        <v>8.8125</v>
      </c>
      <c r="HQ9" s="104">
        <f t="shared" si="170"/>
        <v>11.175000000000001</v>
      </c>
      <c r="HR9" s="104" t="str">
        <f t="shared" si="171"/>
        <v/>
      </c>
      <c r="HS9" s="104">
        <f t="shared" si="172"/>
        <v>11.175000000000001</v>
      </c>
      <c r="HT9" s="105">
        <f t="shared" si="48"/>
        <v>2</v>
      </c>
      <c r="HU9" s="109">
        <f t="shared" si="49"/>
        <v>15</v>
      </c>
      <c r="HV9" s="102"/>
      <c r="HW9" s="102"/>
      <c r="HX9" s="104" t="str">
        <f t="shared" si="50"/>
        <v/>
      </c>
      <c r="HY9" s="102"/>
      <c r="HZ9" s="104" t="str">
        <f t="shared" si="173"/>
        <v/>
      </c>
      <c r="IA9" s="102"/>
      <c r="IB9" s="102"/>
      <c r="IC9" s="104" t="str">
        <f t="shared" si="51"/>
        <v/>
      </c>
      <c r="ID9" s="102"/>
      <c r="IE9" s="104" t="str">
        <f t="shared" si="174"/>
        <v/>
      </c>
      <c r="IF9" s="102">
        <v>9.25</v>
      </c>
      <c r="IG9" s="102">
        <v>6.5</v>
      </c>
      <c r="IH9" s="104">
        <f t="shared" si="52"/>
        <v>7.6</v>
      </c>
      <c r="II9" s="118"/>
      <c r="IJ9" s="104">
        <f t="shared" si="175"/>
        <v>7.6</v>
      </c>
      <c r="IK9" s="102"/>
      <c r="IL9" s="102"/>
      <c r="IM9" s="104" t="str">
        <f t="shared" si="53"/>
        <v/>
      </c>
      <c r="IN9" s="118"/>
      <c r="IO9" s="104" t="str">
        <f t="shared" si="176"/>
        <v/>
      </c>
      <c r="IP9" s="102"/>
      <c r="IQ9" s="102"/>
      <c r="IR9" s="104" t="str">
        <f t="shared" si="54"/>
        <v/>
      </c>
      <c r="IS9" s="102"/>
      <c r="IT9" s="104" t="str">
        <f t="shared" si="177"/>
        <v/>
      </c>
      <c r="IU9" s="104">
        <f t="shared" si="178"/>
        <v>9.25</v>
      </c>
      <c r="IV9" s="104">
        <f t="shared" si="179"/>
        <v>6.5</v>
      </c>
      <c r="IW9" s="104">
        <f t="shared" si="180"/>
        <v>7.6</v>
      </c>
      <c r="IX9" s="104" t="str">
        <f t="shared" si="181"/>
        <v/>
      </c>
      <c r="IY9" s="104">
        <f t="shared" si="182"/>
        <v>7.6</v>
      </c>
      <c r="IZ9" s="105">
        <f t="shared" si="183"/>
        <v>0</v>
      </c>
      <c r="JA9" s="109">
        <f t="shared" si="55"/>
        <v>29</v>
      </c>
      <c r="JB9" s="102">
        <v>12.5</v>
      </c>
      <c r="JC9" s="102">
        <v>6</v>
      </c>
      <c r="JD9" s="104">
        <f t="shared" si="56"/>
        <v>8.6</v>
      </c>
      <c r="JE9" s="102"/>
      <c r="JF9" s="104">
        <f t="shared" si="184"/>
        <v>8.6</v>
      </c>
      <c r="JG9" s="102"/>
      <c r="JH9" s="102"/>
      <c r="JI9" s="104" t="str">
        <f t="shared" si="57"/>
        <v/>
      </c>
      <c r="JJ9" s="102"/>
      <c r="JK9" s="104" t="str">
        <f t="shared" si="185"/>
        <v/>
      </c>
      <c r="JL9" s="102"/>
      <c r="JM9" s="102"/>
      <c r="JN9" s="104" t="str">
        <f t="shared" si="58"/>
        <v/>
      </c>
      <c r="JO9" s="118"/>
      <c r="JP9" s="104" t="str">
        <f t="shared" si="186"/>
        <v/>
      </c>
      <c r="JQ9" s="102"/>
      <c r="JR9" s="102"/>
      <c r="JS9" s="104" t="str">
        <f t="shared" si="59"/>
        <v/>
      </c>
      <c r="JT9" s="118"/>
      <c r="JU9" s="104" t="str">
        <f t="shared" si="187"/>
        <v/>
      </c>
      <c r="JV9" s="102"/>
      <c r="JW9" s="102"/>
      <c r="JX9" s="104" t="str">
        <f t="shared" si="60"/>
        <v/>
      </c>
      <c r="JY9" s="102"/>
      <c r="JZ9" s="104" t="str">
        <f t="shared" si="188"/>
        <v/>
      </c>
      <c r="KA9" s="104">
        <f t="shared" si="189"/>
        <v>12.5</v>
      </c>
      <c r="KB9" s="104">
        <f t="shared" si="190"/>
        <v>6</v>
      </c>
      <c r="KC9" s="104">
        <f t="shared" si="191"/>
        <v>8.6</v>
      </c>
      <c r="KD9" s="104" t="str">
        <f t="shared" si="192"/>
        <v/>
      </c>
      <c r="KE9" s="104">
        <f t="shared" si="193"/>
        <v>8.6</v>
      </c>
      <c r="KF9" s="105">
        <f t="shared" si="61"/>
        <v>0</v>
      </c>
      <c r="KG9" s="109">
        <f t="shared" si="62"/>
        <v>16</v>
      </c>
      <c r="KH9" s="102"/>
      <c r="KI9" s="102"/>
      <c r="KJ9" s="104" t="str">
        <f t="shared" si="63"/>
        <v/>
      </c>
      <c r="KK9" s="102"/>
      <c r="KL9" s="104" t="str">
        <f t="shared" si="194"/>
        <v/>
      </c>
      <c r="KM9" s="102"/>
      <c r="KN9" s="102"/>
      <c r="KO9" s="104" t="str">
        <f t="shared" si="64"/>
        <v/>
      </c>
      <c r="KP9" s="102"/>
      <c r="KQ9" s="104" t="str">
        <f t="shared" si="195"/>
        <v/>
      </c>
      <c r="KR9" s="102"/>
      <c r="KS9" s="102"/>
      <c r="KT9" s="104" t="str">
        <f t="shared" si="65"/>
        <v/>
      </c>
      <c r="KU9" s="118"/>
      <c r="KV9" s="104" t="str">
        <f t="shared" si="196"/>
        <v/>
      </c>
      <c r="KW9" s="102"/>
      <c r="KX9" s="102"/>
      <c r="KY9" s="104" t="str">
        <f t="shared" si="66"/>
        <v/>
      </c>
      <c r="KZ9" s="118"/>
      <c r="LA9" s="104" t="str">
        <f t="shared" si="197"/>
        <v/>
      </c>
      <c r="LB9" s="102"/>
      <c r="LC9" s="102"/>
      <c r="LD9" s="104" t="str">
        <f t="shared" si="67"/>
        <v/>
      </c>
      <c r="LE9" s="102"/>
      <c r="LF9" s="104" t="str">
        <f t="shared" si="198"/>
        <v/>
      </c>
      <c r="LG9" s="104" t="str">
        <f t="shared" si="199"/>
        <v/>
      </c>
      <c r="LH9" s="104" t="str">
        <f t="shared" si="200"/>
        <v/>
      </c>
      <c r="LI9" s="104" t="str">
        <f t="shared" si="201"/>
        <v/>
      </c>
      <c r="LJ9" s="104" t="str">
        <f t="shared" si="202"/>
        <v/>
      </c>
      <c r="LK9" s="104" t="str">
        <f t="shared" si="203"/>
        <v/>
      </c>
      <c r="LL9" s="105" t="str">
        <f t="shared" si="68"/>
        <v/>
      </c>
      <c r="LM9" s="109" t="str">
        <f t="shared" si="69"/>
        <v/>
      </c>
      <c r="LN9" s="102"/>
      <c r="LO9" s="102"/>
      <c r="LP9" s="104" t="str">
        <f t="shared" si="70"/>
        <v/>
      </c>
      <c r="LQ9" s="102"/>
      <c r="LR9" s="104" t="str">
        <f t="shared" si="204"/>
        <v/>
      </c>
      <c r="LS9" s="102"/>
      <c r="LT9" s="102"/>
      <c r="LU9" s="104" t="str">
        <f t="shared" si="71"/>
        <v/>
      </c>
      <c r="LV9" s="102"/>
      <c r="LW9" s="104" t="str">
        <f t="shared" si="205"/>
        <v/>
      </c>
      <c r="LX9" s="102"/>
      <c r="LY9" s="102"/>
      <c r="LZ9" s="104" t="str">
        <f t="shared" si="72"/>
        <v/>
      </c>
      <c r="MA9" s="118"/>
      <c r="MB9" s="104" t="str">
        <f t="shared" si="206"/>
        <v/>
      </c>
      <c r="MC9" s="102"/>
      <c r="MD9" s="102"/>
      <c r="ME9" s="104" t="str">
        <f t="shared" si="73"/>
        <v/>
      </c>
      <c r="MF9" s="118"/>
      <c r="MG9" s="104" t="str">
        <f t="shared" si="207"/>
        <v/>
      </c>
      <c r="MH9" s="102"/>
      <c r="MI9" s="102"/>
      <c r="MJ9" s="104" t="str">
        <f t="shared" si="74"/>
        <v/>
      </c>
      <c r="MK9" s="102"/>
      <c r="ML9" s="104" t="str">
        <f t="shared" si="208"/>
        <v/>
      </c>
      <c r="MM9" s="104" t="str">
        <f t="shared" si="209"/>
        <v/>
      </c>
      <c r="MN9" s="104" t="str">
        <f t="shared" si="210"/>
        <v/>
      </c>
      <c r="MO9" s="104" t="str">
        <f t="shared" si="211"/>
        <v/>
      </c>
      <c r="MP9" s="104" t="str">
        <f t="shared" si="212"/>
        <v/>
      </c>
      <c r="MQ9" s="104" t="str">
        <f t="shared" si="213"/>
        <v/>
      </c>
      <c r="MR9" s="105" t="str">
        <f t="shared" si="75"/>
        <v/>
      </c>
      <c r="MS9" s="109" t="str">
        <f t="shared" si="76"/>
        <v/>
      </c>
      <c r="MT9" s="102"/>
      <c r="MU9" s="102"/>
      <c r="MV9" s="104" t="str">
        <f t="shared" si="77"/>
        <v/>
      </c>
      <c r="MW9" s="102"/>
      <c r="MX9" s="104" t="str">
        <f t="shared" si="214"/>
        <v/>
      </c>
      <c r="MY9" s="102"/>
      <c r="MZ9" s="102"/>
      <c r="NA9" s="104" t="str">
        <f t="shared" si="78"/>
        <v/>
      </c>
      <c r="NB9" s="102"/>
      <c r="NC9" s="104" t="str">
        <f t="shared" si="215"/>
        <v/>
      </c>
      <c r="ND9" s="102"/>
      <c r="NE9" s="102"/>
      <c r="NF9" s="104" t="str">
        <f t="shared" si="79"/>
        <v/>
      </c>
      <c r="NG9" s="118"/>
      <c r="NH9" s="104" t="str">
        <f t="shared" si="216"/>
        <v/>
      </c>
      <c r="NI9" s="102"/>
      <c r="NJ9" s="102"/>
      <c r="NK9" s="104" t="str">
        <f t="shared" si="80"/>
        <v/>
      </c>
      <c r="NL9" s="118"/>
      <c r="NM9" s="104" t="str">
        <f t="shared" si="217"/>
        <v/>
      </c>
      <c r="NN9" s="102"/>
      <c r="NO9" s="102"/>
      <c r="NP9" s="104" t="str">
        <f t="shared" si="81"/>
        <v/>
      </c>
      <c r="NQ9" s="102"/>
      <c r="NR9" s="104" t="str">
        <f t="shared" si="218"/>
        <v/>
      </c>
      <c r="NS9" s="104" t="str">
        <f t="shared" si="219"/>
        <v/>
      </c>
      <c r="NT9" s="104" t="str">
        <f t="shared" si="220"/>
        <v/>
      </c>
      <c r="NU9" s="104" t="str">
        <f t="shared" si="221"/>
        <v/>
      </c>
      <c r="NV9" s="104" t="str">
        <f t="shared" si="222"/>
        <v/>
      </c>
      <c r="NW9" s="104" t="str">
        <f t="shared" si="223"/>
        <v/>
      </c>
      <c r="NX9" s="105" t="str">
        <f t="shared" si="82"/>
        <v/>
      </c>
      <c r="NY9" s="109" t="str">
        <f t="shared" si="83"/>
        <v/>
      </c>
      <c r="NZ9" s="73" t="str">
        <f t="shared" si="84"/>
        <v>Cario</v>
      </c>
      <c r="OA9" s="104">
        <f t="shared" si="85"/>
        <v>11.397500000000001</v>
      </c>
      <c r="OB9" s="104">
        <f t="shared" si="86"/>
        <v>7.9968749999999993</v>
      </c>
      <c r="OC9" s="104">
        <f t="shared" si="87"/>
        <v>7.5250000000000004</v>
      </c>
      <c r="OD9" s="104">
        <f t="shared" si="88"/>
        <v>11.5</v>
      </c>
      <c r="OE9" s="104">
        <f t="shared" si="89"/>
        <v>6.9</v>
      </c>
      <c r="OF9" s="104">
        <f t="shared" si="90"/>
        <v>9.3125</v>
      </c>
      <c r="OG9" s="104">
        <f t="shared" si="91"/>
        <v>11.175000000000001</v>
      </c>
      <c r="OH9" s="104">
        <f t="shared" si="92"/>
        <v>7.6</v>
      </c>
      <c r="OI9" s="104">
        <f t="shared" si="93"/>
        <v>8.6</v>
      </c>
      <c r="OJ9" s="104" t="str">
        <f t="shared" si="94"/>
        <v/>
      </c>
      <c r="OK9" s="104" t="str">
        <f t="shared" si="95"/>
        <v/>
      </c>
      <c r="OL9" s="104" t="str">
        <f t="shared" si="96"/>
        <v/>
      </c>
      <c r="OM9" s="134"/>
      <c r="ON9" s="104">
        <f t="shared" si="97"/>
        <v>8.474759615384615</v>
      </c>
      <c r="OO9" s="104">
        <f t="shared" si="98"/>
        <v>6.384615384615385</v>
      </c>
      <c r="OP9" s="104">
        <f t="shared" si="99"/>
        <v>9.4124999999999996</v>
      </c>
      <c r="OQ9" s="104">
        <f t="shared" si="100"/>
        <v>9.4124999999999996</v>
      </c>
      <c r="OR9" s="105">
        <f t="shared" si="101"/>
        <v>11</v>
      </c>
      <c r="OS9" s="105">
        <f t="shared" si="224"/>
        <v>11</v>
      </c>
      <c r="OT9" s="134"/>
      <c r="OU9" s="109">
        <f t="shared" si="102"/>
        <v>35</v>
      </c>
      <c r="OW9" s="95" t="s">
        <v>32</v>
      </c>
      <c r="OX9" s="95" t="s">
        <v>33</v>
      </c>
      <c r="OY9" s="95" t="s">
        <v>30</v>
      </c>
      <c r="OZ9" s="95"/>
      <c r="PA9" s="95" t="s">
        <v>31</v>
      </c>
      <c r="PB9" s="95" t="s">
        <v>32</v>
      </c>
      <c r="PC9" s="95"/>
      <c r="PD9" s="95"/>
      <c r="PE9" s="95"/>
      <c r="PF9" s="95"/>
    </row>
    <row r="10" spans="1:422" x14ac:dyDescent="0.3">
      <c r="A10" s="103">
        <f t="shared" si="225"/>
        <v>5</v>
      </c>
      <c r="B10" s="237" t="s">
        <v>287</v>
      </c>
      <c r="C10" s="237" t="s">
        <v>363</v>
      </c>
      <c r="D10" s="237" t="s">
        <v>396</v>
      </c>
      <c r="E10" s="239" t="s">
        <v>277</v>
      </c>
      <c r="F10" s="102">
        <v>12.35</v>
      </c>
      <c r="G10" s="102">
        <v>4.5</v>
      </c>
      <c r="H10" s="104">
        <f t="shared" si="1"/>
        <v>7.6400000000000006</v>
      </c>
      <c r="I10" s="102"/>
      <c r="J10" s="104">
        <f t="shared" si="103"/>
        <v>7.6400000000000006</v>
      </c>
      <c r="K10" s="102">
        <v>12.7</v>
      </c>
      <c r="L10" s="102">
        <v>11.25</v>
      </c>
      <c r="M10" s="104">
        <f t="shared" si="2"/>
        <v>11.83</v>
      </c>
      <c r="N10" s="102"/>
      <c r="O10" s="104">
        <f t="shared" si="104"/>
        <v>11.83</v>
      </c>
      <c r="P10" s="102"/>
      <c r="Q10" s="102"/>
      <c r="R10" s="104" t="str">
        <f t="shared" si="3"/>
        <v/>
      </c>
      <c r="S10" s="118"/>
      <c r="T10" s="104" t="str">
        <f t="shared" si="105"/>
        <v/>
      </c>
      <c r="U10" s="102"/>
      <c r="V10" s="102"/>
      <c r="W10" s="104" t="str">
        <f t="shared" si="4"/>
        <v/>
      </c>
      <c r="X10" s="118"/>
      <c r="Y10" s="104" t="str">
        <f t="shared" si="106"/>
        <v/>
      </c>
      <c r="Z10" s="102"/>
      <c r="AA10" s="102"/>
      <c r="AB10" s="104" t="str">
        <f t="shared" si="5"/>
        <v/>
      </c>
      <c r="AC10" s="102"/>
      <c r="AD10" s="104" t="str">
        <f t="shared" si="107"/>
        <v/>
      </c>
      <c r="AE10" s="104">
        <f t="shared" si="108"/>
        <v>12.56875</v>
      </c>
      <c r="AF10" s="104">
        <f t="shared" si="109"/>
        <v>8.71875</v>
      </c>
      <c r="AG10" s="104">
        <f t="shared" si="110"/>
        <v>10.258749999999999</v>
      </c>
      <c r="AH10" s="104" t="str">
        <f t="shared" si="111"/>
        <v/>
      </c>
      <c r="AI10" s="104">
        <f t="shared" si="112"/>
        <v>10.258749999999999</v>
      </c>
      <c r="AJ10" s="105">
        <f t="shared" si="6"/>
        <v>5</v>
      </c>
      <c r="AK10" s="109">
        <f t="shared" si="7"/>
        <v>21</v>
      </c>
      <c r="AL10" s="102">
        <v>12.25</v>
      </c>
      <c r="AM10" s="102">
        <v>7</v>
      </c>
      <c r="AN10" s="104">
        <f t="shared" si="8"/>
        <v>9.1000000000000014</v>
      </c>
      <c r="AO10" s="102"/>
      <c r="AP10" s="104">
        <f t="shared" si="113"/>
        <v>9.1000000000000014</v>
      </c>
      <c r="AQ10" s="102">
        <v>17</v>
      </c>
      <c r="AR10" s="102">
        <v>9</v>
      </c>
      <c r="AS10" s="104">
        <f t="shared" si="9"/>
        <v>12.2</v>
      </c>
      <c r="AT10" s="102"/>
      <c r="AU10" s="104">
        <f t="shared" si="114"/>
        <v>12.2</v>
      </c>
      <c r="AV10" s="102">
        <v>11</v>
      </c>
      <c r="AW10" s="102">
        <v>13.75</v>
      </c>
      <c r="AX10" s="104">
        <f t="shared" si="10"/>
        <v>12.65</v>
      </c>
      <c r="AY10" s="118"/>
      <c r="AZ10" s="104">
        <f t="shared" si="115"/>
        <v>12.65</v>
      </c>
      <c r="BA10" s="102"/>
      <c r="BB10" s="102"/>
      <c r="BC10" s="104" t="str">
        <f t="shared" si="11"/>
        <v/>
      </c>
      <c r="BD10" s="118"/>
      <c r="BE10" s="104" t="str">
        <f t="shared" si="116"/>
        <v/>
      </c>
      <c r="BF10" s="102"/>
      <c r="BG10" s="102"/>
      <c r="BH10" s="104" t="str">
        <f t="shared" si="12"/>
        <v/>
      </c>
      <c r="BI10" s="102"/>
      <c r="BJ10" s="104" t="str">
        <f t="shared" si="117"/>
        <v/>
      </c>
      <c r="BK10" s="104">
        <f t="shared" si="118"/>
        <v>13.265625</v>
      </c>
      <c r="BL10" s="104">
        <f t="shared" si="119"/>
        <v>10.15625</v>
      </c>
      <c r="BM10" s="104">
        <f t="shared" si="120"/>
        <v>11.4</v>
      </c>
      <c r="BN10" s="104" t="str">
        <f t="shared" si="121"/>
        <v/>
      </c>
      <c r="BO10" s="104">
        <f t="shared" si="122"/>
        <v>11.4</v>
      </c>
      <c r="BP10" s="105">
        <f t="shared" si="13"/>
        <v>4</v>
      </c>
      <c r="BQ10" s="109">
        <f t="shared" si="14"/>
        <v>14</v>
      </c>
      <c r="BR10" s="102">
        <v>14</v>
      </c>
      <c r="BS10" s="102">
        <v>10</v>
      </c>
      <c r="BT10" s="104">
        <f t="shared" si="15"/>
        <v>11.600000000000001</v>
      </c>
      <c r="BU10" s="102"/>
      <c r="BV10" s="104">
        <f t="shared" si="123"/>
        <v>11.600000000000001</v>
      </c>
      <c r="BW10" s="240">
        <v>12.5</v>
      </c>
      <c r="BX10" s="102">
        <v>12.5</v>
      </c>
      <c r="BY10" s="104">
        <f t="shared" si="16"/>
        <v>12.5</v>
      </c>
      <c r="BZ10" s="102"/>
      <c r="CA10" s="104">
        <f t="shared" si="124"/>
        <v>12.5</v>
      </c>
      <c r="CB10" s="102">
        <v>12.5</v>
      </c>
      <c r="CC10" s="102">
        <v>10.5</v>
      </c>
      <c r="CD10" s="104">
        <f t="shared" si="17"/>
        <v>11.3</v>
      </c>
      <c r="CE10" s="118"/>
      <c r="CF10" s="104">
        <f t="shared" si="125"/>
        <v>11.3</v>
      </c>
      <c r="CG10" s="102"/>
      <c r="CH10" s="102"/>
      <c r="CI10" s="104" t="str">
        <f t="shared" si="18"/>
        <v/>
      </c>
      <c r="CJ10" s="118"/>
      <c r="CK10" s="104" t="str">
        <f t="shared" si="126"/>
        <v/>
      </c>
      <c r="CL10" s="102"/>
      <c r="CM10" s="102"/>
      <c r="CN10" s="104" t="str">
        <f t="shared" si="19"/>
        <v/>
      </c>
      <c r="CO10" s="102"/>
      <c r="CP10" s="104" t="str">
        <f t="shared" si="127"/>
        <v/>
      </c>
      <c r="CQ10" s="104">
        <f t="shared" si="128"/>
        <v>13.0625</v>
      </c>
      <c r="CR10" s="104">
        <f t="shared" si="129"/>
        <v>10.9375</v>
      </c>
      <c r="CS10" s="104">
        <f t="shared" si="130"/>
        <v>11.787500000000001</v>
      </c>
      <c r="CT10" s="104" t="str">
        <f t="shared" si="131"/>
        <v/>
      </c>
      <c r="CU10" s="104">
        <f t="shared" si="132"/>
        <v>11.787500000000001</v>
      </c>
      <c r="CV10" s="105">
        <f t="shared" si="20"/>
        <v>3</v>
      </c>
      <c r="CW10" s="109">
        <f t="shared" si="21"/>
        <v>12</v>
      </c>
      <c r="CX10" s="102">
        <v>17</v>
      </c>
      <c r="CY10" s="102">
        <v>12.5</v>
      </c>
      <c r="CZ10" s="104">
        <f t="shared" si="22"/>
        <v>14.3</v>
      </c>
      <c r="DA10" s="102"/>
      <c r="DB10" s="104">
        <f t="shared" si="133"/>
        <v>14.3</v>
      </c>
      <c r="DC10" s="102">
        <v>13.5</v>
      </c>
      <c r="DD10" s="102">
        <v>13</v>
      </c>
      <c r="DE10" s="104">
        <f t="shared" si="23"/>
        <v>13.2</v>
      </c>
      <c r="DF10" s="102"/>
      <c r="DG10" s="104">
        <f t="shared" si="134"/>
        <v>13.2</v>
      </c>
      <c r="DH10" s="102"/>
      <c r="DI10" s="102"/>
      <c r="DJ10" s="104" t="str">
        <f t="shared" si="24"/>
        <v/>
      </c>
      <c r="DK10" s="118"/>
      <c r="DL10" s="104" t="str">
        <f t="shared" si="135"/>
        <v/>
      </c>
      <c r="DM10" s="102"/>
      <c r="DN10" s="102"/>
      <c r="DO10" s="104" t="str">
        <f t="shared" si="25"/>
        <v/>
      </c>
      <c r="DP10" s="118"/>
      <c r="DQ10" s="104" t="str">
        <f t="shared" si="136"/>
        <v/>
      </c>
      <c r="DR10" s="102"/>
      <c r="DS10" s="102"/>
      <c r="DT10" s="104" t="str">
        <f t="shared" si="26"/>
        <v/>
      </c>
      <c r="DU10" s="102"/>
      <c r="DV10" s="104" t="str">
        <f t="shared" si="137"/>
        <v/>
      </c>
      <c r="DW10" s="104">
        <f t="shared" si="138"/>
        <v>15.25</v>
      </c>
      <c r="DX10" s="104">
        <f t="shared" si="139"/>
        <v>12.75</v>
      </c>
      <c r="DY10" s="104">
        <f t="shared" si="140"/>
        <v>13.75</v>
      </c>
      <c r="DZ10" s="104" t="str">
        <f t="shared" si="141"/>
        <v/>
      </c>
      <c r="EA10" s="104">
        <f t="shared" si="142"/>
        <v>13.75</v>
      </c>
      <c r="EB10" s="105">
        <f t="shared" si="27"/>
        <v>4</v>
      </c>
      <c r="EC10" s="109">
        <f t="shared" si="28"/>
        <v>16</v>
      </c>
      <c r="ED10" s="102">
        <v>11.5</v>
      </c>
      <c r="EE10" s="102">
        <v>12</v>
      </c>
      <c r="EF10" s="104">
        <f t="shared" si="29"/>
        <v>11.8</v>
      </c>
      <c r="EG10" s="102"/>
      <c r="EH10" s="104">
        <f t="shared" si="143"/>
        <v>11.8</v>
      </c>
      <c r="EI10" s="102">
        <v>13.5</v>
      </c>
      <c r="EJ10" s="102">
        <v>10</v>
      </c>
      <c r="EK10" s="104">
        <f t="shared" si="30"/>
        <v>11.4</v>
      </c>
      <c r="EL10" s="102"/>
      <c r="EM10" s="104">
        <f t="shared" si="144"/>
        <v>11.4</v>
      </c>
      <c r="EN10" s="102"/>
      <c r="EO10" s="102"/>
      <c r="EP10" s="104" t="str">
        <f t="shared" si="31"/>
        <v/>
      </c>
      <c r="EQ10" s="118"/>
      <c r="ER10" s="104" t="str">
        <f t="shared" si="145"/>
        <v/>
      </c>
      <c r="ES10" s="102"/>
      <c r="ET10" s="102"/>
      <c r="EU10" s="104" t="str">
        <f t="shared" si="32"/>
        <v/>
      </c>
      <c r="EV10" s="118"/>
      <c r="EW10" s="104" t="str">
        <f t="shared" si="146"/>
        <v/>
      </c>
      <c r="EX10" s="102"/>
      <c r="EY10" s="102"/>
      <c r="EZ10" s="104" t="str">
        <f t="shared" si="33"/>
        <v/>
      </c>
      <c r="FA10" s="102"/>
      <c r="FB10" s="104" t="str">
        <f t="shared" si="147"/>
        <v/>
      </c>
      <c r="FC10" s="104">
        <f t="shared" si="148"/>
        <v>12.5</v>
      </c>
      <c r="FD10" s="104">
        <f t="shared" si="149"/>
        <v>11</v>
      </c>
      <c r="FE10" s="104">
        <f t="shared" si="150"/>
        <v>11.600000000000001</v>
      </c>
      <c r="FF10" s="104" t="str">
        <f t="shared" si="151"/>
        <v/>
      </c>
      <c r="FG10" s="104">
        <f t="shared" si="152"/>
        <v>11.600000000000001</v>
      </c>
      <c r="FH10" s="105">
        <f t="shared" si="34"/>
        <v>2</v>
      </c>
      <c r="FI10" s="109">
        <f t="shared" si="35"/>
        <v>10</v>
      </c>
      <c r="FJ10" s="102">
        <v>14</v>
      </c>
      <c r="FK10" s="102">
        <v>4</v>
      </c>
      <c r="FL10" s="104">
        <f t="shared" si="36"/>
        <v>8</v>
      </c>
      <c r="FM10" s="102"/>
      <c r="FN10" s="104">
        <f t="shared" si="153"/>
        <v>8</v>
      </c>
      <c r="FO10" s="102">
        <v>8.5</v>
      </c>
      <c r="FP10" s="102">
        <v>9</v>
      </c>
      <c r="FQ10" s="104">
        <f t="shared" si="37"/>
        <v>8.8000000000000007</v>
      </c>
      <c r="FR10" s="102"/>
      <c r="FS10" s="104">
        <f t="shared" si="154"/>
        <v>8.8000000000000007</v>
      </c>
      <c r="FT10" s="102"/>
      <c r="FU10" s="102"/>
      <c r="FV10" s="104" t="str">
        <f t="shared" si="38"/>
        <v/>
      </c>
      <c r="FW10" s="118"/>
      <c r="FX10" s="104" t="str">
        <f t="shared" si="155"/>
        <v/>
      </c>
      <c r="FY10" s="102"/>
      <c r="FZ10" s="102"/>
      <c r="GA10" s="104" t="str">
        <f t="shared" si="39"/>
        <v/>
      </c>
      <c r="GB10" s="118"/>
      <c r="GC10" s="104" t="str">
        <f t="shared" si="156"/>
        <v/>
      </c>
      <c r="GD10" s="102"/>
      <c r="GE10" s="102"/>
      <c r="GF10" s="104" t="str">
        <f t="shared" si="40"/>
        <v/>
      </c>
      <c r="GG10" s="102"/>
      <c r="GH10" s="104" t="str">
        <f t="shared" si="157"/>
        <v/>
      </c>
      <c r="GI10" s="104">
        <f t="shared" si="158"/>
        <v>9.1875</v>
      </c>
      <c r="GJ10" s="104">
        <f t="shared" si="159"/>
        <v>8.375</v>
      </c>
      <c r="GK10" s="104">
        <f t="shared" si="160"/>
        <v>8.7000000000000011</v>
      </c>
      <c r="GL10" s="104" t="str">
        <f t="shared" si="161"/>
        <v/>
      </c>
      <c r="GM10" s="104">
        <f t="shared" si="162"/>
        <v>8.7000000000000011</v>
      </c>
      <c r="GN10" s="105">
        <f t="shared" si="41"/>
        <v>0</v>
      </c>
      <c r="GO10" s="109">
        <f t="shared" si="42"/>
        <v>17</v>
      </c>
      <c r="GP10" s="102">
        <v>9</v>
      </c>
      <c r="GQ10" s="102">
        <v>8.5</v>
      </c>
      <c r="GR10" s="104">
        <f t="shared" si="43"/>
        <v>8.6999999999999993</v>
      </c>
      <c r="GS10" s="102"/>
      <c r="GT10" s="104">
        <f t="shared" si="163"/>
        <v>8.6999999999999993</v>
      </c>
      <c r="GU10" s="102">
        <v>8</v>
      </c>
      <c r="GV10" s="102">
        <v>8</v>
      </c>
      <c r="GW10" s="104">
        <f t="shared" si="44"/>
        <v>8</v>
      </c>
      <c r="GX10" s="102"/>
      <c r="GY10" s="104">
        <f t="shared" si="164"/>
        <v>8</v>
      </c>
      <c r="GZ10" s="102">
        <v>3</v>
      </c>
      <c r="HA10" s="102">
        <v>8</v>
      </c>
      <c r="HB10" s="104">
        <f t="shared" si="45"/>
        <v>6</v>
      </c>
      <c r="HC10" s="118"/>
      <c r="HD10" s="104">
        <f t="shared" si="165"/>
        <v>6</v>
      </c>
      <c r="HE10" s="102"/>
      <c r="HF10" s="102"/>
      <c r="HG10" s="104" t="str">
        <f t="shared" si="46"/>
        <v/>
      </c>
      <c r="HH10" s="118"/>
      <c r="HI10" s="104" t="str">
        <f t="shared" si="166"/>
        <v/>
      </c>
      <c r="HJ10" s="102"/>
      <c r="HK10" s="102"/>
      <c r="HL10" s="104" t="str">
        <f t="shared" si="47"/>
        <v/>
      </c>
      <c r="HM10" s="102"/>
      <c r="HN10" s="104" t="str">
        <f t="shared" si="167"/>
        <v/>
      </c>
      <c r="HO10" s="104">
        <f t="shared" si="168"/>
        <v>5.0625</v>
      </c>
      <c r="HP10" s="104">
        <f t="shared" si="169"/>
        <v>8.09375</v>
      </c>
      <c r="HQ10" s="104">
        <f t="shared" si="170"/>
        <v>6.8812499999999996</v>
      </c>
      <c r="HR10" s="104" t="str">
        <f t="shared" si="171"/>
        <v/>
      </c>
      <c r="HS10" s="104">
        <f t="shared" si="172"/>
        <v>6.8812499999999996</v>
      </c>
      <c r="HT10" s="105">
        <f t="shared" si="48"/>
        <v>0</v>
      </c>
      <c r="HU10" s="109">
        <f t="shared" si="49"/>
        <v>41</v>
      </c>
      <c r="HV10" s="102"/>
      <c r="HW10" s="102"/>
      <c r="HX10" s="104" t="str">
        <f t="shared" si="50"/>
        <v/>
      </c>
      <c r="HY10" s="102"/>
      <c r="HZ10" s="104" t="str">
        <f t="shared" si="173"/>
        <v/>
      </c>
      <c r="IA10" s="102"/>
      <c r="IB10" s="102"/>
      <c r="IC10" s="104" t="str">
        <f t="shared" si="51"/>
        <v/>
      </c>
      <c r="ID10" s="102"/>
      <c r="IE10" s="104" t="str">
        <f t="shared" si="174"/>
        <v/>
      </c>
      <c r="IF10" s="102">
        <v>12.75</v>
      </c>
      <c r="IG10" s="102">
        <v>9</v>
      </c>
      <c r="IH10" s="104">
        <f t="shared" si="52"/>
        <v>10.5</v>
      </c>
      <c r="II10" s="118"/>
      <c r="IJ10" s="104">
        <f t="shared" si="175"/>
        <v>10.5</v>
      </c>
      <c r="IK10" s="102"/>
      <c r="IL10" s="102"/>
      <c r="IM10" s="104" t="str">
        <f t="shared" si="53"/>
        <v/>
      </c>
      <c r="IN10" s="118"/>
      <c r="IO10" s="104" t="str">
        <f t="shared" si="176"/>
        <v/>
      </c>
      <c r="IP10" s="102"/>
      <c r="IQ10" s="102"/>
      <c r="IR10" s="104" t="str">
        <f t="shared" si="54"/>
        <v/>
      </c>
      <c r="IS10" s="102"/>
      <c r="IT10" s="104" t="str">
        <f t="shared" si="177"/>
        <v/>
      </c>
      <c r="IU10" s="104">
        <f t="shared" ref="IU10:IU18" si="226">IF(AND(HV10="",IA10="",IF10="",IK10="",IP10=""),"",SUM(HV10)*SUM(HZ$4)+SUM(IA10)*SUM(IE$4)+SUM(IF10)*SUM(IJ$4)+SUM(IK10)*SUM(IO$4)+SUM(IP10)*SUM(IT$4))</f>
        <v>12.75</v>
      </c>
      <c r="IV10" s="104">
        <f t="shared" ref="IV10:IV18" si="227">IF(AND(HW10="",IB10="",IG10="",IL10="",IQ10=""),"",SUM(HW10)*SUM(HZ$4)+SUM(IB10)*SUM(IE$4)+SUM(IG10)*SUM(IJ$4)+SUM(IL10)*SUM(IO$4)+SUM(IQ10)*SUM(IT$4))</f>
        <v>9</v>
      </c>
      <c r="IW10" s="104">
        <f t="shared" ref="IW10:IW18" si="228">IF(AND(HX10="",IC10="",IH10="",IM10="",IR10=""),"",SUM(HX10)*SUM(HZ$4)+SUM(IC10)*SUM(IE$4)+SUM(IH10)*SUM(IJ$4)+SUM(IM10)*SUM(IO$4)+SUM(IR10)*SUM(IT$4))</f>
        <v>10.5</v>
      </c>
      <c r="IX10" s="104" t="str">
        <f t="shared" ref="IX10:IX18" si="229">IF(AND(HY10="",ID10="",II10="",IN10="",IS10=""),"",SUM(HY10)*SUM(HZ$4)+SUM(ID10)*SUM(IE$4)+SUM(II10)*SUM(IJ$4)+SUM(IN10)*SUM(IO$4)+SUM(IS10)*SUM(IT$4))</f>
        <v/>
      </c>
      <c r="IY10" s="104">
        <f t="shared" ref="IY10:IY18" si="230">IF(AND(HZ10="",IE10="",IJ10="",IO10="",IT10=""),"",SUM(HZ10)*SUM(HZ$4)+SUM(IE10)*SUM(IE$4)+SUM(IJ10)*SUM(IJ$4)+SUM(IO10)*SUM(IO$4)+SUM(IT10)*SUM(IT$4))</f>
        <v>10.5</v>
      </c>
      <c r="IZ10" s="105">
        <f t="shared" ref="IZ10:IZ18" si="231">IF(IW10="","",IF(SUM(IY10)=0,IF(SUM(IW10)&gt;=10,IZ$4,0),IF(SUM(IY10)&gt;=10,IZ$4,0)))</f>
        <v>2</v>
      </c>
      <c r="JA10" s="109">
        <f t="shared" si="55"/>
        <v>26</v>
      </c>
      <c r="JB10" s="102">
        <v>7</v>
      </c>
      <c r="JC10" s="102">
        <v>17</v>
      </c>
      <c r="JD10" s="104">
        <f t="shared" si="56"/>
        <v>13</v>
      </c>
      <c r="JE10" s="102"/>
      <c r="JF10" s="104">
        <f t="shared" si="184"/>
        <v>13</v>
      </c>
      <c r="JG10" s="102"/>
      <c r="JH10" s="102"/>
      <c r="JI10" s="104" t="str">
        <f t="shared" si="57"/>
        <v/>
      </c>
      <c r="JJ10" s="102"/>
      <c r="JK10" s="104" t="str">
        <f t="shared" si="185"/>
        <v/>
      </c>
      <c r="JL10" s="102"/>
      <c r="JM10" s="102"/>
      <c r="JN10" s="104" t="str">
        <f t="shared" si="58"/>
        <v/>
      </c>
      <c r="JO10" s="118"/>
      <c r="JP10" s="104" t="str">
        <f t="shared" si="186"/>
        <v/>
      </c>
      <c r="JQ10" s="102"/>
      <c r="JR10" s="102"/>
      <c r="JS10" s="104" t="str">
        <f t="shared" si="59"/>
        <v/>
      </c>
      <c r="JT10" s="118"/>
      <c r="JU10" s="104" t="str">
        <f t="shared" si="187"/>
        <v/>
      </c>
      <c r="JV10" s="102"/>
      <c r="JW10" s="102"/>
      <c r="JX10" s="104" t="str">
        <f t="shared" si="60"/>
        <v/>
      </c>
      <c r="JY10" s="102"/>
      <c r="JZ10" s="104" t="str">
        <f t="shared" si="188"/>
        <v/>
      </c>
      <c r="KA10" s="104">
        <f t="shared" si="189"/>
        <v>7</v>
      </c>
      <c r="KB10" s="104">
        <f t="shared" si="190"/>
        <v>17</v>
      </c>
      <c r="KC10" s="104">
        <f t="shared" si="191"/>
        <v>13</v>
      </c>
      <c r="KD10" s="104" t="str">
        <f t="shared" si="192"/>
        <v/>
      </c>
      <c r="KE10" s="104">
        <f t="shared" si="193"/>
        <v>13</v>
      </c>
      <c r="KF10" s="105">
        <f t="shared" si="61"/>
        <v>2</v>
      </c>
      <c r="KG10" s="109">
        <f t="shared" si="62"/>
        <v>3</v>
      </c>
      <c r="KH10" s="102"/>
      <c r="KI10" s="102"/>
      <c r="KJ10" s="104" t="str">
        <f t="shared" si="63"/>
        <v/>
      </c>
      <c r="KK10" s="102"/>
      <c r="KL10" s="104" t="str">
        <f t="shared" si="194"/>
        <v/>
      </c>
      <c r="KM10" s="102"/>
      <c r="KN10" s="102"/>
      <c r="KO10" s="104" t="str">
        <f t="shared" si="64"/>
        <v/>
      </c>
      <c r="KP10" s="102"/>
      <c r="KQ10" s="104" t="str">
        <f t="shared" si="195"/>
        <v/>
      </c>
      <c r="KR10" s="102"/>
      <c r="KS10" s="102"/>
      <c r="KT10" s="104" t="str">
        <f t="shared" si="65"/>
        <v/>
      </c>
      <c r="KU10" s="118"/>
      <c r="KV10" s="104" t="str">
        <f t="shared" si="196"/>
        <v/>
      </c>
      <c r="KW10" s="102"/>
      <c r="KX10" s="102"/>
      <c r="KY10" s="104" t="str">
        <f t="shared" si="66"/>
        <v/>
      </c>
      <c r="KZ10" s="118"/>
      <c r="LA10" s="104" t="str">
        <f t="shared" si="197"/>
        <v/>
      </c>
      <c r="LB10" s="102"/>
      <c r="LC10" s="102"/>
      <c r="LD10" s="104" t="str">
        <f t="shared" si="67"/>
        <v/>
      </c>
      <c r="LE10" s="102"/>
      <c r="LF10" s="104" t="str">
        <f t="shared" si="198"/>
        <v/>
      </c>
      <c r="LG10" s="104" t="str">
        <f t="shared" si="199"/>
        <v/>
      </c>
      <c r="LH10" s="104" t="str">
        <f t="shared" si="200"/>
        <v/>
      </c>
      <c r="LI10" s="104" t="str">
        <f t="shared" si="201"/>
        <v/>
      </c>
      <c r="LJ10" s="104" t="str">
        <f t="shared" si="202"/>
        <v/>
      </c>
      <c r="LK10" s="104" t="str">
        <f t="shared" si="203"/>
        <v/>
      </c>
      <c r="LL10" s="105" t="str">
        <f t="shared" si="68"/>
        <v/>
      </c>
      <c r="LM10" s="109" t="str">
        <f t="shared" si="69"/>
        <v/>
      </c>
      <c r="LN10" s="102"/>
      <c r="LO10" s="102"/>
      <c r="LP10" s="104" t="str">
        <f t="shared" si="70"/>
        <v/>
      </c>
      <c r="LQ10" s="102"/>
      <c r="LR10" s="104" t="str">
        <f t="shared" si="204"/>
        <v/>
      </c>
      <c r="LS10" s="102"/>
      <c r="LT10" s="102"/>
      <c r="LU10" s="104" t="str">
        <f t="shared" si="71"/>
        <v/>
      </c>
      <c r="LV10" s="102"/>
      <c r="LW10" s="104" t="str">
        <f t="shared" si="205"/>
        <v/>
      </c>
      <c r="LX10" s="102"/>
      <c r="LY10" s="102"/>
      <c r="LZ10" s="104" t="str">
        <f t="shared" si="72"/>
        <v/>
      </c>
      <c r="MA10" s="118"/>
      <c r="MB10" s="104" t="str">
        <f t="shared" si="206"/>
        <v/>
      </c>
      <c r="MC10" s="102"/>
      <c r="MD10" s="102"/>
      <c r="ME10" s="104" t="str">
        <f t="shared" si="73"/>
        <v/>
      </c>
      <c r="MF10" s="118"/>
      <c r="MG10" s="104" t="str">
        <f t="shared" si="207"/>
        <v/>
      </c>
      <c r="MH10" s="102"/>
      <c r="MI10" s="102"/>
      <c r="MJ10" s="104" t="str">
        <f t="shared" si="74"/>
        <v/>
      </c>
      <c r="MK10" s="102"/>
      <c r="ML10" s="104" t="str">
        <f t="shared" si="208"/>
        <v/>
      </c>
      <c r="MM10" s="104" t="str">
        <f t="shared" si="209"/>
        <v/>
      </c>
      <c r="MN10" s="104" t="str">
        <f t="shared" si="210"/>
        <v/>
      </c>
      <c r="MO10" s="104" t="str">
        <f t="shared" si="211"/>
        <v/>
      </c>
      <c r="MP10" s="104" t="str">
        <f t="shared" si="212"/>
        <v/>
      </c>
      <c r="MQ10" s="104" t="str">
        <f t="shared" si="213"/>
        <v/>
      </c>
      <c r="MR10" s="105" t="str">
        <f t="shared" si="75"/>
        <v/>
      </c>
      <c r="MS10" s="109" t="str">
        <f t="shared" si="76"/>
        <v/>
      </c>
      <c r="MT10" s="102"/>
      <c r="MU10" s="102"/>
      <c r="MV10" s="104" t="str">
        <f t="shared" si="77"/>
        <v/>
      </c>
      <c r="MW10" s="102"/>
      <c r="MX10" s="104" t="str">
        <f t="shared" si="214"/>
        <v/>
      </c>
      <c r="MY10" s="102"/>
      <c r="MZ10" s="102"/>
      <c r="NA10" s="104" t="str">
        <f t="shared" si="78"/>
        <v/>
      </c>
      <c r="NB10" s="102"/>
      <c r="NC10" s="104" t="str">
        <f t="shared" si="215"/>
        <v/>
      </c>
      <c r="ND10" s="102"/>
      <c r="NE10" s="102"/>
      <c r="NF10" s="104" t="str">
        <f t="shared" si="79"/>
        <v/>
      </c>
      <c r="NG10" s="118"/>
      <c r="NH10" s="104" t="str">
        <f t="shared" si="216"/>
        <v/>
      </c>
      <c r="NI10" s="102"/>
      <c r="NJ10" s="102"/>
      <c r="NK10" s="104" t="str">
        <f t="shared" si="80"/>
        <v/>
      </c>
      <c r="NL10" s="118"/>
      <c r="NM10" s="104" t="str">
        <f t="shared" si="217"/>
        <v/>
      </c>
      <c r="NN10" s="102"/>
      <c r="NO10" s="102"/>
      <c r="NP10" s="104" t="str">
        <f t="shared" si="81"/>
        <v/>
      </c>
      <c r="NQ10" s="102"/>
      <c r="NR10" s="104" t="str">
        <f t="shared" si="218"/>
        <v/>
      </c>
      <c r="NS10" s="104" t="str">
        <f t="shared" si="219"/>
        <v/>
      </c>
      <c r="NT10" s="104" t="str">
        <f t="shared" si="220"/>
        <v/>
      </c>
      <c r="NU10" s="104" t="str">
        <f t="shared" si="221"/>
        <v/>
      </c>
      <c r="NV10" s="104" t="str">
        <f t="shared" si="222"/>
        <v/>
      </c>
      <c r="NW10" s="104" t="str">
        <f t="shared" si="223"/>
        <v/>
      </c>
      <c r="NX10" s="105" t="str">
        <f t="shared" si="82"/>
        <v/>
      </c>
      <c r="NY10" s="109" t="str">
        <f t="shared" si="83"/>
        <v/>
      </c>
      <c r="NZ10" s="73" t="str">
        <f t="shared" si="84"/>
        <v>Clarc</v>
      </c>
      <c r="OA10" s="104">
        <f t="shared" si="85"/>
        <v>10.258749999999999</v>
      </c>
      <c r="OB10" s="104">
        <f t="shared" si="86"/>
        <v>11.4</v>
      </c>
      <c r="OC10" s="104">
        <f t="shared" si="87"/>
        <v>11.787500000000001</v>
      </c>
      <c r="OD10" s="104">
        <f t="shared" si="88"/>
        <v>13.75</v>
      </c>
      <c r="OE10" s="104">
        <f t="shared" si="89"/>
        <v>11.600000000000001</v>
      </c>
      <c r="OF10" s="104">
        <f t="shared" si="90"/>
        <v>8.7000000000000011</v>
      </c>
      <c r="OG10" s="104">
        <f t="shared" si="91"/>
        <v>6.8812499999999996</v>
      </c>
      <c r="OH10" s="104">
        <f t="shared" si="92"/>
        <v>10.5</v>
      </c>
      <c r="OI10" s="104">
        <f t="shared" si="93"/>
        <v>13</v>
      </c>
      <c r="OJ10" s="104" t="str">
        <f t="shared" si="94"/>
        <v/>
      </c>
      <c r="OK10" s="104" t="str">
        <f t="shared" si="95"/>
        <v/>
      </c>
      <c r="OL10" s="104" t="str">
        <f t="shared" si="96"/>
        <v/>
      </c>
      <c r="OM10" s="134"/>
      <c r="ON10" s="104">
        <f t="shared" si="97"/>
        <v>9.4711538461538467</v>
      </c>
      <c r="OO10" s="104">
        <f t="shared" si="98"/>
        <v>8.8990384615384617</v>
      </c>
      <c r="OP10" s="104">
        <f t="shared" si="99"/>
        <v>11.100721153846154</v>
      </c>
      <c r="OQ10" s="104">
        <f t="shared" si="100"/>
        <v>11.100721153846154</v>
      </c>
      <c r="OR10" s="105">
        <f t="shared" si="101"/>
        <v>22</v>
      </c>
      <c r="OS10" s="105">
        <f t="shared" si="224"/>
        <v>30</v>
      </c>
      <c r="OT10" s="134"/>
      <c r="OU10" s="109">
        <f t="shared" si="102"/>
        <v>18</v>
      </c>
      <c r="OW10" s="95" t="s">
        <v>31</v>
      </c>
      <c r="OX10" s="95" t="s">
        <v>31</v>
      </c>
      <c r="OY10" s="95" t="s">
        <v>31</v>
      </c>
      <c r="OZ10" s="95"/>
      <c r="PA10" s="95" t="s">
        <v>30</v>
      </c>
      <c r="PB10" s="95" t="s">
        <v>31</v>
      </c>
      <c r="PC10" s="95"/>
      <c r="PD10" s="95"/>
      <c r="PE10" s="95"/>
      <c r="PF10" s="95"/>
    </row>
    <row r="11" spans="1:422" x14ac:dyDescent="0.3">
      <c r="A11" s="103">
        <f t="shared" si="225"/>
        <v>6</v>
      </c>
      <c r="B11" s="237" t="s">
        <v>288</v>
      </c>
      <c r="C11" s="237" t="s">
        <v>364</v>
      </c>
      <c r="D11" s="237" t="s">
        <v>397</v>
      </c>
      <c r="E11" s="239" t="s">
        <v>277</v>
      </c>
      <c r="F11" s="102">
        <v>16.7</v>
      </c>
      <c r="G11" s="102">
        <v>8.5</v>
      </c>
      <c r="H11" s="104">
        <f t="shared" si="1"/>
        <v>11.78</v>
      </c>
      <c r="I11" s="102"/>
      <c r="J11" s="104">
        <f t="shared" si="103"/>
        <v>11.78</v>
      </c>
      <c r="K11" s="102">
        <v>14.6</v>
      </c>
      <c r="L11" s="102">
        <v>3.5</v>
      </c>
      <c r="M11" s="104">
        <f t="shared" si="2"/>
        <v>7.9399999999999995</v>
      </c>
      <c r="N11" s="102"/>
      <c r="O11" s="104">
        <f t="shared" si="104"/>
        <v>7.9399999999999995</v>
      </c>
      <c r="P11" s="102"/>
      <c r="Q11" s="102"/>
      <c r="R11" s="104" t="str">
        <f t="shared" si="3"/>
        <v/>
      </c>
      <c r="S11" s="118"/>
      <c r="T11" s="104" t="str">
        <f t="shared" si="105"/>
        <v/>
      </c>
      <c r="U11" s="102"/>
      <c r="V11" s="102"/>
      <c r="W11" s="104" t="str">
        <f t="shared" si="4"/>
        <v/>
      </c>
      <c r="X11" s="118"/>
      <c r="Y11" s="104" t="str">
        <f t="shared" si="106"/>
        <v/>
      </c>
      <c r="Z11" s="102"/>
      <c r="AA11" s="102"/>
      <c r="AB11" s="104" t="str">
        <f t="shared" si="5"/>
        <v/>
      </c>
      <c r="AC11" s="102"/>
      <c r="AD11" s="104" t="str">
        <f t="shared" si="107"/>
        <v/>
      </c>
      <c r="AE11" s="104">
        <f t="shared" si="108"/>
        <v>15.387499999999999</v>
      </c>
      <c r="AF11" s="104">
        <f t="shared" si="109"/>
        <v>5.375</v>
      </c>
      <c r="AG11" s="104">
        <f t="shared" si="110"/>
        <v>9.379999999999999</v>
      </c>
      <c r="AH11" s="104" t="str">
        <f t="shared" si="111"/>
        <v/>
      </c>
      <c r="AI11" s="104">
        <f t="shared" si="112"/>
        <v>9.379999999999999</v>
      </c>
      <c r="AJ11" s="105">
        <f t="shared" si="6"/>
        <v>0</v>
      </c>
      <c r="AK11" s="109">
        <f t="shared" si="7"/>
        <v>26</v>
      </c>
      <c r="AL11" s="102">
        <v>12.75</v>
      </c>
      <c r="AM11" s="102">
        <v>8.25</v>
      </c>
      <c r="AN11" s="104">
        <f t="shared" si="8"/>
        <v>10.050000000000001</v>
      </c>
      <c r="AO11" s="102"/>
      <c r="AP11" s="104">
        <f t="shared" si="113"/>
        <v>10.050000000000001</v>
      </c>
      <c r="AQ11" s="102">
        <v>3.25</v>
      </c>
      <c r="AR11" s="102">
        <v>12</v>
      </c>
      <c r="AS11" s="104">
        <f t="shared" si="9"/>
        <v>8.5</v>
      </c>
      <c r="AT11" s="102"/>
      <c r="AU11" s="104">
        <f t="shared" si="114"/>
        <v>8.5</v>
      </c>
      <c r="AV11" s="102">
        <v>11.75</v>
      </c>
      <c r="AW11" s="102">
        <v>12</v>
      </c>
      <c r="AX11" s="104">
        <f t="shared" si="10"/>
        <v>11.899999999999999</v>
      </c>
      <c r="AY11" s="118"/>
      <c r="AZ11" s="104">
        <f t="shared" si="115"/>
        <v>11.899999999999999</v>
      </c>
      <c r="BA11" s="102"/>
      <c r="BB11" s="102"/>
      <c r="BC11" s="104" t="str">
        <f t="shared" si="11"/>
        <v/>
      </c>
      <c r="BD11" s="118"/>
      <c r="BE11" s="104" t="str">
        <f t="shared" si="116"/>
        <v/>
      </c>
      <c r="BF11" s="102"/>
      <c r="BG11" s="102"/>
      <c r="BH11" s="104" t="str">
        <f t="shared" si="12"/>
        <v/>
      </c>
      <c r="BI11" s="102"/>
      <c r="BJ11" s="104" t="str">
        <f t="shared" si="117"/>
        <v/>
      </c>
      <c r="BK11" s="104">
        <f t="shared" si="118"/>
        <v>9.40625</v>
      </c>
      <c r="BL11" s="104">
        <f t="shared" si="119"/>
        <v>10.828125</v>
      </c>
      <c r="BM11" s="104">
        <f t="shared" si="120"/>
        <v>10.259374999999999</v>
      </c>
      <c r="BN11" s="104" t="str">
        <f t="shared" si="121"/>
        <v/>
      </c>
      <c r="BO11" s="104">
        <f t="shared" si="122"/>
        <v>10.259374999999999</v>
      </c>
      <c r="BP11" s="105">
        <f t="shared" si="13"/>
        <v>4</v>
      </c>
      <c r="BQ11" s="109">
        <f t="shared" si="14"/>
        <v>24</v>
      </c>
      <c r="BR11" s="102">
        <v>8</v>
      </c>
      <c r="BS11" s="102">
        <v>9.5</v>
      </c>
      <c r="BT11" s="104">
        <f t="shared" si="15"/>
        <v>8.9</v>
      </c>
      <c r="BU11" s="102"/>
      <c r="BV11" s="104">
        <f t="shared" si="123"/>
        <v>8.9</v>
      </c>
      <c r="BW11" s="240">
        <v>8</v>
      </c>
      <c r="BX11" s="102">
        <v>13.5</v>
      </c>
      <c r="BY11" s="104">
        <f t="shared" si="16"/>
        <v>11.3</v>
      </c>
      <c r="BZ11" s="102"/>
      <c r="CA11" s="104">
        <f t="shared" si="124"/>
        <v>11.3</v>
      </c>
      <c r="CB11" s="102">
        <v>8.5</v>
      </c>
      <c r="CC11" s="102">
        <v>7</v>
      </c>
      <c r="CD11" s="104">
        <f t="shared" si="17"/>
        <v>7.6000000000000005</v>
      </c>
      <c r="CE11" s="118"/>
      <c r="CF11" s="104">
        <f t="shared" si="125"/>
        <v>7.6000000000000005</v>
      </c>
      <c r="CG11" s="102"/>
      <c r="CH11" s="102"/>
      <c r="CI11" s="104" t="str">
        <f t="shared" si="18"/>
        <v/>
      </c>
      <c r="CJ11" s="118"/>
      <c r="CK11" s="104" t="str">
        <f t="shared" si="126"/>
        <v/>
      </c>
      <c r="CL11" s="102"/>
      <c r="CM11" s="102"/>
      <c r="CN11" s="104" t="str">
        <f t="shared" si="19"/>
        <v/>
      </c>
      <c r="CO11" s="102"/>
      <c r="CP11" s="104" t="str">
        <f t="shared" si="127"/>
        <v/>
      </c>
      <c r="CQ11" s="104">
        <f t="shared" si="128"/>
        <v>8.15625</v>
      </c>
      <c r="CR11" s="104">
        <f t="shared" si="129"/>
        <v>9.96875</v>
      </c>
      <c r="CS11" s="104">
        <f t="shared" si="130"/>
        <v>9.2437500000000004</v>
      </c>
      <c r="CT11" s="104" t="str">
        <f t="shared" si="131"/>
        <v/>
      </c>
      <c r="CU11" s="104">
        <f t="shared" si="132"/>
        <v>9.2437500000000004</v>
      </c>
      <c r="CV11" s="105">
        <f t="shared" si="20"/>
        <v>0</v>
      </c>
      <c r="CW11" s="109">
        <f t="shared" si="21"/>
        <v>28</v>
      </c>
      <c r="CX11" s="102">
        <v>17</v>
      </c>
      <c r="CY11" s="102">
        <v>9</v>
      </c>
      <c r="CZ11" s="104">
        <f t="shared" si="22"/>
        <v>12.2</v>
      </c>
      <c r="DA11" s="102"/>
      <c r="DB11" s="104">
        <f t="shared" si="133"/>
        <v>12.2</v>
      </c>
      <c r="DC11" s="102">
        <v>12.5</v>
      </c>
      <c r="DD11" s="102">
        <v>13</v>
      </c>
      <c r="DE11" s="104">
        <f t="shared" si="23"/>
        <v>12.8</v>
      </c>
      <c r="DF11" s="102"/>
      <c r="DG11" s="104">
        <f t="shared" si="134"/>
        <v>12.8</v>
      </c>
      <c r="DH11" s="102"/>
      <c r="DI11" s="102"/>
      <c r="DJ11" s="104" t="str">
        <f t="shared" si="24"/>
        <v/>
      </c>
      <c r="DK11" s="118"/>
      <c r="DL11" s="104" t="str">
        <f t="shared" si="135"/>
        <v/>
      </c>
      <c r="DM11" s="102"/>
      <c r="DN11" s="102"/>
      <c r="DO11" s="104" t="str">
        <f t="shared" si="25"/>
        <v/>
      </c>
      <c r="DP11" s="118"/>
      <c r="DQ11" s="104" t="str">
        <f t="shared" si="136"/>
        <v/>
      </c>
      <c r="DR11" s="102"/>
      <c r="DS11" s="102"/>
      <c r="DT11" s="104" t="str">
        <f t="shared" si="26"/>
        <v/>
      </c>
      <c r="DU11" s="102"/>
      <c r="DV11" s="104" t="str">
        <f t="shared" si="137"/>
        <v/>
      </c>
      <c r="DW11" s="104">
        <f t="shared" si="138"/>
        <v>14.75</v>
      </c>
      <c r="DX11" s="104">
        <f t="shared" si="139"/>
        <v>11</v>
      </c>
      <c r="DY11" s="104">
        <f t="shared" si="140"/>
        <v>12.5</v>
      </c>
      <c r="DZ11" s="104" t="str">
        <f t="shared" si="141"/>
        <v/>
      </c>
      <c r="EA11" s="104">
        <f t="shared" si="142"/>
        <v>12.5</v>
      </c>
      <c r="EB11" s="105">
        <f t="shared" si="27"/>
        <v>4</v>
      </c>
      <c r="EC11" s="109">
        <f t="shared" si="28"/>
        <v>27</v>
      </c>
      <c r="ED11" s="102">
        <v>12.5</v>
      </c>
      <c r="EE11" s="102">
        <v>13</v>
      </c>
      <c r="EF11" s="104">
        <f t="shared" si="29"/>
        <v>12.8</v>
      </c>
      <c r="EG11" s="102"/>
      <c r="EH11" s="104">
        <f t="shared" si="143"/>
        <v>12.8</v>
      </c>
      <c r="EI11" s="102">
        <v>16</v>
      </c>
      <c r="EJ11" s="102">
        <v>13</v>
      </c>
      <c r="EK11" s="104">
        <f t="shared" si="30"/>
        <v>14.2</v>
      </c>
      <c r="EL11" s="102"/>
      <c r="EM11" s="104">
        <f t="shared" si="144"/>
        <v>14.2</v>
      </c>
      <c r="EN11" s="102"/>
      <c r="EO11" s="102"/>
      <c r="EP11" s="104" t="str">
        <f t="shared" si="31"/>
        <v/>
      </c>
      <c r="EQ11" s="118"/>
      <c r="ER11" s="104" t="str">
        <f t="shared" si="145"/>
        <v/>
      </c>
      <c r="ES11" s="102"/>
      <c r="ET11" s="102"/>
      <c r="EU11" s="104" t="str">
        <f t="shared" si="32"/>
        <v/>
      </c>
      <c r="EV11" s="118"/>
      <c r="EW11" s="104" t="str">
        <f t="shared" si="146"/>
        <v/>
      </c>
      <c r="EX11" s="102"/>
      <c r="EY11" s="102"/>
      <c r="EZ11" s="104" t="str">
        <f t="shared" si="33"/>
        <v/>
      </c>
      <c r="FA11" s="102"/>
      <c r="FB11" s="104" t="str">
        <f t="shared" si="147"/>
        <v/>
      </c>
      <c r="FC11" s="104">
        <f t="shared" si="148"/>
        <v>14.25</v>
      </c>
      <c r="FD11" s="104">
        <f t="shared" si="149"/>
        <v>13</v>
      </c>
      <c r="FE11" s="104">
        <f t="shared" si="150"/>
        <v>13.5</v>
      </c>
      <c r="FF11" s="104" t="str">
        <f t="shared" si="151"/>
        <v/>
      </c>
      <c r="FG11" s="104">
        <f t="shared" si="152"/>
        <v>13.5</v>
      </c>
      <c r="FH11" s="105">
        <f t="shared" si="34"/>
        <v>2</v>
      </c>
      <c r="FI11" s="109">
        <f t="shared" si="35"/>
        <v>2</v>
      </c>
      <c r="FJ11" s="102">
        <v>9</v>
      </c>
      <c r="FK11" s="102">
        <v>8.5</v>
      </c>
      <c r="FL11" s="104">
        <f t="shared" si="36"/>
        <v>8.6999999999999993</v>
      </c>
      <c r="FM11" s="102"/>
      <c r="FN11" s="104">
        <f t="shared" si="153"/>
        <v>8.6999999999999993</v>
      </c>
      <c r="FO11" s="102">
        <v>14</v>
      </c>
      <c r="FP11" s="102">
        <v>11.5</v>
      </c>
      <c r="FQ11" s="104">
        <f t="shared" si="37"/>
        <v>12.5</v>
      </c>
      <c r="FR11" s="102"/>
      <c r="FS11" s="104">
        <f t="shared" si="154"/>
        <v>12.5</v>
      </c>
      <c r="FT11" s="102"/>
      <c r="FU11" s="102"/>
      <c r="FV11" s="104" t="str">
        <f t="shared" si="38"/>
        <v/>
      </c>
      <c r="FW11" s="118"/>
      <c r="FX11" s="104" t="str">
        <f t="shared" si="155"/>
        <v/>
      </c>
      <c r="FY11" s="102"/>
      <c r="FZ11" s="102"/>
      <c r="GA11" s="104" t="str">
        <f t="shared" si="39"/>
        <v/>
      </c>
      <c r="GB11" s="118"/>
      <c r="GC11" s="104" t="str">
        <f t="shared" si="156"/>
        <v/>
      </c>
      <c r="GD11" s="102"/>
      <c r="GE11" s="102"/>
      <c r="GF11" s="104" t="str">
        <f t="shared" si="40"/>
        <v/>
      </c>
      <c r="GG11" s="102"/>
      <c r="GH11" s="104" t="str">
        <f t="shared" si="157"/>
        <v/>
      </c>
      <c r="GI11" s="104">
        <f t="shared" si="158"/>
        <v>13.375</v>
      </c>
      <c r="GJ11" s="104">
        <f t="shared" si="159"/>
        <v>11.125</v>
      </c>
      <c r="GK11" s="104">
        <f t="shared" si="160"/>
        <v>12.025</v>
      </c>
      <c r="GL11" s="104" t="str">
        <f t="shared" si="161"/>
        <v/>
      </c>
      <c r="GM11" s="104">
        <f t="shared" si="162"/>
        <v>12.025</v>
      </c>
      <c r="GN11" s="105">
        <f t="shared" si="41"/>
        <v>2</v>
      </c>
      <c r="GO11" s="109">
        <f t="shared" si="42"/>
        <v>5</v>
      </c>
      <c r="GP11" s="102">
        <v>15</v>
      </c>
      <c r="GQ11" s="102">
        <v>11.5</v>
      </c>
      <c r="GR11" s="104">
        <f t="shared" si="43"/>
        <v>12.899999999999999</v>
      </c>
      <c r="GS11" s="102"/>
      <c r="GT11" s="104">
        <f t="shared" si="163"/>
        <v>12.899999999999999</v>
      </c>
      <c r="GU11" s="102">
        <v>13.5</v>
      </c>
      <c r="GV11" s="102">
        <v>5</v>
      </c>
      <c r="GW11" s="104">
        <f t="shared" si="44"/>
        <v>8.4</v>
      </c>
      <c r="GX11" s="102"/>
      <c r="GY11" s="104">
        <f t="shared" si="164"/>
        <v>8.4</v>
      </c>
      <c r="GZ11" s="102">
        <v>15</v>
      </c>
      <c r="HA11" s="102">
        <v>10</v>
      </c>
      <c r="HB11" s="104">
        <f t="shared" si="45"/>
        <v>12</v>
      </c>
      <c r="HC11" s="118"/>
      <c r="HD11" s="104">
        <f t="shared" si="165"/>
        <v>12</v>
      </c>
      <c r="HE11" s="102"/>
      <c r="HF11" s="102"/>
      <c r="HG11" s="104" t="str">
        <f t="shared" si="46"/>
        <v/>
      </c>
      <c r="HH11" s="118"/>
      <c r="HI11" s="104" t="str">
        <f t="shared" si="166"/>
        <v/>
      </c>
      <c r="HJ11" s="102"/>
      <c r="HK11" s="102"/>
      <c r="HL11" s="104" t="str">
        <f t="shared" si="47"/>
        <v/>
      </c>
      <c r="HM11" s="102"/>
      <c r="HN11" s="104" t="str">
        <f t="shared" si="167"/>
        <v/>
      </c>
      <c r="HO11" s="104">
        <f t="shared" si="168"/>
        <v>14.71875</v>
      </c>
      <c r="HP11" s="104">
        <f t="shared" si="169"/>
        <v>9.34375</v>
      </c>
      <c r="HQ11" s="104">
        <f t="shared" si="170"/>
        <v>11.49375</v>
      </c>
      <c r="HR11" s="104" t="str">
        <f t="shared" si="171"/>
        <v/>
      </c>
      <c r="HS11" s="104">
        <f t="shared" si="172"/>
        <v>11.49375</v>
      </c>
      <c r="HT11" s="105">
        <f t="shared" si="48"/>
        <v>2</v>
      </c>
      <c r="HU11" s="109">
        <f t="shared" si="49"/>
        <v>11</v>
      </c>
      <c r="HV11" s="102">
        <v>12</v>
      </c>
      <c r="HW11" s="102">
        <v>14.022142857142857</v>
      </c>
      <c r="HX11" s="104">
        <f t="shared" si="50"/>
        <v>13.213285714285714</v>
      </c>
      <c r="HY11" s="102"/>
      <c r="HZ11" s="104">
        <f t="shared" si="173"/>
        <v>13.213285714285714</v>
      </c>
      <c r="IA11" s="102"/>
      <c r="IB11" s="102"/>
      <c r="IC11" s="104" t="str">
        <f t="shared" si="51"/>
        <v/>
      </c>
      <c r="ID11" s="102"/>
      <c r="IE11" s="104" t="str">
        <f t="shared" si="174"/>
        <v/>
      </c>
      <c r="IF11" s="102"/>
      <c r="IG11" s="102"/>
      <c r="IH11" s="104" t="str">
        <f t="shared" si="52"/>
        <v/>
      </c>
      <c r="II11" s="118"/>
      <c r="IJ11" s="104" t="str">
        <f t="shared" si="175"/>
        <v/>
      </c>
      <c r="IK11" s="102"/>
      <c r="IL11" s="102"/>
      <c r="IM11" s="104" t="str">
        <f t="shared" si="53"/>
        <v/>
      </c>
      <c r="IN11" s="118"/>
      <c r="IO11" s="104" t="str">
        <f t="shared" si="176"/>
        <v/>
      </c>
      <c r="IP11" s="102"/>
      <c r="IQ11" s="102"/>
      <c r="IR11" s="104" t="str">
        <f t="shared" si="54"/>
        <v/>
      </c>
      <c r="IS11" s="102"/>
      <c r="IT11" s="104" t="str">
        <f t="shared" si="177"/>
        <v/>
      </c>
      <c r="IU11" s="104">
        <f t="shared" si="226"/>
        <v>12</v>
      </c>
      <c r="IV11" s="104">
        <f t="shared" si="227"/>
        <v>14.022142857142857</v>
      </c>
      <c r="IW11" s="104">
        <f t="shared" si="228"/>
        <v>13.213285714285714</v>
      </c>
      <c r="IX11" s="104" t="str">
        <f t="shared" si="229"/>
        <v/>
      </c>
      <c r="IY11" s="104">
        <f t="shared" si="230"/>
        <v>13.213285714285714</v>
      </c>
      <c r="IZ11" s="105">
        <f t="shared" si="231"/>
        <v>2</v>
      </c>
      <c r="JA11" s="109">
        <f t="shared" si="55"/>
        <v>14</v>
      </c>
      <c r="JB11" s="102"/>
      <c r="JC11" s="102"/>
      <c r="JD11" s="104" t="str">
        <f t="shared" si="56"/>
        <v/>
      </c>
      <c r="JE11" s="102"/>
      <c r="JF11" s="104" t="str">
        <f t="shared" si="184"/>
        <v/>
      </c>
      <c r="JG11" s="102"/>
      <c r="JH11" s="102"/>
      <c r="JI11" s="104" t="str">
        <f t="shared" si="57"/>
        <v/>
      </c>
      <c r="JJ11" s="102"/>
      <c r="JK11" s="104" t="str">
        <f t="shared" si="185"/>
        <v/>
      </c>
      <c r="JL11" s="102"/>
      <c r="JM11" s="102"/>
      <c r="JN11" s="104" t="str">
        <f t="shared" si="58"/>
        <v/>
      </c>
      <c r="JO11" s="118"/>
      <c r="JP11" s="104" t="str">
        <f t="shared" si="186"/>
        <v/>
      </c>
      <c r="JQ11" s="102"/>
      <c r="JR11" s="102"/>
      <c r="JS11" s="104" t="str">
        <f t="shared" si="59"/>
        <v/>
      </c>
      <c r="JT11" s="118"/>
      <c r="JU11" s="104" t="str">
        <f t="shared" si="187"/>
        <v/>
      </c>
      <c r="JV11" s="102"/>
      <c r="JW11" s="102"/>
      <c r="JX11" s="104" t="str">
        <f t="shared" si="60"/>
        <v/>
      </c>
      <c r="JY11" s="102"/>
      <c r="JZ11" s="104" t="str">
        <f t="shared" si="188"/>
        <v/>
      </c>
      <c r="KA11" s="104" t="str">
        <f t="shared" si="189"/>
        <v/>
      </c>
      <c r="KB11" s="104" t="str">
        <f t="shared" si="190"/>
        <v/>
      </c>
      <c r="KC11" s="104" t="str">
        <f t="shared" si="191"/>
        <v/>
      </c>
      <c r="KD11" s="104" t="str">
        <f t="shared" si="192"/>
        <v/>
      </c>
      <c r="KE11" s="104" t="str">
        <f t="shared" si="193"/>
        <v/>
      </c>
      <c r="KF11" s="105" t="str">
        <f t="shared" si="61"/>
        <v/>
      </c>
      <c r="KG11" s="109" t="str">
        <f t="shared" si="62"/>
        <v/>
      </c>
      <c r="KH11" s="102">
        <v>15.5</v>
      </c>
      <c r="KI11" s="102">
        <v>11.5</v>
      </c>
      <c r="KJ11" s="104">
        <f t="shared" si="63"/>
        <v>13.1</v>
      </c>
      <c r="KK11" s="102"/>
      <c r="KL11" s="104">
        <f t="shared" si="194"/>
        <v>13.1</v>
      </c>
      <c r="KM11" s="102"/>
      <c r="KN11" s="102"/>
      <c r="KO11" s="104" t="str">
        <f t="shared" si="64"/>
        <v/>
      </c>
      <c r="KP11" s="102"/>
      <c r="KQ11" s="104" t="str">
        <f t="shared" si="195"/>
        <v/>
      </c>
      <c r="KR11" s="102"/>
      <c r="KS11" s="102"/>
      <c r="KT11" s="104" t="str">
        <f t="shared" si="65"/>
        <v/>
      </c>
      <c r="KU11" s="118"/>
      <c r="KV11" s="104" t="str">
        <f t="shared" si="196"/>
        <v/>
      </c>
      <c r="KW11" s="102"/>
      <c r="KX11" s="102"/>
      <c r="KY11" s="104" t="str">
        <f t="shared" si="66"/>
        <v/>
      </c>
      <c r="KZ11" s="118"/>
      <c r="LA11" s="104" t="str">
        <f t="shared" si="197"/>
        <v/>
      </c>
      <c r="LB11" s="102"/>
      <c r="LC11" s="102"/>
      <c r="LD11" s="104" t="str">
        <f t="shared" si="67"/>
        <v/>
      </c>
      <c r="LE11" s="102"/>
      <c r="LF11" s="104" t="str">
        <f t="shared" si="198"/>
        <v/>
      </c>
      <c r="LG11" s="104">
        <f t="shared" si="199"/>
        <v>15.5</v>
      </c>
      <c r="LH11" s="104">
        <f t="shared" si="200"/>
        <v>11.5</v>
      </c>
      <c r="LI11" s="104">
        <f t="shared" si="201"/>
        <v>13.1</v>
      </c>
      <c r="LJ11" s="104" t="str">
        <f t="shared" si="202"/>
        <v/>
      </c>
      <c r="LK11" s="104">
        <f t="shared" si="203"/>
        <v>13.1</v>
      </c>
      <c r="LL11" s="105">
        <f t="shared" si="68"/>
        <v>2</v>
      </c>
      <c r="LM11" s="109">
        <f t="shared" si="69"/>
        <v>13</v>
      </c>
      <c r="LN11" s="102"/>
      <c r="LO11" s="102"/>
      <c r="LP11" s="104" t="str">
        <f t="shared" si="70"/>
        <v/>
      </c>
      <c r="LQ11" s="102"/>
      <c r="LR11" s="104" t="str">
        <f t="shared" si="204"/>
        <v/>
      </c>
      <c r="LS11" s="102"/>
      <c r="LT11" s="102"/>
      <c r="LU11" s="104" t="str">
        <f t="shared" si="71"/>
        <v/>
      </c>
      <c r="LV11" s="102"/>
      <c r="LW11" s="104" t="str">
        <f t="shared" si="205"/>
        <v/>
      </c>
      <c r="LX11" s="102"/>
      <c r="LY11" s="102"/>
      <c r="LZ11" s="104" t="str">
        <f t="shared" si="72"/>
        <v/>
      </c>
      <c r="MA11" s="118"/>
      <c r="MB11" s="104" t="str">
        <f t="shared" si="206"/>
        <v/>
      </c>
      <c r="MC11" s="102"/>
      <c r="MD11" s="102"/>
      <c r="ME11" s="104" t="str">
        <f t="shared" si="73"/>
        <v/>
      </c>
      <c r="MF11" s="118"/>
      <c r="MG11" s="104" t="str">
        <f t="shared" si="207"/>
        <v/>
      </c>
      <c r="MH11" s="102"/>
      <c r="MI11" s="102"/>
      <c r="MJ11" s="104" t="str">
        <f t="shared" si="74"/>
        <v/>
      </c>
      <c r="MK11" s="102"/>
      <c r="ML11" s="104" t="str">
        <f t="shared" si="208"/>
        <v/>
      </c>
      <c r="MM11" s="104" t="str">
        <f t="shared" si="209"/>
        <v/>
      </c>
      <c r="MN11" s="104" t="str">
        <f t="shared" si="210"/>
        <v/>
      </c>
      <c r="MO11" s="104" t="str">
        <f t="shared" si="211"/>
        <v/>
      </c>
      <c r="MP11" s="104" t="str">
        <f t="shared" si="212"/>
        <v/>
      </c>
      <c r="MQ11" s="104" t="str">
        <f t="shared" si="213"/>
        <v/>
      </c>
      <c r="MR11" s="105" t="str">
        <f t="shared" si="75"/>
        <v/>
      </c>
      <c r="MS11" s="109" t="str">
        <f t="shared" si="76"/>
        <v/>
      </c>
      <c r="MT11" s="102"/>
      <c r="MU11" s="102"/>
      <c r="MV11" s="104" t="str">
        <f t="shared" si="77"/>
        <v/>
      </c>
      <c r="MW11" s="102"/>
      <c r="MX11" s="104" t="str">
        <f t="shared" si="214"/>
        <v/>
      </c>
      <c r="MY11" s="102"/>
      <c r="MZ11" s="102"/>
      <c r="NA11" s="104" t="str">
        <f t="shared" si="78"/>
        <v/>
      </c>
      <c r="NB11" s="102"/>
      <c r="NC11" s="104" t="str">
        <f t="shared" si="215"/>
        <v/>
      </c>
      <c r="ND11" s="102"/>
      <c r="NE11" s="102"/>
      <c r="NF11" s="104" t="str">
        <f t="shared" si="79"/>
        <v/>
      </c>
      <c r="NG11" s="118"/>
      <c r="NH11" s="104" t="str">
        <f t="shared" si="216"/>
        <v/>
      </c>
      <c r="NI11" s="102"/>
      <c r="NJ11" s="102"/>
      <c r="NK11" s="104" t="str">
        <f t="shared" si="80"/>
        <v/>
      </c>
      <c r="NL11" s="118"/>
      <c r="NM11" s="104" t="str">
        <f t="shared" si="217"/>
        <v/>
      </c>
      <c r="NN11" s="102"/>
      <c r="NO11" s="102"/>
      <c r="NP11" s="104" t="str">
        <f t="shared" si="81"/>
        <v/>
      </c>
      <c r="NQ11" s="102"/>
      <c r="NR11" s="104" t="str">
        <f t="shared" si="218"/>
        <v/>
      </c>
      <c r="NS11" s="104" t="str">
        <f t="shared" si="219"/>
        <v/>
      </c>
      <c r="NT11" s="104" t="str">
        <f t="shared" si="220"/>
        <v/>
      </c>
      <c r="NU11" s="104" t="str">
        <f t="shared" si="221"/>
        <v/>
      </c>
      <c r="NV11" s="104" t="str">
        <f t="shared" si="222"/>
        <v/>
      </c>
      <c r="NW11" s="104" t="str">
        <f t="shared" si="223"/>
        <v/>
      </c>
      <c r="NX11" s="105" t="str">
        <f t="shared" si="82"/>
        <v/>
      </c>
      <c r="NY11" s="109" t="str">
        <f t="shared" si="83"/>
        <v/>
      </c>
      <c r="NZ11" s="73" t="str">
        <f t="shared" si="84"/>
        <v>Didier</v>
      </c>
      <c r="OA11" s="104">
        <f t="shared" si="85"/>
        <v>9.379999999999999</v>
      </c>
      <c r="OB11" s="104">
        <f t="shared" si="86"/>
        <v>10.259374999999999</v>
      </c>
      <c r="OC11" s="104">
        <f t="shared" si="87"/>
        <v>9.2437500000000004</v>
      </c>
      <c r="OD11" s="104">
        <f t="shared" si="88"/>
        <v>12.5</v>
      </c>
      <c r="OE11" s="104">
        <f t="shared" si="89"/>
        <v>13.5</v>
      </c>
      <c r="OF11" s="104">
        <f t="shared" si="90"/>
        <v>12.025</v>
      </c>
      <c r="OG11" s="104">
        <f t="shared" si="91"/>
        <v>11.49375</v>
      </c>
      <c r="OH11" s="104">
        <f t="shared" si="92"/>
        <v>13.213285714285714</v>
      </c>
      <c r="OI11" s="104" t="str">
        <f t="shared" si="93"/>
        <v/>
      </c>
      <c r="OJ11" s="104">
        <f t="shared" si="94"/>
        <v>13.1</v>
      </c>
      <c r="OK11" s="104" t="str">
        <f t="shared" si="95"/>
        <v/>
      </c>
      <c r="OL11" s="104" t="str">
        <f t="shared" si="96"/>
        <v/>
      </c>
      <c r="OM11" s="134"/>
      <c r="ON11" s="104">
        <f t="shared" si="97"/>
        <v>10.030048076923077</v>
      </c>
      <c r="OO11" s="104">
        <f t="shared" si="98"/>
        <v>9.0461744505494508</v>
      </c>
      <c r="OP11" s="104">
        <f t="shared" si="99"/>
        <v>11.243570054945055</v>
      </c>
      <c r="OQ11" s="104">
        <f t="shared" si="100"/>
        <v>11.243570054945055</v>
      </c>
      <c r="OR11" s="105">
        <f t="shared" si="101"/>
        <v>18</v>
      </c>
      <c r="OS11" s="105">
        <f t="shared" si="224"/>
        <v>30</v>
      </c>
      <c r="OT11" s="134"/>
      <c r="OU11" s="109">
        <f t="shared" si="102"/>
        <v>17</v>
      </c>
      <c r="OW11" s="95" t="s">
        <v>31</v>
      </c>
      <c r="OX11" s="95" t="s">
        <v>32</v>
      </c>
      <c r="OY11" s="95" t="s">
        <v>30</v>
      </c>
      <c r="OZ11" s="95"/>
      <c r="PA11" s="95" t="s">
        <v>30</v>
      </c>
      <c r="PB11" s="95" t="s">
        <v>31</v>
      </c>
      <c r="PC11" s="95"/>
      <c r="PD11" s="95"/>
      <c r="PE11" s="95"/>
      <c r="PF11" s="95"/>
    </row>
    <row r="12" spans="1:422" s="3" customFormat="1" x14ac:dyDescent="0.3">
      <c r="A12" s="103">
        <f t="shared" si="225"/>
        <v>7</v>
      </c>
      <c r="B12" s="237" t="s">
        <v>289</v>
      </c>
      <c r="C12" s="237" t="s">
        <v>365</v>
      </c>
      <c r="D12" s="237" t="s">
        <v>398</v>
      </c>
      <c r="E12" s="239" t="s">
        <v>277</v>
      </c>
      <c r="F12" s="102">
        <v>14.2</v>
      </c>
      <c r="G12" s="102">
        <v>11.75</v>
      </c>
      <c r="H12" s="104">
        <f t="shared" si="1"/>
        <v>12.73</v>
      </c>
      <c r="I12" s="102"/>
      <c r="J12" s="104">
        <f t="shared" si="103"/>
        <v>12.73</v>
      </c>
      <c r="K12" s="102">
        <v>19.100000000000001</v>
      </c>
      <c r="L12" s="102">
        <v>14.75</v>
      </c>
      <c r="M12" s="104">
        <f t="shared" si="2"/>
        <v>16.490000000000002</v>
      </c>
      <c r="N12" s="102"/>
      <c r="O12" s="104">
        <f t="shared" si="104"/>
        <v>16.490000000000002</v>
      </c>
      <c r="P12" s="102"/>
      <c r="Q12" s="102"/>
      <c r="R12" s="104" t="str">
        <f t="shared" si="3"/>
        <v/>
      </c>
      <c r="S12" s="118"/>
      <c r="T12" s="104" t="str">
        <f t="shared" si="105"/>
        <v/>
      </c>
      <c r="U12" s="102"/>
      <c r="V12" s="102"/>
      <c r="W12" s="104" t="str">
        <f t="shared" si="4"/>
        <v/>
      </c>
      <c r="X12" s="118"/>
      <c r="Y12" s="104" t="str">
        <f t="shared" si="106"/>
        <v/>
      </c>
      <c r="Z12" s="102"/>
      <c r="AA12" s="102"/>
      <c r="AB12" s="104" t="str">
        <f t="shared" si="5"/>
        <v/>
      </c>
      <c r="AC12" s="102"/>
      <c r="AD12" s="104" t="str">
        <f t="shared" si="107"/>
        <v/>
      </c>
      <c r="AE12" s="104">
        <f t="shared" si="108"/>
        <v>17.262499999999999</v>
      </c>
      <c r="AF12" s="104">
        <f t="shared" si="109"/>
        <v>13.625</v>
      </c>
      <c r="AG12" s="104">
        <f t="shared" si="110"/>
        <v>15.080000000000002</v>
      </c>
      <c r="AH12" s="104" t="str">
        <f t="shared" si="111"/>
        <v/>
      </c>
      <c r="AI12" s="104">
        <f t="shared" si="112"/>
        <v>15.080000000000002</v>
      </c>
      <c r="AJ12" s="105">
        <f t="shared" si="6"/>
        <v>5</v>
      </c>
      <c r="AK12" s="109">
        <f t="shared" si="7"/>
        <v>4</v>
      </c>
      <c r="AL12" s="102">
        <v>17.88</v>
      </c>
      <c r="AM12" s="102">
        <v>15.75</v>
      </c>
      <c r="AN12" s="104">
        <f t="shared" si="8"/>
        <v>16.602</v>
      </c>
      <c r="AO12" s="102"/>
      <c r="AP12" s="104">
        <f t="shared" si="113"/>
        <v>16.602</v>
      </c>
      <c r="AQ12" s="102">
        <v>11.25</v>
      </c>
      <c r="AR12" s="102">
        <v>9</v>
      </c>
      <c r="AS12" s="104">
        <f t="shared" si="9"/>
        <v>9.8999999999999986</v>
      </c>
      <c r="AT12" s="102"/>
      <c r="AU12" s="104">
        <f t="shared" si="114"/>
        <v>9.8999999999999986</v>
      </c>
      <c r="AV12" s="102">
        <v>12.25</v>
      </c>
      <c r="AW12" s="102">
        <v>16.5</v>
      </c>
      <c r="AX12" s="104">
        <f t="shared" si="10"/>
        <v>14.8</v>
      </c>
      <c r="AY12" s="118"/>
      <c r="AZ12" s="104">
        <f t="shared" si="115"/>
        <v>14.8</v>
      </c>
      <c r="BA12" s="102"/>
      <c r="BB12" s="102"/>
      <c r="BC12" s="104" t="str">
        <f t="shared" si="11"/>
        <v/>
      </c>
      <c r="BD12" s="118"/>
      <c r="BE12" s="104" t="str">
        <f t="shared" si="116"/>
        <v/>
      </c>
      <c r="BF12" s="102"/>
      <c r="BG12" s="102"/>
      <c r="BH12" s="104" t="str">
        <f t="shared" si="12"/>
        <v/>
      </c>
      <c r="BI12" s="102"/>
      <c r="BJ12" s="104" t="str">
        <f t="shared" si="117"/>
        <v/>
      </c>
      <c r="BK12" s="104">
        <f t="shared" si="118"/>
        <v>13.696874999999999</v>
      </c>
      <c r="BL12" s="104">
        <f t="shared" si="119"/>
        <v>13.921875</v>
      </c>
      <c r="BM12" s="104">
        <f t="shared" si="120"/>
        <v>13.831875</v>
      </c>
      <c r="BN12" s="104" t="str">
        <f t="shared" si="121"/>
        <v/>
      </c>
      <c r="BO12" s="104">
        <f t="shared" si="122"/>
        <v>13.831875</v>
      </c>
      <c r="BP12" s="105">
        <f t="shared" si="13"/>
        <v>4</v>
      </c>
      <c r="BQ12" s="109">
        <f t="shared" si="14"/>
        <v>1</v>
      </c>
      <c r="BR12" s="102">
        <v>16</v>
      </c>
      <c r="BS12" s="102">
        <v>14</v>
      </c>
      <c r="BT12" s="104">
        <f t="shared" si="15"/>
        <v>14.8</v>
      </c>
      <c r="BU12" s="102"/>
      <c r="BV12" s="104">
        <f t="shared" si="123"/>
        <v>14.8</v>
      </c>
      <c r="BW12" s="240">
        <v>15</v>
      </c>
      <c r="BX12" s="102">
        <v>14.5</v>
      </c>
      <c r="BY12" s="104">
        <f t="shared" si="16"/>
        <v>14.7</v>
      </c>
      <c r="BZ12" s="102"/>
      <c r="CA12" s="104">
        <f t="shared" si="124"/>
        <v>14.7</v>
      </c>
      <c r="CB12" s="102">
        <v>13.5</v>
      </c>
      <c r="CC12" s="102">
        <v>14.5</v>
      </c>
      <c r="CD12" s="104">
        <f t="shared" si="17"/>
        <v>14.1</v>
      </c>
      <c r="CE12" s="118"/>
      <c r="CF12" s="104">
        <f t="shared" si="125"/>
        <v>14.1</v>
      </c>
      <c r="CG12" s="102"/>
      <c r="CH12" s="102"/>
      <c r="CI12" s="104" t="str">
        <f t="shared" si="18"/>
        <v/>
      </c>
      <c r="CJ12" s="118"/>
      <c r="CK12" s="104" t="str">
        <f t="shared" si="126"/>
        <v/>
      </c>
      <c r="CL12" s="102"/>
      <c r="CM12" s="102"/>
      <c r="CN12" s="104" t="str">
        <f t="shared" si="19"/>
        <v/>
      </c>
      <c r="CO12" s="102"/>
      <c r="CP12" s="104" t="str">
        <f t="shared" si="127"/>
        <v/>
      </c>
      <c r="CQ12" s="104">
        <f t="shared" si="128"/>
        <v>14.90625</v>
      </c>
      <c r="CR12" s="104">
        <f t="shared" si="129"/>
        <v>14.3125</v>
      </c>
      <c r="CS12" s="104">
        <f t="shared" si="130"/>
        <v>14.55</v>
      </c>
      <c r="CT12" s="104" t="str">
        <f t="shared" si="131"/>
        <v/>
      </c>
      <c r="CU12" s="104">
        <f t="shared" si="132"/>
        <v>14.55</v>
      </c>
      <c r="CV12" s="105">
        <f t="shared" si="20"/>
        <v>3</v>
      </c>
      <c r="CW12" s="109">
        <f t="shared" si="21"/>
        <v>3</v>
      </c>
      <c r="CX12" s="102">
        <v>16</v>
      </c>
      <c r="CY12" s="102">
        <v>15.5</v>
      </c>
      <c r="CZ12" s="104">
        <f t="shared" si="22"/>
        <v>15.7</v>
      </c>
      <c r="DA12" s="102"/>
      <c r="DB12" s="104">
        <f t="shared" si="133"/>
        <v>15.7</v>
      </c>
      <c r="DC12" s="102">
        <v>15.5</v>
      </c>
      <c r="DD12" s="102">
        <v>15</v>
      </c>
      <c r="DE12" s="104">
        <f t="shared" si="23"/>
        <v>15.2</v>
      </c>
      <c r="DF12" s="102"/>
      <c r="DG12" s="104">
        <f t="shared" si="134"/>
        <v>15.2</v>
      </c>
      <c r="DH12" s="102"/>
      <c r="DI12" s="102"/>
      <c r="DJ12" s="104" t="str">
        <f t="shared" si="24"/>
        <v/>
      </c>
      <c r="DK12" s="118"/>
      <c r="DL12" s="104" t="str">
        <f t="shared" si="135"/>
        <v/>
      </c>
      <c r="DM12" s="102"/>
      <c r="DN12" s="102"/>
      <c r="DO12" s="104" t="str">
        <f t="shared" si="25"/>
        <v/>
      </c>
      <c r="DP12" s="118"/>
      <c r="DQ12" s="104" t="str">
        <f t="shared" si="136"/>
        <v/>
      </c>
      <c r="DR12" s="102"/>
      <c r="DS12" s="102"/>
      <c r="DT12" s="104" t="str">
        <f t="shared" si="26"/>
        <v/>
      </c>
      <c r="DU12" s="102"/>
      <c r="DV12" s="104" t="str">
        <f t="shared" si="137"/>
        <v/>
      </c>
      <c r="DW12" s="104">
        <f t="shared" si="138"/>
        <v>15.75</v>
      </c>
      <c r="DX12" s="104">
        <f t="shared" si="139"/>
        <v>15.25</v>
      </c>
      <c r="DY12" s="104">
        <f t="shared" si="140"/>
        <v>15.45</v>
      </c>
      <c r="DZ12" s="104" t="str">
        <f t="shared" si="141"/>
        <v/>
      </c>
      <c r="EA12" s="104">
        <f t="shared" si="142"/>
        <v>15.45</v>
      </c>
      <c r="EB12" s="105">
        <f t="shared" si="27"/>
        <v>4</v>
      </c>
      <c r="EC12" s="109">
        <f t="shared" si="28"/>
        <v>6</v>
      </c>
      <c r="ED12" s="102">
        <v>14.5</v>
      </c>
      <c r="EE12" s="102">
        <v>13.5</v>
      </c>
      <c r="EF12" s="104">
        <f t="shared" si="29"/>
        <v>13.9</v>
      </c>
      <c r="EG12" s="102"/>
      <c r="EH12" s="104">
        <f t="shared" si="143"/>
        <v>13.9</v>
      </c>
      <c r="EI12" s="102">
        <v>18</v>
      </c>
      <c r="EJ12" s="102">
        <v>16.5</v>
      </c>
      <c r="EK12" s="104">
        <f t="shared" si="30"/>
        <v>17.100000000000001</v>
      </c>
      <c r="EL12" s="102"/>
      <c r="EM12" s="104">
        <f t="shared" si="144"/>
        <v>17.100000000000001</v>
      </c>
      <c r="EN12" s="102"/>
      <c r="EO12" s="102"/>
      <c r="EP12" s="104" t="str">
        <f t="shared" si="31"/>
        <v/>
      </c>
      <c r="EQ12" s="118"/>
      <c r="ER12" s="104" t="str">
        <f t="shared" si="145"/>
        <v/>
      </c>
      <c r="ES12" s="102"/>
      <c r="ET12" s="102"/>
      <c r="EU12" s="104" t="str">
        <f t="shared" si="32"/>
        <v/>
      </c>
      <c r="EV12" s="118"/>
      <c r="EW12" s="104" t="str">
        <f t="shared" si="146"/>
        <v/>
      </c>
      <c r="EX12" s="102"/>
      <c r="EY12" s="102"/>
      <c r="EZ12" s="104" t="str">
        <f t="shared" si="33"/>
        <v/>
      </c>
      <c r="FA12" s="102"/>
      <c r="FB12" s="104" t="str">
        <f t="shared" si="147"/>
        <v/>
      </c>
      <c r="FC12" s="104">
        <f t="shared" si="148"/>
        <v>16.25</v>
      </c>
      <c r="FD12" s="104">
        <f t="shared" si="149"/>
        <v>15</v>
      </c>
      <c r="FE12" s="104">
        <f t="shared" si="150"/>
        <v>15.5</v>
      </c>
      <c r="FF12" s="104" t="str">
        <f t="shared" si="151"/>
        <v/>
      </c>
      <c r="FG12" s="104">
        <f t="shared" si="152"/>
        <v>15.5</v>
      </c>
      <c r="FH12" s="105">
        <f t="shared" si="34"/>
        <v>2</v>
      </c>
      <c r="FI12" s="109">
        <f t="shared" si="35"/>
        <v>1</v>
      </c>
      <c r="FJ12" s="102">
        <v>16</v>
      </c>
      <c r="FK12" s="102">
        <v>9</v>
      </c>
      <c r="FL12" s="104">
        <f t="shared" si="36"/>
        <v>11.8</v>
      </c>
      <c r="FM12" s="102"/>
      <c r="FN12" s="104">
        <f t="shared" si="153"/>
        <v>11.8</v>
      </c>
      <c r="FO12" s="102">
        <v>11.25</v>
      </c>
      <c r="FP12" s="102">
        <v>18.5</v>
      </c>
      <c r="FQ12" s="104">
        <f t="shared" si="37"/>
        <v>15.6</v>
      </c>
      <c r="FR12" s="102"/>
      <c r="FS12" s="104">
        <f t="shared" si="154"/>
        <v>15.6</v>
      </c>
      <c r="FT12" s="102"/>
      <c r="FU12" s="102"/>
      <c r="FV12" s="104" t="str">
        <f t="shared" si="38"/>
        <v/>
      </c>
      <c r="FW12" s="118"/>
      <c r="FX12" s="104" t="str">
        <f t="shared" si="155"/>
        <v/>
      </c>
      <c r="FY12" s="102"/>
      <c r="FZ12" s="102"/>
      <c r="GA12" s="104" t="str">
        <f t="shared" si="39"/>
        <v/>
      </c>
      <c r="GB12" s="118"/>
      <c r="GC12" s="104" t="str">
        <f t="shared" si="156"/>
        <v/>
      </c>
      <c r="GD12" s="102"/>
      <c r="GE12" s="102"/>
      <c r="GF12" s="104" t="str">
        <f t="shared" si="40"/>
        <v/>
      </c>
      <c r="GG12" s="102"/>
      <c r="GH12" s="104" t="str">
        <f t="shared" si="157"/>
        <v/>
      </c>
      <c r="GI12" s="104">
        <f t="shared" si="158"/>
        <v>11.84375</v>
      </c>
      <c r="GJ12" s="104">
        <f t="shared" si="159"/>
        <v>17.3125</v>
      </c>
      <c r="GK12" s="104">
        <f t="shared" si="160"/>
        <v>15.125</v>
      </c>
      <c r="GL12" s="104" t="str">
        <f t="shared" si="161"/>
        <v/>
      </c>
      <c r="GM12" s="104">
        <f t="shared" si="162"/>
        <v>15.125</v>
      </c>
      <c r="GN12" s="105">
        <f t="shared" si="41"/>
        <v>2</v>
      </c>
      <c r="GO12" s="109">
        <f t="shared" si="42"/>
        <v>2</v>
      </c>
      <c r="GP12" s="102">
        <v>14</v>
      </c>
      <c r="GQ12" s="102">
        <v>15.5</v>
      </c>
      <c r="GR12" s="104">
        <f t="shared" si="43"/>
        <v>14.899999999999999</v>
      </c>
      <c r="GS12" s="102"/>
      <c r="GT12" s="104">
        <f t="shared" si="163"/>
        <v>14.899999999999999</v>
      </c>
      <c r="GU12" s="102">
        <v>17</v>
      </c>
      <c r="GV12" s="102">
        <v>13</v>
      </c>
      <c r="GW12" s="104">
        <f t="shared" si="44"/>
        <v>14.600000000000001</v>
      </c>
      <c r="GX12" s="102"/>
      <c r="GY12" s="104">
        <f t="shared" si="164"/>
        <v>14.600000000000001</v>
      </c>
      <c r="GZ12" s="102">
        <v>18</v>
      </c>
      <c r="HA12" s="102">
        <v>15</v>
      </c>
      <c r="HB12" s="104">
        <f t="shared" si="45"/>
        <v>16.2</v>
      </c>
      <c r="HC12" s="118"/>
      <c r="HD12" s="104">
        <f t="shared" si="165"/>
        <v>16.2</v>
      </c>
      <c r="HE12" s="102"/>
      <c r="HF12" s="102"/>
      <c r="HG12" s="104" t="str">
        <f t="shared" si="46"/>
        <v/>
      </c>
      <c r="HH12" s="118"/>
      <c r="HI12" s="104" t="str">
        <f t="shared" si="166"/>
        <v/>
      </c>
      <c r="HJ12" s="102"/>
      <c r="HK12" s="102"/>
      <c r="HL12" s="104" t="str">
        <f t="shared" si="47"/>
        <v/>
      </c>
      <c r="HM12" s="102"/>
      <c r="HN12" s="104" t="str">
        <f t="shared" si="167"/>
        <v/>
      </c>
      <c r="HO12" s="104">
        <f t="shared" si="168"/>
        <v>17.0625</v>
      </c>
      <c r="HP12" s="104">
        <f t="shared" si="169"/>
        <v>14.71875</v>
      </c>
      <c r="HQ12" s="104">
        <f t="shared" si="170"/>
        <v>15.65625</v>
      </c>
      <c r="HR12" s="104" t="str">
        <f t="shared" si="171"/>
        <v/>
      </c>
      <c r="HS12" s="104">
        <f t="shared" si="172"/>
        <v>15.65625</v>
      </c>
      <c r="HT12" s="105">
        <f t="shared" si="48"/>
        <v>2</v>
      </c>
      <c r="HU12" s="109">
        <f t="shared" si="49"/>
        <v>2</v>
      </c>
      <c r="HV12" s="102"/>
      <c r="HW12" s="102"/>
      <c r="HX12" s="104" t="str">
        <f t="shared" si="50"/>
        <v/>
      </c>
      <c r="HY12" s="102"/>
      <c r="HZ12" s="104" t="str">
        <f t="shared" si="173"/>
        <v/>
      </c>
      <c r="IA12" s="102"/>
      <c r="IB12" s="102"/>
      <c r="IC12" s="104" t="str">
        <f t="shared" si="51"/>
        <v/>
      </c>
      <c r="ID12" s="102"/>
      <c r="IE12" s="104" t="str">
        <f t="shared" si="174"/>
        <v/>
      </c>
      <c r="IF12" s="102"/>
      <c r="IG12" s="102"/>
      <c r="IH12" s="104" t="str">
        <f t="shared" si="52"/>
        <v/>
      </c>
      <c r="II12" s="118"/>
      <c r="IJ12" s="104" t="str">
        <f t="shared" si="175"/>
        <v/>
      </c>
      <c r="IK12" s="102"/>
      <c r="IL12" s="102"/>
      <c r="IM12" s="104" t="str">
        <f t="shared" si="53"/>
        <v/>
      </c>
      <c r="IN12" s="118"/>
      <c r="IO12" s="104" t="str">
        <f t="shared" si="176"/>
        <v/>
      </c>
      <c r="IP12" s="102"/>
      <c r="IQ12" s="102"/>
      <c r="IR12" s="104" t="str">
        <f t="shared" si="54"/>
        <v/>
      </c>
      <c r="IS12" s="102"/>
      <c r="IT12" s="104" t="str">
        <f t="shared" si="177"/>
        <v/>
      </c>
      <c r="IU12" s="104" t="str">
        <f t="shared" si="226"/>
        <v/>
      </c>
      <c r="IV12" s="104" t="str">
        <f t="shared" si="227"/>
        <v/>
      </c>
      <c r="IW12" s="104" t="str">
        <f t="shared" si="228"/>
        <v/>
      </c>
      <c r="IX12" s="104" t="str">
        <f t="shared" si="229"/>
        <v/>
      </c>
      <c r="IY12" s="104" t="str">
        <f t="shared" si="230"/>
        <v/>
      </c>
      <c r="IZ12" s="105" t="str">
        <f t="shared" si="231"/>
        <v/>
      </c>
      <c r="JA12" s="109" t="str">
        <f t="shared" si="55"/>
        <v/>
      </c>
      <c r="JB12" s="102"/>
      <c r="JC12" s="102"/>
      <c r="JD12" s="104" t="str">
        <f t="shared" si="56"/>
        <v/>
      </c>
      <c r="JE12" s="102"/>
      <c r="JF12" s="104" t="str">
        <f t="shared" si="184"/>
        <v/>
      </c>
      <c r="JG12" s="102"/>
      <c r="JH12" s="102"/>
      <c r="JI12" s="104" t="str">
        <f t="shared" si="57"/>
        <v/>
      </c>
      <c r="JJ12" s="102"/>
      <c r="JK12" s="104" t="str">
        <f t="shared" si="185"/>
        <v/>
      </c>
      <c r="JL12" s="102"/>
      <c r="JM12" s="102"/>
      <c r="JN12" s="104" t="str">
        <f t="shared" si="58"/>
        <v/>
      </c>
      <c r="JO12" s="118"/>
      <c r="JP12" s="104" t="str">
        <f t="shared" si="186"/>
        <v/>
      </c>
      <c r="JQ12" s="102"/>
      <c r="JR12" s="102"/>
      <c r="JS12" s="104" t="str">
        <f t="shared" si="59"/>
        <v/>
      </c>
      <c r="JT12" s="118"/>
      <c r="JU12" s="104" t="str">
        <f t="shared" si="187"/>
        <v/>
      </c>
      <c r="JV12" s="102"/>
      <c r="JW12" s="102"/>
      <c r="JX12" s="104" t="str">
        <f t="shared" si="60"/>
        <v/>
      </c>
      <c r="JY12" s="102"/>
      <c r="JZ12" s="104" t="str">
        <f t="shared" si="188"/>
        <v/>
      </c>
      <c r="KA12" s="104" t="str">
        <f t="shared" si="189"/>
        <v/>
      </c>
      <c r="KB12" s="104" t="str">
        <f t="shared" si="190"/>
        <v/>
      </c>
      <c r="KC12" s="104" t="str">
        <f t="shared" si="191"/>
        <v/>
      </c>
      <c r="KD12" s="104" t="str">
        <f t="shared" si="192"/>
        <v/>
      </c>
      <c r="KE12" s="104" t="str">
        <f t="shared" si="193"/>
        <v/>
      </c>
      <c r="KF12" s="105" t="str">
        <f t="shared" si="61"/>
        <v/>
      </c>
      <c r="KG12" s="109" t="str">
        <f t="shared" si="62"/>
        <v/>
      </c>
      <c r="KH12" s="102">
        <v>16</v>
      </c>
      <c r="KI12" s="102">
        <v>14</v>
      </c>
      <c r="KJ12" s="104">
        <f t="shared" si="63"/>
        <v>14.8</v>
      </c>
      <c r="KK12" s="102"/>
      <c r="KL12" s="104">
        <f t="shared" si="194"/>
        <v>14.8</v>
      </c>
      <c r="KM12" s="102"/>
      <c r="KN12" s="102"/>
      <c r="KO12" s="104" t="str">
        <f t="shared" si="64"/>
        <v/>
      </c>
      <c r="KP12" s="102"/>
      <c r="KQ12" s="104" t="str">
        <f t="shared" si="195"/>
        <v/>
      </c>
      <c r="KR12" s="102"/>
      <c r="KS12" s="102"/>
      <c r="KT12" s="104" t="str">
        <f t="shared" si="65"/>
        <v/>
      </c>
      <c r="KU12" s="118"/>
      <c r="KV12" s="104" t="str">
        <f t="shared" si="196"/>
        <v/>
      </c>
      <c r="KW12" s="102"/>
      <c r="KX12" s="102"/>
      <c r="KY12" s="104" t="str">
        <f t="shared" si="66"/>
        <v/>
      </c>
      <c r="KZ12" s="118"/>
      <c r="LA12" s="104" t="str">
        <f t="shared" si="197"/>
        <v/>
      </c>
      <c r="LB12" s="102"/>
      <c r="LC12" s="102"/>
      <c r="LD12" s="104" t="str">
        <f t="shared" si="67"/>
        <v/>
      </c>
      <c r="LE12" s="102"/>
      <c r="LF12" s="104" t="str">
        <f t="shared" si="198"/>
        <v/>
      </c>
      <c r="LG12" s="104">
        <f t="shared" si="199"/>
        <v>16</v>
      </c>
      <c r="LH12" s="104">
        <f t="shared" si="200"/>
        <v>14</v>
      </c>
      <c r="LI12" s="104">
        <f t="shared" si="201"/>
        <v>14.8</v>
      </c>
      <c r="LJ12" s="104" t="str">
        <f t="shared" si="202"/>
        <v/>
      </c>
      <c r="LK12" s="104">
        <f t="shared" si="203"/>
        <v>14.8</v>
      </c>
      <c r="LL12" s="105">
        <f t="shared" si="68"/>
        <v>2</v>
      </c>
      <c r="LM12" s="109">
        <f t="shared" si="69"/>
        <v>2</v>
      </c>
      <c r="LN12" s="102">
        <v>15</v>
      </c>
      <c r="LO12" s="102">
        <v>18.5</v>
      </c>
      <c r="LP12" s="104">
        <f t="shared" si="70"/>
        <v>17.100000000000001</v>
      </c>
      <c r="LQ12" s="102"/>
      <c r="LR12" s="104">
        <f t="shared" si="204"/>
        <v>17.100000000000001</v>
      </c>
      <c r="LS12" s="102"/>
      <c r="LT12" s="102"/>
      <c r="LU12" s="104" t="str">
        <f t="shared" si="71"/>
        <v/>
      </c>
      <c r="LV12" s="102"/>
      <c r="LW12" s="104" t="str">
        <f t="shared" si="205"/>
        <v/>
      </c>
      <c r="LX12" s="102"/>
      <c r="LY12" s="102"/>
      <c r="LZ12" s="104" t="str">
        <f t="shared" si="72"/>
        <v/>
      </c>
      <c r="MA12" s="118"/>
      <c r="MB12" s="104" t="str">
        <f t="shared" si="206"/>
        <v/>
      </c>
      <c r="MC12" s="102"/>
      <c r="MD12" s="102"/>
      <c r="ME12" s="104" t="str">
        <f t="shared" si="73"/>
        <v/>
      </c>
      <c r="MF12" s="118"/>
      <c r="MG12" s="104" t="str">
        <f t="shared" si="207"/>
        <v/>
      </c>
      <c r="MH12" s="102"/>
      <c r="MI12" s="102"/>
      <c r="MJ12" s="104" t="str">
        <f t="shared" si="74"/>
        <v/>
      </c>
      <c r="MK12" s="102"/>
      <c r="ML12" s="104" t="str">
        <f t="shared" si="208"/>
        <v/>
      </c>
      <c r="MM12" s="104">
        <f t="shared" si="209"/>
        <v>15</v>
      </c>
      <c r="MN12" s="104">
        <f t="shared" si="210"/>
        <v>18.5</v>
      </c>
      <c r="MO12" s="104">
        <f t="shared" si="211"/>
        <v>17.100000000000001</v>
      </c>
      <c r="MP12" s="104" t="str">
        <f t="shared" si="212"/>
        <v/>
      </c>
      <c r="MQ12" s="104">
        <f t="shared" si="213"/>
        <v>17.100000000000001</v>
      </c>
      <c r="MR12" s="105">
        <f t="shared" si="75"/>
        <v>2</v>
      </c>
      <c r="MS12" s="109">
        <f t="shared" si="76"/>
        <v>1</v>
      </c>
      <c r="MT12" s="102"/>
      <c r="MU12" s="102"/>
      <c r="MV12" s="104" t="str">
        <f t="shared" si="77"/>
        <v/>
      </c>
      <c r="MW12" s="102"/>
      <c r="MX12" s="104" t="str">
        <f t="shared" si="214"/>
        <v/>
      </c>
      <c r="MY12" s="102"/>
      <c r="MZ12" s="102"/>
      <c r="NA12" s="104" t="str">
        <f t="shared" si="78"/>
        <v/>
      </c>
      <c r="NB12" s="102"/>
      <c r="NC12" s="104" t="str">
        <f t="shared" si="215"/>
        <v/>
      </c>
      <c r="ND12" s="102"/>
      <c r="NE12" s="102"/>
      <c r="NF12" s="104" t="str">
        <f t="shared" si="79"/>
        <v/>
      </c>
      <c r="NG12" s="118"/>
      <c r="NH12" s="104" t="str">
        <f t="shared" si="216"/>
        <v/>
      </c>
      <c r="NI12" s="102"/>
      <c r="NJ12" s="102"/>
      <c r="NK12" s="104" t="str">
        <f t="shared" si="80"/>
        <v/>
      </c>
      <c r="NL12" s="118"/>
      <c r="NM12" s="104" t="str">
        <f t="shared" si="217"/>
        <v/>
      </c>
      <c r="NN12" s="102"/>
      <c r="NO12" s="102"/>
      <c r="NP12" s="104" t="str">
        <f t="shared" si="81"/>
        <v/>
      </c>
      <c r="NQ12" s="102"/>
      <c r="NR12" s="104" t="str">
        <f t="shared" si="218"/>
        <v/>
      </c>
      <c r="NS12" s="104" t="str">
        <f t="shared" si="219"/>
        <v/>
      </c>
      <c r="NT12" s="104" t="str">
        <f t="shared" si="220"/>
        <v/>
      </c>
      <c r="NU12" s="104" t="str">
        <f t="shared" si="221"/>
        <v/>
      </c>
      <c r="NV12" s="104" t="str">
        <f t="shared" si="222"/>
        <v/>
      </c>
      <c r="NW12" s="104" t="str">
        <f t="shared" si="223"/>
        <v/>
      </c>
      <c r="NX12" s="105" t="str">
        <f t="shared" si="82"/>
        <v/>
      </c>
      <c r="NY12" s="109" t="str">
        <f t="shared" si="83"/>
        <v/>
      </c>
      <c r="NZ12" s="73" t="str">
        <f t="shared" si="84"/>
        <v>Dinaël</v>
      </c>
      <c r="OA12" s="104">
        <f t="shared" si="85"/>
        <v>15.080000000000002</v>
      </c>
      <c r="OB12" s="104">
        <f t="shared" si="86"/>
        <v>13.831875</v>
      </c>
      <c r="OC12" s="104">
        <f t="shared" si="87"/>
        <v>14.55</v>
      </c>
      <c r="OD12" s="104">
        <f t="shared" si="88"/>
        <v>15.45</v>
      </c>
      <c r="OE12" s="104">
        <f t="shared" si="89"/>
        <v>15.5</v>
      </c>
      <c r="OF12" s="104">
        <f t="shared" si="90"/>
        <v>15.125</v>
      </c>
      <c r="OG12" s="104">
        <f t="shared" si="91"/>
        <v>15.65625</v>
      </c>
      <c r="OH12" s="104" t="str">
        <f t="shared" si="92"/>
        <v/>
      </c>
      <c r="OI12" s="104" t="str">
        <f t="shared" si="93"/>
        <v/>
      </c>
      <c r="OJ12" s="104">
        <f t="shared" si="94"/>
        <v>14.8</v>
      </c>
      <c r="OK12" s="104">
        <f t="shared" si="95"/>
        <v>17.100000000000001</v>
      </c>
      <c r="OL12" s="104" t="str">
        <f t="shared" si="96"/>
        <v/>
      </c>
      <c r="OM12" s="133"/>
      <c r="ON12" s="104">
        <f t="shared" si="97"/>
        <v>12.108413461538463</v>
      </c>
      <c r="OO12" s="104">
        <f t="shared" si="98"/>
        <v>12.257211538461538</v>
      </c>
      <c r="OP12" s="104">
        <f t="shared" si="99"/>
        <v>15.097692307692309</v>
      </c>
      <c r="OQ12" s="104">
        <f t="shared" si="100"/>
        <v>15.097692307692309</v>
      </c>
      <c r="OR12" s="105">
        <f t="shared" si="101"/>
        <v>26</v>
      </c>
      <c r="OS12" s="105">
        <f t="shared" si="224"/>
        <v>30</v>
      </c>
      <c r="OT12" s="133"/>
      <c r="OU12" s="109">
        <f t="shared" si="102"/>
        <v>2</v>
      </c>
      <c r="OW12" s="95" t="s">
        <v>31</v>
      </c>
      <c r="OX12" s="95" t="s">
        <v>31</v>
      </c>
      <c r="OY12" s="95" t="s">
        <v>30</v>
      </c>
      <c r="OZ12" s="95"/>
      <c r="PA12" s="95" t="s">
        <v>30</v>
      </c>
      <c r="PB12" s="95" t="s">
        <v>32</v>
      </c>
      <c r="PC12" s="95"/>
      <c r="PD12" s="95"/>
      <c r="PE12" s="95"/>
      <c r="PF12" s="95"/>
    </row>
    <row r="13" spans="1:422" x14ac:dyDescent="0.3">
      <c r="A13" s="103">
        <f t="shared" si="225"/>
        <v>8</v>
      </c>
      <c r="B13" s="237" t="s">
        <v>290</v>
      </c>
      <c r="C13" s="237" t="s">
        <v>366</v>
      </c>
      <c r="D13" s="237" t="s">
        <v>399</v>
      </c>
      <c r="E13" s="239" t="s">
        <v>277</v>
      </c>
      <c r="F13" s="102">
        <v>15.5</v>
      </c>
      <c r="G13" s="102">
        <v>7</v>
      </c>
      <c r="H13" s="104">
        <f t="shared" si="1"/>
        <v>10.4</v>
      </c>
      <c r="I13" s="102"/>
      <c r="J13" s="104">
        <f t="shared" si="103"/>
        <v>10.4</v>
      </c>
      <c r="K13" s="102">
        <v>9.5</v>
      </c>
      <c r="L13" s="102">
        <v>7.25</v>
      </c>
      <c r="M13" s="104">
        <f t="shared" si="2"/>
        <v>8.15</v>
      </c>
      <c r="N13" s="102"/>
      <c r="O13" s="104">
        <f t="shared" si="104"/>
        <v>8.15</v>
      </c>
      <c r="P13" s="102"/>
      <c r="Q13" s="102"/>
      <c r="R13" s="104" t="str">
        <f t="shared" si="3"/>
        <v/>
      </c>
      <c r="S13" s="118"/>
      <c r="T13" s="104" t="str">
        <f t="shared" si="105"/>
        <v/>
      </c>
      <c r="U13" s="102"/>
      <c r="V13" s="102"/>
      <c r="W13" s="104" t="str">
        <f t="shared" si="4"/>
        <v/>
      </c>
      <c r="X13" s="118"/>
      <c r="Y13" s="104" t="str">
        <f t="shared" si="106"/>
        <v/>
      </c>
      <c r="Z13" s="102"/>
      <c r="AA13" s="102"/>
      <c r="AB13" s="104" t="str">
        <f t="shared" si="5"/>
        <v/>
      </c>
      <c r="AC13" s="102"/>
      <c r="AD13" s="104" t="str">
        <f t="shared" si="107"/>
        <v/>
      </c>
      <c r="AE13" s="104">
        <f t="shared" si="108"/>
        <v>11.75</v>
      </c>
      <c r="AF13" s="104">
        <f t="shared" si="109"/>
        <v>7.15625</v>
      </c>
      <c r="AG13" s="104">
        <f t="shared" si="110"/>
        <v>8.9937500000000004</v>
      </c>
      <c r="AH13" s="104" t="str">
        <f t="shared" si="111"/>
        <v/>
      </c>
      <c r="AI13" s="104">
        <f t="shared" si="112"/>
        <v>8.9937500000000004</v>
      </c>
      <c r="AJ13" s="105">
        <f t="shared" si="6"/>
        <v>0</v>
      </c>
      <c r="AK13" s="109">
        <f t="shared" si="7"/>
        <v>28</v>
      </c>
      <c r="AL13" s="102">
        <v>9.625</v>
      </c>
      <c r="AM13" s="102">
        <v>7.25</v>
      </c>
      <c r="AN13" s="104">
        <f t="shared" si="8"/>
        <v>8.1999999999999993</v>
      </c>
      <c r="AO13" s="102"/>
      <c r="AP13" s="104">
        <f t="shared" si="113"/>
        <v>8.1999999999999993</v>
      </c>
      <c r="AQ13" s="102">
        <v>8.5</v>
      </c>
      <c r="AR13" s="102">
        <v>8</v>
      </c>
      <c r="AS13" s="104">
        <f t="shared" si="9"/>
        <v>8.1999999999999993</v>
      </c>
      <c r="AT13" s="102"/>
      <c r="AU13" s="104">
        <f t="shared" si="114"/>
        <v>8.1999999999999993</v>
      </c>
      <c r="AV13" s="102">
        <v>7.25</v>
      </c>
      <c r="AW13" s="102">
        <v>6.5</v>
      </c>
      <c r="AX13" s="104">
        <f>IF(AND(AV13="",AW13=""),"",AV13*AV$4+AW13*(1-AV$4))</f>
        <v>6.8000000000000007</v>
      </c>
      <c r="AY13" s="118"/>
      <c r="AZ13" s="104">
        <f t="shared" si="115"/>
        <v>6.8000000000000007</v>
      </c>
      <c r="BA13" s="102"/>
      <c r="BB13" s="102"/>
      <c r="BC13" s="104" t="str">
        <f t="shared" si="11"/>
        <v/>
      </c>
      <c r="BD13" s="118"/>
      <c r="BE13" s="104" t="str">
        <f t="shared" si="116"/>
        <v/>
      </c>
      <c r="BF13" s="102"/>
      <c r="BG13" s="102"/>
      <c r="BH13" s="104" t="str">
        <f t="shared" si="12"/>
        <v/>
      </c>
      <c r="BI13" s="102"/>
      <c r="BJ13" s="104" t="str">
        <f t="shared" si="117"/>
        <v/>
      </c>
      <c r="BK13" s="104">
        <f t="shared" si="118"/>
        <v>8.3828125</v>
      </c>
      <c r="BL13" s="104">
        <f t="shared" si="119"/>
        <v>7.203125</v>
      </c>
      <c r="BM13" s="104">
        <f t="shared" si="120"/>
        <v>7.6750000000000007</v>
      </c>
      <c r="BN13" s="104" t="str">
        <f t="shared" si="121"/>
        <v/>
      </c>
      <c r="BO13" s="104">
        <f t="shared" si="122"/>
        <v>7.6750000000000007</v>
      </c>
      <c r="BP13" s="105">
        <f t="shared" si="13"/>
        <v>0</v>
      </c>
      <c r="BQ13" s="109">
        <f t="shared" si="14"/>
        <v>42</v>
      </c>
      <c r="BR13" s="102">
        <v>11</v>
      </c>
      <c r="BS13" s="102">
        <v>9</v>
      </c>
      <c r="BT13" s="104">
        <f t="shared" si="15"/>
        <v>9.8000000000000007</v>
      </c>
      <c r="BU13" s="102"/>
      <c r="BV13" s="104">
        <f t="shared" si="123"/>
        <v>9.8000000000000007</v>
      </c>
      <c r="BW13" s="240">
        <v>8</v>
      </c>
      <c r="BX13" s="102">
        <v>6</v>
      </c>
      <c r="BY13" s="104">
        <f t="shared" si="16"/>
        <v>6.8</v>
      </c>
      <c r="BZ13" s="102"/>
      <c r="CA13" s="104">
        <f t="shared" si="124"/>
        <v>6.8</v>
      </c>
      <c r="CB13" s="102">
        <v>6</v>
      </c>
      <c r="CC13" s="102">
        <v>5.5</v>
      </c>
      <c r="CD13" s="104">
        <f t="shared" si="17"/>
        <v>5.7</v>
      </c>
      <c r="CE13" s="118"/>
      <c r="CF13" s="104">
        <f t="shared" si="125"/>
        <v>5.7</v>
      </c>
      <c r="CG13" s="102"/>
      <c r="CH13" s="102"/>
      <c r="CI13" s="104" t="str">
        <f t="shared" si="18"/>
        <v/>
      </c>
      <c r="CJ13" s="118"/>
      <c r="CK13" s="104" t="str">
        <f t="shared" si="126"/>
        <v/>
      </c>
      <c r="CL13" s="102"/>
      <c r="CM13" s="102"/>
      <c r="CN13" s="104" t="str">
        <f t="shared" si="19"/>
        <v/>
      </c>
      <c r="CO13" s="102"/>
      <c r="CP13" s="104" t="str">
        <f t="shared" si="127"/>
        <v/>
      </c>
      <c r="CQ13" s="104">
        <f t="shared" si="128"/>
        <v>8.5</v>
      </c>
      <c r="CR13" s="104">
        <f t="shared" si="129"/>
        <v>6.96875</v>
      </c>
      <c r="CS13" s="104">
        <f t="shared" si="130"/>
        <v>7.5812500000000007</v>
      </c>
      <c r="CT13" s="104" t="str">
        <f t="shared" si="131"/>
        <v/>
      </c>
      <c r="CU13" s="104">
        <f t="shared" si="132"/>
        <v>7.5812500000000007</v>
      </c>
      <c r="CV13" s="105">
        <f t="shared" si="20"/>
        <v>0</v>
      </c>
      <c r="CW13" s="109">
        <f t="shared" si="21"/>
        <v>40</v>
      </c>
      <c r="CX13" s="102">
        <v>13</v>
      </c>
      <c r="CY13" s="102">
        <v>12.5</v>
      </c>
      <c r="CZ13" s="104">
        <f t="shared" si="22"/>
        <v>12.7</v>
      </c>
      <c r="DA13" s="102"/>
      <c r="DB13" s="104">
        <f t="shared" si="133"/>
        <v>12.7</v>
      </c>
      <c r="DC13" s="102">
        <v>14</v>
      </c>
      <c r="DD13" s="102">
        <v>13.5</v>
      </c>
      <c r="DE13" s="104">
        <f t="shared" si="23"/>
        <v>13.7</v>
      </c>
      <c r="DF13" s="102"/>
      <c r="DG13" s="104">
        <f t="shared" si="134"/>
        <v>13.7</v>
      </c>
      <c r="DH13" s="102"/>
      <c r="DI13" s="102"/>
      <c r="DJ13" s="104" t="str">
        <f t="shared" si="24"/>
        <v/>
      </c>
      <c r="DK13" s="118"/>
      <c r="DL13" s="104" t="str">
        <f t="shared" si="135"/>
        <v/>
      </c>
      <c r="DM13" s="102"/>
      <c r="DN13" s="102"/>
      <c r="DO13" s="104" t="str">
        <f t="shared" si="25"/>
        <v/>
      </c>
      <c r="DP13" s="118"/>
      <c r="DQ13" s="104" t="str">
        <f t="shared" si="136"/>
        <v/>
      </c>
      <c r="DR13" s="102"/>
      <c r="DS13" s="102"/>
      <c r="DT13" s="104" t="str">
        <f t="shared" si="26"/>
        <v/>
      </c>
      <c r="DU13" s="102"/>
      <c r="DV13" s="104" t="str">
        <f t="shared" si="137"/>
        <v/>
      </c>
      <c r="DW13" s="104">
        <f t="shared" si="138"/>
        <v>13.5</v>
      </c>
      <c r="DX13" s="104">
        <f t="shared" si="139"/>
        <v>13</v>
      </c>
      <c r="DY13" s="104">
        <f t="shared" si="140"/>
        <v>13.2</v>
      </c>
      <c r="DZ13" s="104" t="str">
        <f t="shared" si="141"/>
        <v/>
      </c>
      <c r="EA13" s="104">
        <f t="shared" si="142"/>
        <v>13.2</v>
      </c>
      <c r="EB13" s="105">
        <f t="shared" si="27"/>
        <v>4</v>
      </c>
      <c r="EC13" s="109">
        <f t="shared" si="28"/>
        <v>24</v>
      </c>
      <c r="ED13" s="102">
        <v>8.5</v>
      </c>
      <c r="EE13" s="102">
        <v>7</v>
      </c>
      <c r="EF13" s="104">
        <f t="shared" si="29"/>
        <v>7.6000000000000005</v>
      </c>
      <c r="EG13" s="102"/>
      <c r="EH13" s="104">
        <f t="shared" si="143"/>
        <v>7.6000000000000005</v>
      </c>
      <c r="EI13" s="102">
        <v>15</v>
      </c>
      <c r="EJ13" s="102">
        <v>15.5</v>
      </c>
      <c r="EK13" s="104">
        <f t="shared" si="30"/>
        <v>15.299999999999999</v>
      </c>
      <c r="EL13" s="102"/>
      <c r="EM13" s="104">
        <f t="shared" si="144"/>
        <v>15.299999999999999</v>
      </c>
      <c r="EN13" s="102"/>
      <c r="EO13" s="102"/>
      <c r="EP13" s="104" t="str">
        <f t="shared" si="31"/>
        <v/>
      </c>
      <c r="EQ13" s="118"/>
      <c r="ER13" s="104" t="str">
        <f t="shared" si="145"/>
        <v/>
      </c>
      <c r="ES13" s="102"/>
      <c r="ET13" s="102"/>
      <c r="EU13" s="104" t="str">
        <f t="shared" si="32"/>
        <v/>
      </c>
      <c r="EV13" s="118"/>
      <c r="EW13" s="104" t="str">
        <f t="shared" si="146"/>
        <v/>
      </c>
      <c r="EX13" s="102"/>
      <c r="EY13" s="102"/>
      <c r="EZ13" s="104" t="str">
        <f t="shared" si="33"/>
        <v/>
      </c>
      <c r="FA13" s="102"/>
      <c r="FB13" s="104" t="str">
        <f t="shared" si="147"/>
        <v/>
      </c>
      <c r="FC13" s="104">
        <f t="shared" si="148"/>
        <v>11.75</v>
      </c>
      <c r="FD13" s="104">
        <f t="shared" si="149"/>
        <v>11.25</v>
      </c>
      <c r="FE13" s="104">
        <f t="shared" si="150"/>
        <v>11.45</v>
      </c>
      <c r="FF13" s="104" t="str">
        <f t="shared" si="151"/>
        <v/>
      </c>
      <c r="FG13" s="104">
        <f t="shared" si="152"/>
        <v>11.45</v>
      </c>
      <c r="FH13" s="105">
        <f t="shared" si="34"/>
        <v>2</v>
      </c>
      <c r="FI13" s="109">
        <f t="shared" si="35"/>
        <v>12</v>
      </c>
      <c r="FJ13" s="102">
        <v>6</v>
      </c>
      <c r="FK13" s="102">
        <v>8</v>
      </c>
      <c r="FL13" s="104">
        <f t="shared" si="36"/>
        <v>7.2</v>
      </c>
      <c r="FM13" s="102"/>
      <c r="FN13" s="104">
        <f t="shared" si="153"/>
        <v>7.2</v>
      </c>
      <c r="FO13" s="102">
        <v>8</v>
      </c>
      <c r="FP13" s="102">
        <v>9</v>
      </c>
      <c r="FQ13" s="104">
        <f t="shared" si="37"/>
        <v>8.6</v>
      </c>
      <c r="FR13" s="102"/>
      <c r="FS13" s="104">
        <f t="shared" si="154"/>
        <v>8.6</v>
      </c>
      <c r="FT13" s="102"/>
      <c r="FU13" s="102"/>
      <c r="FV13" s="104" t="str">
        <f t="shared" si="38"/>
        <v/>
      </c>
      <c r="FW13" s="118"/>
      <c r="FX13" s="104" t="str">
        <f t="shared" si="155"/>
        <v/>
      </c>
      <c r="FY13" s="102"/>
      <c r="FZ13" s="102"/>
      <c r="GA13" s="104" t="str">
        <f t="shared" si="39"/>
        <v/>
      </c>
      <c r="GB13" s="118"/>
      <c r="GC13" s="104" t="str">
        <f t="shared" si="156"/>
        <v/>
      </c>
      <c r="GD13" s="102"/>
      <c r="GE13" s="102"/>
      <c r="GF13" s="104" t="str">
        <f t="shared" si="40"/>
        <v/>
      </c>
      <c r="GG13" s="102"/>
      <c r="GH13" s="104" t="str">
        <f t="shared" si="157"/>
        <v/>
      </c>
      <c r="GI13" s="104">
        <f t="shared" si="158"/>
        <v>7.75</v>
      </c>
      <c r="GJ13" s="104">
        <f t="shared" si="159"/>
        <v>8.875</v>
      </c>
      <c r="GK13" s="104">
        <f t="shared" si="160"/>
        <v>8.4249999999999989</v>
      </c>
      <c r="GL13" s="104" t="str">
        <f t="shared" si="161"/>
        <v/>
      </c>
      <c r="GM13" s="104">
        <f t="shared" si="162"/>
        <v>8.4249999999999989</v>
      </c>
      <c r="GN13" s="105">
        <f t="shared" si="41"/>
        <v>0</v>
      </c>
      <c r="GO13" s="109">
        <f t="shared" si="42"/>
        <v>21</v>
      </c>
      <c r="GP13" s="102">
        <v>11.5</v>
      </c>
      <c r="GQ13" s="102">
        <v>6</v>
      </c>
      <c r="GR13" s="104">
        <f t="shared" si="43"/>
        <v>8.1999999999999993</v>
      </c>
      <c r="GS13" s="102"/>
      <c r="GT13" s="104">
        <f t="shared" si="163"/>
        <v>8.1999999999999993</v>
      </c>
      <c r="GU13" s="102">
        <v>13</v>
      </c>
      <c r="GV13" s="102">
        <v>5</v>
      </c>
      <c r="GW13" s="104">
        <f t="shared" si="44"/>
        <v>8.1999999999999993</v>
      </c>
      <c r="GX13" s="102"/>
      <c r="GY13" s="104">
        <f t="shared" si="164"/>
        <v>8.1999999999999993</v>
      </c>
      <c r="GZ13" s="102">
        <v>9</v>
      </c>
      <c r="HA13" s="102">
        <v>9</v>
      </c>
      <c r="HB13" s="104">
        <f t="shared" si="45"/>
        <v>9</v>
      </c>
      <c r="HC13" s="118"/>
      <c r="HD13" s="104">
        <f t="shared" si="165"/>
        <v>9</v>
      </c>
      <c r="HE13" s="102"/>
      <c r="HF13" s="102"/>
      <c r="HG13" s="104" t="str">
        <f t="shared" si="46"/>
        <v/>
      </c>
      <c r="HH13" s="118"/>
      <c r="HI13" s="104" t="str">
        <f t="shared" si="166"/>
        <v/>
      </c>
      <c r="HJ13" s="102"/>
      <c r="HK13" s="102"/>
      <c r="HL13" s="104" t="str">
        <f t="shared" si="47"/>
        <v/>
      </c>
      <c r="HM13" s="102"/>
      <c r="HN13" s="104" t="str">
        <f t="shared" si="167"/>
        <v/>
      </c>
      <c r="HO13" s="104">
        <f t="shared" si="168"/>
        <v>10.21875</v>
      </c>
      <c r="HP13" s="104">
        <f t="shared" si="169"/>
        <v>7.6875</v>
      </c>
      <c r="HQ13" s="104">
        <f t="shared" si="170"/>
        <v>8.6999999999999993</v>
      </c>
      <c r="HR13" s="104" t="str">
        <f t="shared" si="171"/>
        <v/>
      </c>
      <c r="HS13" s="104">
        <f t="shared" si="172"/>
        <v>8.6999999999999993</v>
      </c>
      <c r="HT13" s="105">
        <f t="shared" si="48"/>
        <v>0</v>
      </c>
      <c r="HU13" s="109">
        <f t="shared" si="49"/>
        <v>30</v>
      </c>
      <c r="HV13" s="102"/>
      <c r="HW13" s="102"/>
      <c r="HX13" s="104" t="str">
        <f t="shared" si="50"/>
        <v/>
      </c>
      <c r="HY13" s="102"/>
      <c r="HZ13" s="104" t="str">
        <f t="shared" si="173"/>
        <v/>
      </c>
      <c r="IA13" s="102"/>
      <c r="IB13" s="102"/>
      <c r="IC13" s="104" t="str">
        <f t="shared" si="51"/>
        <v/>
      </c>
      <c r="ID13" s="102"/>
      <c r="IE13" s="104" t="str">
        <f t="shared" si="174"/>
        <v/>
      </c>
      <c r="IF13" s="102"/>
      <c r="IG13" s="102"/>
      <c r="IH13" s="104" t="str">
        <f t="shared" si="52"/>
        <v/>
      </c>
      <c r="II13" s="118"/>
      <c r="IJ13" s="104" t="str">
        <f t="shared" si="175"/>
        <v/>
      </c>
      <c r="IK13" s="102"/>
      <c r="IL13" s="102"/>
      <c r="IM13" s="104" t="str">
        <f t="shared" si="53"/>
        <v/>
      </c>
      <c r="IN13" s="118"/>
      <c r="IO13" s="104" t="str">
        <f t="shared" si="176"/>
        <v/>
      </c>
      <c r="IP13" s="102"/>
      <c r="IQ13" s="102"/>
      <c r="IR13" s="104" t="str">
        <f t="shared" si="54"/>
        <v/>
      </c>
      <c r="IS13" s="102"/>
      <c r="IT13" s="104" t="str">
        <f t="shared" si="177"/>
        <v/>
      </c>
      <c r="IU13" s="104" t="str">
        <f t="shared" si="226"/>
        <v/>
      </c>
      <c r="IV13" s="104" t="str">
        <f t="shared" si="227"/>
        <v/>
      </c>
      <c r="IW13" s="104" t="str">
        <f t="shared" si="228"/>
        <v/>
      </c>
      <c r="IX13" s="104" t="str">
        <f t="shared" si="229"/>
        <v/>
      </c>
      <c r="IY13" s="104" t="str">
        <f t="shared" si="230"/>
        <v/>
      </c>
      <c r="IZ13" s="105" t="str">
        <f t="shared" si="231"/>
        <v/>
      </c>
      <c r="JA13" s="109" t="str">
        <f t="shared" si="55"/>
        <v/>
      </c>
      <c r="JB13" s="102"/>
      <c r="JC13" s="102"/>
      <c r="JD13" s="104" t="str">
        <f t="shared" si="56"/>
        <v/>
      </c>
      <c r="JE13" s="102"/>
      <c r="JF13" s="104" t="str">
        <f t="shared" si="184"/>
        <v/>
      </c>
      <c r="JG13" s="102"/>
      <c r="JH13" s="102"/>
      <c r="JI13" s="104" t="str">
        <f t="shared" si="57"/>
        <v/>
      </c>
      <c r="JJ13" s="102"/>
      <c r="JK13" s="104" t="str">
        <f t="shared" si="185"/>
        <v/>
      </c>
      <c r="JL13" s="102"/>
      <c r="JM13" s="102"/>
      <c r="JN13" s="104" t="str">
        <f t="shared" si="58"/>
        <v/>
      </c>
      <c r="JO13" s="118"/>
      <c r="JP13" s="104" t="str">
        <f t="shared" si="186"/>
        <v/>
      </c>
      <c r="JQ13" s="102"/>
      <c r="JR13" s="102"/>
      <c r="JS13" s="104" t="str">
        <f t="shared" si="59"/>
        <v/>
      </c>
      <c r="JT13" s="118"/>
      <c r="JU13" s="104" t="str">
        <f t="shared" si="187"/>
        <v/>
      </c>
      <c r="JV13" s="102"/>
      <c r="JW13" s="102"/>
      <c r="JX13" s="104" t="str">
        <f t="shared" si="60"/>
        <v/>
      </c>
      <c r="JY13" s="102"/>
      <c r="JZ13" s="104" t="str">
        <f t="shared" si="188"/>
        <v/>
      </c>
      <c r="KA13" s="104" t="str">
        <f t="shared" si="189"/>
        <v/>
      </c>
      <c r="KB13" s="104" t="str">
        <f t="shared" si="190"/>
        <v/>
      </c>
      <c r="KC13" s="104" t="str">
        <f t="shared" si="191"/>
        <v/>
      </c>
      <c r="KD13" s="104" t="str">
        <f t="shared" si="192"/>
        <v/>
      </c>
      <c r="KE13" s="104" t="str">
        <f t="shared" si="193"/>
        <v/>
      </c>
      <c r="KF13" s="105" t="str">
        <f t="shared" si="61"/>
        <v/>
      </c>
      <c r="KG13" s="109" t="str">
        <f t="shared" si="62"/>
        <v/>
      </c>
      <c r="KH13" s="102">
        <v>14.75</v>
      </c>
      <c r="KI13" s="102">
        <v>14.25</v>
      </c>
      <c r="KJ13" s="104">
        <f t="shared" si="63"/>
        <v>14.45</v>
      </c>
      <c r="KK13" s="102"/>
      <c r="KL13" s="104">
        <f t="shared" si="194"/>
        <v>14.45</v>
      </c>
      <c r="KM13" s="102"/>
      <c r="KN13" s="102"/>
      <c r="KO13" s="104" t="str">
        <f t="shared" si="64"/>
        <v/>
      </c>
      <c r="KP13" s="102"/>
      <c r="KQ13" s="104" t="str">
        <f t="shared" si="195"/>
        <v/>
      </c>
      <c r="KR13" s="102"/>
      <c r="KS13" s="102"/>
      <c r="KT13" s="104" t="str">
        <f t="shared" si="65"/>
        <v/>
      </c>
      <c r="KU13" s="118"/>
      <c r="KV13" s="104" t="str">
        <f t="shared" si="196"/>
        <v/>
      </c>
      <c r="KW13" s="102"/>
      <c r="KX13" s="102"/>
      <c r="KY13" s="104" t="str">
        <f t="shared" si="66"/>
        <v/>
      </c>
      <c r="KZ13" s="118"/>
      <c r="LA13" s="104" t="str">
        <f t="shared" si="197"/>
        <v/>
      </c>
      <c r="LB13" s="102"/>
      <c r="LC13" s="102"/>
      <c r="LD13" s="104" t="str">
        <f t="shared" si="67"/>
        <v/>
      </c>
      <c r="LE13" s="102"/>
      <c r="LF13" s="104" t="str">
        <f t="shared" si="198"/>
        <v/>
      </c>
      <c r="LG13" s="104">
        <f t="shared" si="199"/>
        <v>14.75</v>
      </c>
      <c r="LH13" s="104">
        <f t="shared" si="200"/>
        <v>14.25</v>
      </c>
      <c r="LI13" s="104">
        <f t="shared" si="201"/>
        <v>14.45</v>
      </c>
      <c r="LJ13" s="104" t="str">
        <f t="shared" si="202"/>
        <v/>
      </c>
      <c r="LK13" s="104">
        <f t="shared" si="203"/>
        <v>14.45</v>
      </c>
      <c r="LL13" s="105">
        <f t="shared" si="68"/>
        <v>2</v>
      </c>
      <c r="LM13" s="109">
        <f t="shared" si="69"/>
        <v>4</v>
      </c>
      <c r="LN13" s="102">
        <v>6</v>
      </c>
      <c r="LO13" s="102">
        <v>13.75</v>
      </c>
      <c r="LP13" s="104">
        <f t="shared" si="70"/>
        <v>10.65</v>
      </c>
      <c r="LQ13" s="102"/>
      <c r="LR13" s="104">
        <f t="shared" si="204"/>
        <v>10.65</v>
      </c>
      <c r="LS13" s="102"/>
      <c r="LT13" s="102"/>
      <c r="LU13" s="104" t="str">
        <f t="shared" si="71"/>
        <v/>
      </c>
      <c r="LV13" s="102"/>
      <c r="LW13" s="104" t="str">
        <f t="shared" si="205"/>
        <v/>
      </c>
      <c r="LX13" s="102"/>
      <c r="LY13" s="102"/>
      <c r="LZ13" s="104" t="str">
        <f t="shared" si="72"/>
        <v/>
      </c>
      <c r="MA13" s="118"/>
      <c r="MB13" s="104" t="str">
        <f t="shared" si="206"/>
        <v/>
      </c>
      <c r="MC13" s="102"/>
      <c r="MD13" s="102"/>
      <c r="ME13" s="104" t="str">
        <f t="shared" si="73"/>
        <v/>
      </c>
      <c r="MF13" s="118"/>
      <c r="MG13" s="104" t="str">
        <f t="shared" si="207"/>
        <v/>
      </c>
      <c r="MH13" s="102"/>
      <c r="MI13" s="102"/>
      <c r="MJ13" s="104" t="str">
        <f t="shared" si="74"/>
        <v/>
      </c>
      <c r="MK13" s="102"/>
      <c r="ML13" s="104" t="str">
        <f t="shared" si="208"/>
        <v/>
      </c>
      <c r="MM13" s="104">
        <f t="shared" si="209"/>
        <v>6</v>
      </c>
      <c r="MN13" s="104">
        <f t="shared" si="210"/>
        <v>13.75</v>
      </c>
      <c r="MO13" s="104">
        <f t="shared" si="211"/>
        <v>10.65</v>
      </c>
      <c r="MP13" s="104" t="str">
        <f t="shared" si="212"/>
        <v/>
      </c>
      <c r="MQ13" s="104">
        <f t="shared" si="213"/>
        <v>10.65</v>
      </c>
      <c r="MR13" s="105">
        <f t="shared" si="75"/>
        <v>2</v>
      </c>
      <c r="MS13" s="109">
        <f t="shared" si="76"/>
        <v>8</v>
      </c>
      <c r="MT13" s="102"/>
      <c r="MU13" s="102"/>
      <c r="MV13" s="104" t="str">
        <f t="shared" si="77"/>
        <v/>
      </c>
      <c r="MW13" s="102"/>
      <c r="MX13" s="104" t="str">
        <f t="shared" si="214"/>
        <v/>
      </c>
      <c r="MY13" s="102"/>
      <c r="MZ13" s="102"/>
      <c r="NA13" s="104" t="str">
        <f t="shared" si="78"/>
        <v/>
      </c>
      <c r="NB13" s="102"/>
      <c r="NC13" s="104" t="str">
        <f t="shared" si="215"/>
        <v/>
      </c>
      <c r="ND13" s="102"/>
      <c r="NE13" s="102"/>
      <c r="NF13" s="104" t="str">
        <f t="shared" si="79"/>
        <v/>
      </c>
      <c r="NG13" s="118"/>
      <c r="NH13" s="104" t="str">
        <f t="shared" si="216"/>
        <v/>
      </c>
      <c r="NI13" s="102"/>
      <c r="NJ13" s="102"/>
      <c r="NK13" s="104" t="str">
        <f t="shared" si="80"/>
        <v/>
      </c>
      <c r="NL13" s="118"/>
      <c r="NM13" s="104" t="str">
        <f t="shared" si="217"/>
        <v/>
      </c>
      <c r="NN13" s="102"/>
      <c r="NO13" s="102"/>
      <c r="NP13" s="104" t="str">
        <f t="shared" si="81"/>
        <v/>
      </c>
      <c r="NQ13" s="102"/>
      <c r="NR13" s="104" t="str">
        <f t="shared" si="218"/>
        <v/>
      </c>
      <c r="NS13" s="104" t="str">
        <f t="shared" si="219"/>
        <v/>
      </c>
      <c r="NT13" s="104" t="str">
        <f t="shared" si="220"/>
        <v/>
      </c>
      <c r="NU13" s="104" t="str">
        <f t="shared" si="221"/>
        <v/>
      </c>
      <c r="NV13" s="104" t="str">
        <f t="shared" si="222"/>
        <v/>
      </c>
      <c r="NW13" s="104" t="str">
        <f t="shared" si="223"/>
        <v/>
      </c>
      <c r="NX13" s="105" t="str">
        <f t="shared" si="82"/>
        <v/>
      </c>
      <c r="NY13" s="109" t="str">
        <f t="shared" si="83"/>
        <v/>
      </c>
      <c r="NZ13" s="73" t="str">
        <f t="shared" si="84"/>
        <v>Dinahasina</v>
      </c>
      <c r="OA13" s="104">
        <f t="shared" si="85"/>
        <v>8.9937500000000004</v>
      </c>
      <c r="OB13" s="104">
        <f t="shared" si="86"/>
        <v>7.6750000000000007</v>
      </c>
      <c r="OC13" s="104">
        <f t="shared" si="87"/>
        <v>7.5812500000000007</v>
      </c>
      <c r="OD13" s="104">
        <f t="shared" si="88"/>
        <v>13.2</v>
      </c>
      <c r="OE13" s="104">
        <f t="shared" si="89"/>
        <v>11.45</v>
      </c>
      <c r="OF13" s="104">
        <f t="shared" si="90"/>
        <v>8.4249999999999989</v>
      </c>
      <c r="OG13" s="104">
        <f t="shared" si="91"/>
        <v>8.6999999999999993</v>
      </c>
      <c r="OH13" s="104" t="str">
        <f t="shared" si="92"/>
        <v/>
      </c>
      <c r="OI13" s="104" t="str">
        <f t="shared" si="93"/>
        <v/>
      </c>
      <c r="OJ13" s="104">
        <f t="shared" si="94"/>
        <v>14.45</v>
      </c>
      <c r="OK13" s="104">
        <f t="shared" si="95"/>
        <v>10.65</v>
      </c>
      <c r="OL13" s="104" t="str">
        <f t="shared" si="96"/>
        <v/>
      </c>
      <c r="OM13" s="134"/>
      <c r="ON13" s="104">
        <f t="shared" si="97"/>
        <v>8.2295673076923084</v>
      </c>
      <c r="OO13" s="104">
        <f t="shared" si="98"/>
        <v>8.2055288461538467</v>
      </c>
      <c r="OP13" s="104">
        <f t="shared" si="99"/>
        <v>9.9447115384615383</v>
      </c>
      <c r="OQ13" s="104">
        <f t="shared" si="100"/>
        <v>9.9447115384615383</v>
      </c>
      <c r="OR13" s="105">
        <f t="shared" si="101"/>
        <v>10</v>
      </c>
      <c r="OS13" s="105">
        <f t="shared" si="224"/>
        <v>10</v>
      </c>
      <c r="OT13" s="134"/>
      <c r="OU13" s="109">
        <f t="shared" si="102"/>
        <v>29</v>
      </c>
      <c r="OW13" s="95" t="s">
        <v>31</v>
      </c>
      <c r="OX13" s="95" t="s">
        <v>32</v>
      </c>
      <c r="OY13" s="95" t="s">
        <v>30</v>
      </c>
      <c r="OZ13" s="95"/>
      <c r="PA13" s="95" t="s">
        <v>30</v>
      </c>
      <c r="PB13" s="95" t="s">
        <v>32</v>
      </c>
      <c r="PC13" s="95"/>
      <c r="PD13" s="95"/>
      <c r="PE13" s="95"/>
      <c r="PF13" s="95"/>
    </row>
    <row r="14" spans="1:422" x14ac:dyDescent="0.3">
      <c r="A14" s="103">
        <f t="shared" si="225"/>
        <v>9</v>
      </c>
      <c r="B14" s="237" t="s">
        <v>291</v>
      </c>
      <c r="C14" s="237" t="s">
        <v>367</v>
      </c>
      <c r="D14" s="237" t="s">
        <v>400</v>
      </c>
      <c r="E14" s="239" t="s">
        <v>277</v>
      </c>
      <c r="F14" s="102">
        <v>17.600000000000001</v>
      </c>
      <c r="G14" s="102">
        <v>9.5</v>
      </c>
      <c r="H14" s="104">
        <f t="shared" si="1"/>
        <v>12.740000000000002</v>
      </c>
      <c r="I14" s="102"/>
      <c r="J14" s="104">
        <f t="shared" si="103"/>
        <v>12.740000000000002</v>
      </c>
      <c r="K14" s="102">
        <v>17.2</v>
      </c>
      <c r="L14" s="102">
        <v>12</v>
      </c>
      <c r="M14" s="104">
        <f t="shared" si="2"/>
        <v>14.079999999999998</v>
      </c>
      <c r="N14" s="102"/>
      <c r="O14" s="104">
        <f t="shared" si="104"/>
        <v>14.079999999999998</v>
      </c>
      <c r="P14" s="102"/>
      <c r="Q14" s="102"/>
      <c r="R14" s="104" t="str">
        <f t="shared" si="3"/>
        <v/>
      </c>
      <c r="S14" s="118"/>
      <c r="T14" s="104" t="str">
        <f t="shared" si="105"/>
        <v/>
      </c>
      <c r="U14" s="102"/>
      <c r="V14" s="102"/>
      <c r="W14" s="104" t="str">
        <f t="shared" si="4"/>
        <v/>
      </c>
      <c r="X14" s="118"/>
      <c r="Y14" s="104" t="str">
        <f t="shared" si="106"/>
        <v/>
      </c>
      <c r="Z14" s="102"/>
      <c r="AA14" s="102"/>
      <c r="AB14" s="104" t="str">
        <f t="shared" si="5"/>
        <v/>
      </c>
      <c r="AC14" s="102"/>
      <c r="AD14" s="104" t="str">
        <f t="shared" si="107"/>
        <v/>
      </c>
      <c r="AE14" s="104">
        <f t="shared" si="108"/>
        <v>17.350000000000001</v>
      </c>
      <c r="AF14" s="104">
        <f t="shared" si="109"/>
        <v>11.0625</v>
      </c>
      <c r="AG14" s="104">
        <f t="shared" si="110"/>
        <v>13.577500000000001</v>
      </c>
      <c r="AH14" s="104" t="str">
        <f t="shared" si="111"/>
        <v/>
      </c>
      <c r="AI14" s="104">
        <f t="shared" si="112"/>
        <v>13.577500000000001</v>
      </c>
      <c r="AJ14" s="105">
        <f t="shared" si="6"/>
        <v>5</v>
      </c>
      <c r="AK14" s="109">
        <f t="shared" si="7"/>
        <v>8</v>
      </c>
      <c r="AL14" s="102">
        <v>8.75</v>
      </c>
      <c r="AM14" s="102">
        <v>14</v>
      </c>
      <c r="AN14" s="104">
        <f t="shared" si="8"/>
        <v>11.9</v>
      </c>
      <c r="AO14" s="102"/>
      <c r="AP14" s="104">
        <f t="shared" si="113"/>
        <v>11.9</v>
      </c>
      <c r="AQ14" s="102">
        <v>13</v>
      </c>
      <c r="AR14" s="102">
        <v>13.5</v>
      </c>
      <c r="AS14" s="104">
        <f t="shared" si="9"/>
        <v>13.3</v>
      </c>
      <c r="AT14" s="102"/>
      <c r="AU14" s="104">
        <f t="shared" si="114"/>
        <v>13.3</v>
      </c>
      <c r="AV14" s="102">
        <v>8.75</v>
      </c>
      <c r="AW14" s="102">
        <v>13.25</v>
      </c>
      <c r="AX14" s="104">
        <f t="shared" si="10"/>
        <v>11.45</v>
      </c>
      <c r="AY14" s="118"/>
      <c r="AZ14" s="104">
        <f t="shared" si="115"/>
        <v>11.45</v>
      </c>
      <c r="BA14" s="102"/>
      <c r="BB14" s="102"/>
      <c r="BC14" s="104" t="str">
        <f t="shared" si="11"/>
        <v/>
      </c>
      <c r="BD14" s="118"/>
      <c r="BE14" s="104" t="str">
        <f t="shared" si="116"/>
        <v/>
      </c>
      <c r="BF14" s="102"/>
      <c r="BG14" s="102"/>
      <c r="BH14" s="104" t="str">
        <f t="shared" si="12"/>
        <v/>
      </c>
      <c r="BI14" s="102"/>
      <c r="BJ14" s="104" t="str">
        <f t="shared" si="117"/>
        <v/>
      </c>
      <c r="BK14" s="104">
        <f t="shared" si="118"/>
        <v>10.078125</v>
      </c>
      <c r="BL14" s="104">
        <f t="shared" si="119"/>
        <v>13.5625</v>
      </c>
      <c r="BM14" s="104">
        <f t="shared" si="120"/>
        <v>12.168749999999999</v>
      </c>
      <c r="BN14" s="104" t="str">
        <f t="shared" si="121"/>
        <v/>
      </c>
      <c r="BO14" s="104">
        <f t="shared" si="122"/>
        <v>12.168749999999999</v>
      </c>
      <c r="BP14" s="105">
        <f t="shared" si="13"/>
        <v>4</v>
      </c>
      <c r="BQ14" s="109">
        <f t="shared" si="14"/>
        <v>7</v>
      </c>
      <c r="BR14" s="102">
        <v>10.5</v>
      </c>
      <c r="BS14" s="102">
        <v>8</v>
      </c>
      <c r="BT14" s="104">
        <f t="shared" si="15"/>
        <v>9</v>
      </c>
      <c r="BU14" s="102"/>
      <c r="BV14" s="104">
        <f t="shared" si="123"/>
        <v>9</v>
      </c>
      <c r="BW14" s="240">
        <v>10</v>
      </c>
      <c r="BX14" s="102">
        <v>12.5</v>
      </c>
      <c r="BY14" s="104">
        <f t="shared" si="16"/>
        <v>11.5</v>
      </c>
      <c r="BZ14" s="102"/>
      <c r="CA14" s="104">
        <f t="shared" si="124"/>
        <v>11.5</v>
      </c>
      <c r="CB14" s="102">
        <v>11</v>
      </c>
      <c r="CC14" s="102">
        <v>8</v>
      </c>
      <c r="CD14" s="104">
        <f t="shared" si="17"/>
        <v>9.1999999999999993</v>
      </c>
      <c r="CE14" s="118"/>
      <c r="CF14" s="104">
        <f t="shared" si="125"/>
        <v>9.1999999999999993</v>
      </c>
      <c r="CG14" s="102"/>
      <c r="CH14" s="102"/>
      <c r="CI14" s="104" t="str">
        <f t="shared" si="18"/>
        <v/>
      </c>
      <c r="CJ14" s="118"/>
      <c r="CK14" s="104" t="str">
        <f t="shared" si="126"/>
        <v/>
      </c>
      <c r="CL14" s="102"/>
      <c r="CM14" s="102"/>
      <c r="CN14" s="104" t="str">
        <f t="shared" si="19"/>
        <v/>
      </c>
      <c r="CO14" s="102"/>
      <c r="CP14" s="104" t="str">
        <f t="shared" si="127"/>
        <v/>
      </c>
      <c r="CQ14" s="104">
        <f t="shared" si="128"/>
        <v>10.5</v>
      </c>
      <c r="CR14" s="104">
        <f t="shared" si="129"/>
        <v>9.40625</v>
      </c>
      <c r="CS14" s="104">
        <f t="shared" si="130"/>
        <v>9.84375</v>
      </c>
      <c r="CT14" s="104" t="str">
        <f t="shared" si="131"/>
        <v/>
      </c>
      <c r="CU14" s="104">
        <f t="shared" si="132"/>
        <v>9.84375</v>
      </c>
      <c r="CV14" s="105">
        <f t="shared" si="20"/>
        <v>0</v>
      </c>
      <c r="CW14" s="109">
        <f t="shared" si="21"/>
        <v>24</v>
      </c>
      <c r="CX14" s="102">
        <v>12</v>
      </c>
      <c r="CY14" s="102">
        <v>7</v>
      </c>
      <c r="CZ14" s="104">
        <f t="shared" si="22"/>
        <v>9</v>
      </c>
      <c r="DA14" s="102"/>
      <c r="DB14" s="104">
        <f t="shared" si="133"/>
        <v>9</v>
      </c>
      <c r="DC14" s="102">
        <v>14</v>
      </c>
      <c r="DD14" s="102">
        <v>8.5</v>
      </c>
      <c r="DE14" s="104">
        <f t="shared" si="23"/>
        <v>10.7</v>
      </c>
      <c r="DF14" s="102"/>
      <c r="DG14" s="104">
        <f t="shared" si="134"/>
        <v>10.7</v>
      </c>
      <c r="DH14" s="102"/>
      <c r="DI14" s="102"/>
      <c r="DJ14" s="104" t="str">
        <f t="shared" si="24"/>
        <v/>
      </c>
      <c r="DK14" s="118"/>
      <c r="DL14" s="104" t="str">
        <f t="shared" si="135"/>
        <v/>
      </c>
      <c r="DM14" s="102"/>
      <c r="DN14" s="102"/>
      <c r="DO14" s="104" t="str">
        <f t="shared" si="25"/>
        <v/>
      </c>
      <c r="DP14" s="118"/>
      <c r="DQ14" s="104" t="str">
        <f t="shared" si="136"/>
        <v/>
      </c>
      <c r="DR14" s="102"/>
      <c r="DS14" s="102"/>
      <c r="DT14" s="104" t="str">
        <f t="shared" si="26"/>
        <v/>
      </c>
      <c r="DU14" s="102"/>
      <c r="DV14" s="104" t="str">
        <f t="shared" si="137"/>
        <v/>
      </c>
      <c r="DW14" s="104">
        <f t="shared" si="138"/>
        <v>13</v>
      </c>
      <c r="DX14" s="104">
        <f t="shared" si="139"/>
        <v>7.75</v>
      </c>
      <c r="DY14" s="104">
        <f t="shared" si="140"/>
        <v>9.85</v>
      </c>
      <c r="DZ14" s="104" t="str">
        <f t="shared" si="141"/>
        <v/>
      </c>
      <c r="EA14" s="104">
        <f t="shared" si="142"/>
        <v>9.85</v>
      </c>
      <c r="EB14" s="105">
        <f t="shared" si="27"/>
        <v>0</v>
      </c>
      <c r="EC14" s="109">
        <f t="shared" si="28"/>
        <v>40</v>
      </c>
      <c r="ED14" s="102">
        <v>10</v>
      </c>
      <c r="EE14" s="102">
        <v>4.5</v>
      </c>
      <c r="EF14" s="104">
        <f t="shared" si="29"/>
        <v>6.6999999999999993</v>
      </c>
      <c r="EG14" s="102"/>
      <c r="EH14" s="104">
        <f t="shared" si="143"/>
        <v>6.6999999999999993</v>
      </c>
      <c r="EI14" s="102">
        <v>13.75</v>
      </c>
      <c r="EJ14" s="102">
        <v>7</v>
      </c>
      <c r="EK14" s="104">
        <f t="shared" si="30"/>
        <v>9.6999999999999993</v>
      </c>
      <c r="EL14" s="102"/>
      <c r="EM14" s="104">
        <f t="shared" si="144"/>
        <v>9.6999999999999993</v>
      </c>
      <c r="EN14" s="102"/>
      <c r="EO14" s="102"/>
      <c r="EP14" s="104" t="str">
        <f t="shared" si="31"/>
        <v/>
      </c>
      <c r="EQ14" s="118"/>
      <c r="ER14" s="104" t="str">
        <f t="shared" si="145"/>
        <v/>
      </c>
      <c r="ES14" s="102"/>
      <c r="ET14" s="102"/>
      <c r="EU14" s="104" t="str">
        <f t="shared" si="32"/>
        <v/>
      </c>
      <c r="EV14" s="118"/>
      <c r="EW14" s="104" t="str">
        <f t="shared" si="146"/>
        <v/>
      </c>
      <c r="EX14" s="102"/>
      <c r="EY14" s="102"/>
      <c r="EZ14" s="104" t="str">
        <f t="shared" si="33"/>
        <v/>
      </c>
      <c r="FA14" s="102"/>
      <c r="FB14" s="104" t="str">
        <f t="shared" si="147"/>
        <v/>
      </c>
      <c r="FC14" s="104">
        <f t="shared" si="148"/>
        <v>11.875</v>
      </c>
      <c r="FD14" s="104">
        <f t="shared" si="149"/>
        <v>5.75</v>
      </c>
      <c r="FE14" s="104">
        <f t="shared" si="150"/>
        <v>8.1999999999999993</v>
      </c>
      <c r="FF14" s="104" t="str">
        <f t="shared" si="151"/>
        <v/>
      </c>
      <c r="FG14" s="104">
        <f t="shared" si="152"/>
        <v>8.1999999999999993</v>
      </c>
      <c r="FH14" s="105">
        <f t="shared" si="34"/>
        <v>0</v>
      </c>
      <c r="FI14" s="109">
        <f t="shared" si="35"/>
        <v>29</v>
      </c>
      <c r="FJ14" s="102">
        <v>15</v>
      </c>
      <c r="FK14" s="102">
        <v>10</v>
      </c>
      <c r="FL14" s="104">
        <f t="shared" si="36"/>
        <v>12</v>
      </c>
      <c r="FM14" s="102"/>
      <c r="FN14" s="104">
        <f t="shared" si="153"/>
        <v>12</v>
      </c>
      <c r="FO14" s="102">
        <v>11</v>
      </c>
      <c r="FP14" s="102">
        <v>11.5</v>
      </c>
      <c r="FQ14" s="104">
        <f t="shared" si="37"/>
        <v>11.3</v>
      </c>
      <c r="FR14" s="102"/>
      <c r="FS14" s="104">
        <f t="shared" si="154"/>
        <v>11.3</v>
      </c>
      <c r="FT14" s="102"/>
      <c r="FU14" s="102"/>
      <c r="FV14" s="104" t="str">
        <f t="shared" si="38"/>
        <v/>
      </c>
      <c r="FW14" s="118"/>
      <c r="FX14" s="104" t="str">
        <f t="shared" si="155"/>
        <v/>
      </c>
      <c r="FY14" s="102"/>
      <c r="FZ14" s="102"/>
      <c r="GA14" s="104" t="str">
        <f t="shared" si="39"/>
        <v/>
      </c>
      <c r="GB14" s="118"/>
      <c r="GC14" s="104" t="str">
        <f t="shared" si="156"/>
        <v/>
      </c>
      <c r="GD14" s="102"/>
      <c r="GE14" s="102"/>
      <c r="GF14" s="104" t="str">
        <f t="shared" si="40"/>
        <v/>
      </c>
      <c r="GG14" s="102"/>
      <c r="GH14" s="104" t="str">
        <f t="shared" si="157"/>
        <v/>
      </c>
      <c r="GI14" s="104">
        <f t="shared" si="158"/>
        <v>11.5</v>
      </c>
      <c r="GJ14" s="104">
        <f t="shared" si="159"/>
        <v>11.3125</v>
      </c>
      <c r="GK14" s="104">
        <f t="shared" si="160"/>
        <v>11.387500000000001</v>
      </c>
      <c r="GL14" s="104" t="str">
        <f t="shared" si="161"/>
        <v/>
      </c>
      <c r="GM14" s="104">
        <f t="shared" si="162"/>
        <v>11.387500000000001</v>
      </c>
      <c r="GN14" s="105">
        <f t="shared" si="41"/>
        <v>2</v>
      </c>
      <c r="GO14" s="109">
        <f t="shared" si="42"/>
        <v>8</v>
      </c>
      <c r="GP14" s="102">
        <v>12.5</v>
      </c>
      <c r="GQ14" s="102">
        <v>11.5</v>
      </c>
      <c r="GR14" s="104">
        <f t="shared" si="43"/>
        <v>11.899999999999999</v>
      </c>
      <c r="GS14" s="102"/>
      <c r="GT14" s="104">
        <f t="shared" si="163"/>
        <v>11.899999999999999</v>
      </c>
      <c r="GU14" s="102">
        <v>8</v>
      </c>
      <c r="GV14" s="102">
        <v>11.5</v>
      </c>
      <c r="GW14" s="104">
        <f t="shared" si="44"/>
        <v>10.1</v>
      </c>
      <c r="GX14" s="102"/>
      <c r="GY14" s="104">
        <f t="shared" si="164"/>
        <v>10.1</v>
      </c>
      <c r="GZ14" s="102">
        <v>7</v>
      </c>
      <c r="HA14" s="102">
        <v>11.5</v>
      </c>
      <c r="HB14" s="104">
        <f t="shared" si="45"/>
        <v>9.6999999999999993</v>
      </c>
      <c r="HC14" s="118"/>
      <c r="HD14" s="104">
        <f t="shared" si="165"/>
        <v>9.6999999999999993</v>
      </c>
      <c r="HE14" s="102"/>
      <c r="HF14" s="102"/>
      <c r="HG14" s="104" t="str">
        <f t="shared" si="46"/>
        <v/>
      </c>
      <c r="HH14" s="118"/>
      <c r="HI14" s="104" t="str">
        <f t="shared" si="166"/>
        <v/>
      </c>
      <c r="HJ14" s="102"/>
      <c r="HK14" s="102"/>
      <c r="HL14" s="104" t="str">
        <f t="shared" si="47"/>
        <v/>
      </c>
      <c r="HM14" s="102"/>
      <c r="HN14" s="104" t="str">
        <f t="shared" si="167"/>
        <v/>
      </c>
      <c r="HO14" s="104">
        <f t="shared" si="168"/>
        <v>8.21875</v>
      </c>
      <c r="HP14" s="104">
        <f t="shared" si="169"/>
        <v>11.5</v>
      </c>
      <c r="HQ14" s="104">
        <f t="shared" si="170"/>
        <v>10.1875</v>
      </c>
      <c r="HR14" s="104" t="str">
        <f t="shared" si="171"/>
        <v/>
      </c>
      <c r="HS14" s="104">
        <f t="shared" si="172"/>
        <v>10.1875</v>
      </c>
      <c r="HT14" s="105">
        <f t="shared" si="48"/>
        <v>2</v>
      </c>
      <c r="HU14" s="109">
        <f t="shared" si="49"/>
        <v>21</v>
      </c>
      <c r="HV14" s="102"/>
      <c r="HW14" s="102"/>
      <c r="HX14" s="104" t="str">
        <f t="shared" si="50"/>
        <v/>
      </c>
      <c r="HY14" s="102"/>
      <c r="HZ14" s="104" t="str">
        <f t="shared" si="173"/>
        <v/>
      </c>
      <c r="IA14" s="102">
        <v>11.5</v>
      </c>
      <c r="IB14" s="102">
        <v>12.5</v>
      </c>
      <c r="IC14" s="104">
        <f t="shared" si="51"/>
        <v>12.100000000000001</v>
      </c>
      <c r="ID14" s="102"/>
      <c r="IE14" s="104">
        <f t="shared" si="174"/>
        <v>12.100000000000001</v>
      </c>
      <c r="IF14" s="102"/>
      <c r="IG14" s="102"/>
      <c r="IH14" s="104" t="str">
        <f t="shared" si="52"/>
        <v/>
      </c>
      <c r="II14" s="118"/>
      <c r="IJ14" s="104" t="str">
        <f t="shared" si="175"/>
        <v/>
      </c>
      <c r="IK14" s="102"/>
      <c r="IL14" s="102"/>
      <c r="IM14" s="104" t="str">
        <f t="shared" si="53"/>
        <v/>
      </c>
      <c r="IN14" s="118"/>
      <c r="IO14" s="104" t="str">
        <f t="shared" si="176"/>
        <v/>
      </c>
      <c r="IP14" s="102"/>
      <c r="IQ14" s="102"/>
      <c r="IR14" s="104" t="str">
        <f t="shared" si="54"/>
        <v/>
      </c>
      <c r="IS14" s="102"/>
      <c r="IT14" s="104" t="str">
        <f t="shared" si="177"/>
        <v/>
      </c>
      <c r="IU14" s="104">
        <f t="shared" si="226"/>
        <v>11.5</v>
      </c>
      <c r="IV14" s="104">
        <f t="shared" si="227"/>
        <v>12.5</v>
      </c>
      <c r="IW14" s="104">
        <f t="shared" si="228"/>
        <v>12.100000000000001</v>
      </c>
      <c r="IX14" s="104" t="str">
        <f t="shared" si="229"/>
        <v/>
      </c>
      <c r="IY14" s="104">
        <f t="shared" si="230"/>
        <v>12.100000000000001</v>
      </c>
      <c r="IZ14" s="105">
        <f t="shared" si="231"/>
        <v>2</v>
      </c>
      <c r="JA14" s="109">
        <f t="shared" si="55"/>
        <v>19</v>
      </c>
      <c r="JB14" s="102">
        <v>8</v>
      </c>
      <c r="JC14" s="102">
        <v>10</v>
      </c>
      <c r="JD14" s="104">
        <f t="shared" si="56"/>
        <v>9.1999999999999993</v>
      </c>
      <c r="JE14" s="102"/>
      <c r="JF14" s="104">
        <f t="shared" si="184"/>
        <v>9.1999999999999993</v>
      </c>
      <c r="JG14" s="102"/>
      <c r="JH14" s="102"/>
      <c r="JI14" s="104" t="str">
        <f t="shared" si="57"/>
        <v/>
      </c>
      <c r="JJ14" s="102"/>
      <c r="JK14" s="104" t="str">
        <f t="shared" si="185"/>
        <v/>
      </c>
      <c r="JL14" s="102"/>
      <c r="JM14" s="102"/>
      <c r="JN14" s="104" t="str">
        <f t="shared" si="58"/>
        <v/>
      </c>
      <c r="JO14" s="118"/>
      <c r="JP14" s="104" t="str">
        <f t="shared" si="186"/>
        <v/>
      </c>
      <c r="JQ14" s="102"/>
      <c r="JR14" s="102"/>
      <c r="JS14" s="104" t="str">
        <f t="shared" si="59"/>
        <v/>
      </c>
      <c r="JT14" s="118"/>
      <c r="JU14" s="104" t="str">
        <f t="shared" si="187"/>
        <v/>
      </c>
      <c r="JV14" s="102"/>
      <c r="JW14" s="102"/>
      <c r="JX14" s="104" t="str">
        <f t="shared" si="60"/>
        <v/>
      </c>
      <c r="JY14" s="102"/>
      <c r="JZ14" s="104" t="str">
        <f t="shared" si="188"/>
        <v/>
      </c>
      <c r="KA14" s="104">
        <f t="shared" si="189"/>
        <v>8</v>
      </c>
      <c r="KB14" s="104">
        <f t="shared" si="190"/>
        <v>10</v>
      </c>
      <c r="KC14" s="104">
        <f t="shared" si="191"/>
        <v>9.1999999999999993</v>
      </c>
      <c r="KD14" s="104" t="str">
        <f t="shared" si="192"/>
        <v/>
      </c>
      <c r="KE14" s="104">
        <f t="shared" si="193"/>
        <v>9.1999999999999993</v>
      </c>
      <c r="KF14" s="105">
        <f t="shared" si="61"/>
        <v>0</v>
      </c>
      <c r="KG14" s="109">
        <f t="shared" si="62"/>
        <v>11</v>
      </c>
      <c r="KH14" s="102"/>
      <c r="KI14" s="102"/>
      <c r="KJ14" s="104" t="str">
        <f t="shared" si="63"/>
        <v/>
      </c>
      <c r="KK14" s="102"/>
      <c r="KL14" s="104" t="str">
        <f t="shared" si="194"/>
        <v/>
      </c>
      <c r="KM14" s="102"/>
      <c r="KN14" s="102"/>
      <c r="KO14" s="104" t="str">
        <f t="shared" si="64"/>
        <v/>
      </c>
      <c r="KP14" s="102"/>
      <c r="KQ14" s="104" t="str">
        <f t="shared" si="195"/>
        <v/>
      </c>
      <c r="KR14" s="102"/>
      <c r="KS14" s="102"/>
      <c r="KT14" s="104" t="str">
        <f t="shared" si="65"/>
        <v/>
      </c>
      <c r="KU14" s="118"/>
      <c r="KV14" s="104" t="str">
        <f t="shared" si="196"/>
        <v/>
      </c>
      <c r="KW14" s="102"/>
      <c r="KX14" s="102"/>
      <c r="KY14" s="104" t="str">
        <f t="shared" si="66"/>
        <v/>
      </c>
      <c r="KZ14" s="118"/>
      <c r="LA14" s="104" t="str">
        <f t="shared" si="197"/>
        <v/>
      </c>
      <c r="LB14" s="102"/>
      <c r="LC14" s="102"/>
      <c r="LD14" s="104" t="str">
        <f t="shared" si="67"/>
        <v/>
      </c>
      <c r="LE14" s="102"/>
      <c r="LF14" s="104" t="str">
        <f t="shared" si="198"/>
        <v/>
      </c>
      <c r="LG14" s="104" t="str">
        <f t="shared" si="199"/>
        <v/>
      </c>
      <c r="LH14" s="104" t="str">
        <f t="shared" si="200"/>
        <v/>
      </c>
      <c r="LI14" s="104" t="str">
        <f t="shared" si="201"/>
        <v/>
      </c>
      <c r="LJ14" s="104" t="str">
        <f t="shared" si="202"/>
        <v/>
      </c>
      <c r="LK14" s="104" t="str">
        <f t="shared" si="203"/>
        <v/>
      </c>
      <c r="LL14" s="105" t="str">
        <f t="shared" si="68"/>
        <v/>
      </c>
      <c r="LM14" s="109" t="str">
        <f t="shared" si="69"/>
        <v/>
      </c>
      <c r="LN14" s="102"/>
      <c r="LO14" s="102"/>
      <c r="LP14" s="104" t="str">
        <f t="shared" si="70"/>
        <v/>
      </c>
      <c r="LQ14" s="102"/>
      <c r="LR14" s="104" t="str">
        <f t="shared" si="204"/>
        <v/>
      </c>
      <c r="LS14" s="102"/>
      <c r="LT14" s="102"/>
      <c r="LU14" s="104" t="str">
        <f t="shared" si="71"/>
        <v/>
      </c>
      <c r="LV14" s="102"/>
      <c r="LW14" s="104" t="str">
        <f t="shared" si="205"/>
        <v/>
      </c>
      <c r="LX14" s="102"/>
      <c r="LY14" s="102"/>
      <c r="LZ14" s="104" t="str">
        <f t="shared" si="72"/>
        <v/>
      </c>
      <c r="MA14" s="118"/>
      <c r="MB14" s="104" t="str">
        <f t="shared" si="206"/>
        <v/>
      </c>
      <c r="MC14" s="102"/>
      <c r="MD14" s="102"/>
      <c r="ME14" s="104" t="str">
        <f t="shared" si="73"/>
        <v/>
      </c>
      <c r="MF14" s="118"/>
      <c r="MG14" s="104" t="str">
        <f t="shared" si="207"/>
        <v/>
      </c>
      <c r="MH14" s="102"/>
      <c r="MI14" s="102"/>
      <c r="MJ14" s="104" t="str">
        <f t="shared" si="74"/>
        <v/>
      </c>
      <c r="MK14" s="102"/>
      <c r="ML14" s="104" t="str">
        <f t="shared" si="208"/>
        <v/>
      </c>
      <c r="MM14" s="104" t="str">
        <f t="shared" si="209"/>
        <v/>
      </c>
      <c r="MN14" s="104" t="str">
        <f t="shared" si="210"/>
        <v/>
      </c>
      <c r="MO14" s="104" t="str">
        <f t="shared" si="211"/>
        <v/>
      </c>
      <c r="MP14" s="104" t="str">
        <f t="shared" si="212"/>
        <v/>
      </c>
      <c r="MQ14" s="104" t="str">
        <f t="shared" si="213"/>
        <v/>
      </c>
      <c r="MR14" s="105" t="str">
        <f t="shared" si="75"/>
        <v/>
      </c>
      <c r="MS14" s="109" t="str">
        <f t="shared" si="76"/>
        <v/>
      </c>
      <c r="MT14" s="102"/>
      <c r="MU14" s="102"/>
      <c r="MV14" s="104" t="str">
        <f t="shared" si="77"/>
        <v/>
      </c>
      <c r="MW14" s="102"/>
      <c r="MX14" s="104" t="str">
        <f t="shared" si="214"/>
        <v/>
      </c>
      <c r="MY14" s="102"/>
      <c r="MZ14" s="102"/>
      <c r="NA14" s="104" t="str">
        <f t="shared" si="78"/>
        <v/>
      </c>
      <c r="NB14" s="102"/>
      <c r="NC14" s="104" t="str">
        <f t="shared" si="215"/>
        <v/>
      </c>
      <c r="ND14" s="102"/>
      <c r="NE14" s="102"/>
      <c r="NF14" s="104" t="str">
        <f t="shared" si="79"/>
        <v/>
      </c>
      <c r="NG14" s="118"/>
      <c r="NH14" s="104" t="str">
        <f t="shared" si="216"/>
        <v/>
      </c>
      <c r="NI14" s="102"/>
      <c r="NJ14" s="102"/>
      <c r="NK14" s="104" t="str">
        <f t="shared" si="80"/>
        <v/>
      </c>
      <c r="NL14" s="118"/>
      <c r="NM14" s="104" t="str">
        <f t="shared" si="217"/>
        <v/>
      </c>
      <c r="NN14" s="102"/>
      <c r="NO14" s="102"/>
      <c r="NP14" s="104" t="str">
        <f t="shared" si="81"/>
        <v/>
      </c>
      <c r="NQ14" s="102"/>
      <c r="NR14" s="104" t="str">
        <f t="shared" si="218"/>
        <v/>
      </c>
      <c r="NS14" s="104" t="str">
        <f t="shared" si="219"/>
        <v/>
      </c>
      <c r="NT14" s="104" t="str">
        <f t="shared" si="220"/>
        <v/>
      </c>
      <c r="NU14" s="104" t="str">
        <f t="shared" si="221"/>
        <v/>
      </c>
      <c r="NV14" s="104" t="str">
        <f t="shared" si="222"/>
        <v/>
      </c>
      <c r="NW14" s="104" t="str">
        <f t="shared" si="223"/>
        <v/>
      </c>
      <c r="NX14" s="105" t="str">
        <f t="shared" si="82"/>
        <v/>
      </c>
      <c r="NY14" s="109" t="str">
        <f t="shared" si="83"/>
        <v/>
      </c>
      <c r="NZ14" s="73" t="str">
        <f t="shared" si="84"/>
        <v>Edno</v>
      </c>
      <c r="OA14" s="104">
        <f t="shared" si="85"/>
        <v>13.577500000000001</v>
      </c>
      <c r="OB14" s="104">
        <f t="shared" si="86"/>
        <v>12.168749999999999</v>
      </c>
      <c r="OC14" s="104">
        <f t="shared" si="87"/>
        <v>9.84375</v>
      </c>
      <c r="OD14" s="104">
        <f t="shared" si="88"/>
        <v>9.85</v>
      </c>
      <c r="OE14" s="104">
        <f t="shared" si="89"/>
        <v>8.1999999999999993</v>
      </c>
      <c r="OF14" s="104">
        <f t="shared" si="90"/>
        <v>11.387500000000001</v>
      </c>
      <c r="OG14" s="104">
        <f t="shared" si="91"/>
        <v>10.1875</v>
      </c>
      <c r="OH14" s="104">
        <f t="shared" si="92"/>
        <v>12.100000000000001</v>
      </c>
      <c r="OI14" s="104">
        <f t="shared" si="93"/>
        <v>9.1999999999999993</v>
      </c>
      <c r="OJ14" s="104" t="str">
        <f t="shared" si="94"/>
        <v/>
      </c>
      <c r="OK14" s="104" t="str">
        <f t="shared" si="95"/>
        <v/>
      </c>
      <c r="OL14" s="104" t="str">
        <f t="shared" si="96"/>
        <v/>
      </c>
      <c r="OM14" s="134"/>
      <c r="ON14" s="104">
        <f t="shared" si="97"/>
        <v>8.6923076923076916</v>
      </c>
      <c r="OO14" s="104">
        <f t="shared" si="98"/>
        <v>8.2920673076923084</v>
      </c>
      <c r="OP14" s="104">
        <f t="shared" si="99"/>
        <v>11.063221153846154</v>
      </c>
      <c r="OQ14" s="104">
        <f t="shared" si="100"/>
        <v>11.063221153846154</v>
      </c>
      <c r="OR14" s="105">
        <f t="shared" si="101"/>
        <v>15</v>
      </c>
      <c r="OS14" s="105">
        <f t="shared" si="224"/>
        <v>30</v>
      </c>
      <c r="OT14" s="134"/>
      <c r="OU14" s="109">
        <f t="shared" si="102"/>
        <v>19</v>
      </c>
      <c r="OW14" s="95" t="s">
        <v>32</v>
      </c>
      <c r="OX14" s="95" t="s">
        <v>32</v>
      </c>
      <c r="OY14" s="95" t="s">
        <v>30</v>
      </c>
      <c r="OZ14" s="95"/>
      <c r="PA14" s="95" t="s">
        <v>31</v>
      </c>
      <c r="PB14" s="95" t="s">
        <v>32</v>
      </c>
      <c r="PC14" s="95"/>
      <c r="PD14" s="95"/>
      <c r="PE14" s="95"/>
      <c r="PF14" s="95"/>
    </row>
    <row r="15" spans="1:422" x14ac:dyDescent="0.3">
      <c r="A15" s="103">
        <f t="shared" si="225"/>
        <v>10</v>
      </c>
      <c r="B15" s="237" t="s">
        <v>292</v>
      </c>
      <c r="C15" s="237" t="s">
        <v>292</v>
      </c>
      <c r="D15" s="237" t="s">
        <v>401</v>
      </c>
      <c r="E15" s="239" t="s">
        <v>277</v>
      </c>
      <c r="F15" s="102">
        <v>18.100000000000001</v>
      </c>
      <c r="G15" s="102">
        <v>6.5</v>
      </c>
      <c r="H15" s="104">
        <f t="shared" si="1"/>
        <v>11.14</v>
      </c>
      <c r="I15" s="102"/>
      <c r="J15" s="104">
        <f t="shared" si="103"/>
        <v>11.14</v>
      </c>
      <c r="K15" s="102">
        <v>17.2</v>
      </c>
      <c r="L15" s="102">
        <v>8.75</v>
      </c>
      <c r="M15" s="104">
        <f t="shared" si="2"/>
        <v>12.129999999999999</v>
      </c>
      <c r="N15" s="102"/>
      <c r="O15" s="104">
        <f t="shared" si="104"/>
        <v>12.129999999999999</v>
      </c>
      <c r="P15" s="102"/>
      <c r="Q15" s="102"/>
      <c r="R15" s="104" t="str">
        <f t="shared" si="3"/>
        <v/>
      </c>
      <c r="S15" s="118"/>
      <c r="T15" s="104" t="str">
        <f t="shared" si="105"/>
        <v/>
      </c>
      <c r="U15" s="102"/>
      <c r="V15" s="102"/>
      <c r="W15" s="104" t="str">
        <f t="shared" si="4"/>
        <v/>
      </c>
      <c r="X15" s="118"/>
      <c r="Y15" s="104" t="str">
        <f t="shared" si="106"/>
        <v/>
      </c>
      <c r="Z15" s="102"/>
      <c r="AA15" s="102"/>
      <c r="AB15" s="104" t="str">
        <f t="shared" si="5"/>
        <v/>
      </c>
      <c r="AC15" s="102"/>
      <c r="AD15" s="104" t="str">
        <f t="shared" si="107"/>
        <v/>
      </c>
      <c r="AE15" s="104">
        <f t="shared" si="108"/>
        <v>17.537500000000001</v>
      </c>
      <c r="AF15" s="104">
        <f t="shared" si="109"/>
        <v>7.90625</v>
      </c>
      <c r="AG15" s="104">
        <f t="shared" si="110"/>
        <v>11.758749999999999</v>
      </c>
      <c r="AH15" s="104" t="str">
        <f t="shared" si="111"/>
        <v/>
      </c>
      <c r="AI15" s="104">
        <f t="shared" si="112"/>
        <v>11.758749999999999</v>
      </c>
      <c r="AJ15" s="105">
        <f t="shared" si="6"/>
        <v>5</v>
      </c>
      <c r="AK15" s="109">
        <f t="shared" si="7"/>
        <v>17</v>
      </c>
      <c r="AL15" s="102">
        <v>11.375</v>
      </c>
      <c r="AM15" s="102">
        <v>8</v>
      </c>
      <c r="AN15" s="104">
        <f t="shared" si="8"/>
        <v>9.35</v>
      </c>
      <c r="AO15" s="102"/>
      <c r="AP15" s="104">
        <f t="shared" si="113"/>
        <v>9.35</v>
      </c>
      <c r="AQ15" s="102">
        <v>7</v>
      </c>
      <c r="AR15" s="102">
        <v>9</v>
      </c>
      <c r="AS15" s="104">
        <f t="shared" si="9"/>
        <v>8.1999999999999993</v>
      </c>
      <c r="AT15" s="102"/>
      <c r="AU15" s="104">
        <f t="shared" si="114"/>
        <v>8.1999999999999993</v>
      </c>
      <c r="AV15" s="102">
        <v>6.5</v>
      </c>
      <c r="AW15" s="102">
        <v>13.5</v>
      </c>
      <c r="AX15" s="104">
        <f t="shared" si="10"/>
        <v>10.7</v>
      </c>
      <c r="AY15" s="118"/>
      <c r="AZ15" s="104">
        <f t="shared" si="115"/>
        <v>10.7</v>
      </c>
      <c r="BA15" s="102"/>
      <c r="BB15" s="102"/>
      <c r="BC15" s="104" t="str">
        <f t="shared" si="11"/>
        <v/>
      </c>
      <c r="BD15" s="118"/>
      <c r="BE15" s="104" t="str">
        <f t="shared" si="116"/>
        <v/>
      </c>
      <c r="BF15" s="102"/>
      <c r="BG15" s="102"/>
      <c r="BH15" s="104" t="str">
        <f t="shared" si="12"/>
        <v/>
      </c>
      <c r="BI15" s="102"/>
      <c r="BJ15" s="104" t="str">
        <f t="shared" si="117"/>
        <v/>
      </c>
      <c r="BK15" s="104">
        <f t="shared" si="118"/>
        <v>8.1796875</v>
      </c>
      <c r="BL15" s="104">
        <f t="shared" si="119"/>
        <v>10.375</v>
      </c>
      <c r="BM15" s="104">
        <f t="shared" si="120"/>
        <v>9.4968749999999993</v>
      </c>
      <c r="BN15" s="104" t="str">
        <f t="shared" si="121"/>
        <v/>
      </c>
      <c r="BO15" s="104">
        <f t="shared" si="122"/>
        <v>9.4968749999999993</v>
      </c>
      <c r="BP15" s="105">
        <f t="shared" si="13"/>
        <v>0</v>
      </c>
      <c r="BQ15" s="109">
        <f t="shared" si="14"/>
        <v>29</v>
      </c>
      <c r="BR15" s="102">
        <v>10</v>
      </c>
      <c r="BS15" s="102">
        <v>7</v>
      </c>
      <c r="BT15" s="104">
        <f t="shared" si="15"/>
        <v>8.1999999999999993</v>
      </c>
      <c r="BU15" s="102"/>
      <c r="BV15" s="104">
        <f t="shared" si="123"/>
        <v>8.1999999999999993</v>
      </c>
      <c r="BW15" s="240">
        <v>13.5</v>
      </c>
      <c r="BX15" s="102">
        <v>7</v>
      </c>
      <c r="BY15" s="104">
        <f t="shared" si="16"/>
        <v>9.6000000000000014</v>
      </c>
      <c r="BZ15" s="102"/>
      <c r="CA15" s="104">
        <f t="shared" si="124"/>
        <v>9.6000000000000014</v>
      </c>
      <c r="CB15" s="102">
        <v>13.5</v>
      </c>
      <c r="CC15" s="102">
        <v>5.5</v>
      </c>
      <c r="CD15" s="104">
        <f t="shared" si="17"/>
        <v>8.6999999999999993</v>
      </c>
      <c r="CE15" s="118"/>
      <c r="CF15" s="104">
        <f t="shared" si="125"/>
        <v>8.6999999999999993</v>
      </c>
      <c r="CG15" s="102"/>
      <c r="CH15" s="102"/>
      <c r="CI15" s="104" t="str">
        <f t="shared" si="18"/>
        <v/>
      </c>
      <c r="CJ15" s="118"/>
      <c r="CK15" s="104" t="str">
        <f t="shared" si="126"/>
        <v/>
      </c>
      <c r="CL15" s="102"/>
      <c r="CM15" s="102"/>
      <c r="CN15" s="104" t="str">
        <f t="shared" si="19"/>
        <v/>
      </c>
      <c r="CO15" s="102"/>
      <c r="CP15" s="104" t="str">
        <f t="shared" si="127"/>
        <v/>
      </c>
      <c r="CQ15" s="104">
        <f t="shared" si="128"/>
        <v>12.1875</v>
      </c>
      <c r="CR15" s="104">
        <f t="shared" si="129"/>
        <v>6.53125</v>
      </c>
      <c r="CS15" s="104">
        <f t="shared" si="130"/>
        <v>8.7937499999999993</v>
      </c>
      <c r="CT15" s="104" t="str">
        <f t="shared" si="131"/>
        <v/>
      </c>
      <c r="CU15" s="104">
        <f t="shared" si="132"/>
        <v>8.7937499999999993</v>
      </c>
      <c r="CV15" s="105">
        <f t="shared" si="20"/>
        <v>0</v>
      </c>
      <c r="CW15" s="109">
        <f t="shared" si="21"/>
        <v>30</v>
      </c>
      <c r="CX15" s="102">
        <v>12</v>
      </c>
      <c r="CY15" s="102">
        <v>10.5</v>
      </c>
      <c r="CZ15" s="104">
        <f t="shared" si="22"/>
        <v>11.100000000000001</v>
      </c>
      <c r="DA15" s="102"/>
      <c r="DB15" s="104">
        <f t="shared" si="133"/>
        <v>11.100000000000001</v>
      </c>
      <c r="DC15" s="102">
        <v>10.5</v>
      </c>
      <c r="DD15" s="102">
        <v>5.5</v>
      </c>
      <c r="DE15" s="104">
        <f t="shared" si="23"/>
        <v>7.5</v>
      </c>
      <c r="DF15" s="102"/>
      <c r="DG15" s="104">
        <f t="shared" si="134"/>
        <v>7.5</v>
      </c>
      <c r="DH15" s="102"/>
      <c r="DI15" s="102"/>
      <c r="DJ15" s="104" t="str">
        <f t="shared" si="24"/>
        <v/>
      </c>
      <c r="DK15" s="118"/>
      <c r="DL15" s="104" t="str">
        <f t="shared" si="135"/>
        <v/>
      </c>
      <c r="DM15" s="102"/>
      <c r="DN15" s="102"/>
      <c r="DO15" s="104" t="str">
        <f t="shared" si="25"/>
        <v/>
      </c>
      <c r="DP15" s="118"/>
      <c r="DQ15" s="104" t="str">
        <f t="shared" si="136"/>
        <v/>
      </c>
      <c r="DR15" s="102"/>
      <c r="DS15" s="102"/>
      <c r="DT15" s="104" t="str">
        <f t="shared" si="26"/>
        <v/>
      </c>
      <c r="DU15" s="102"/>
      <c r="DV15" s="104" t="str">
        <f t="shared" si="137"/>
        <v/>
      </c>
      <c r="DW15" s="104">
        <f t="shared" si="138"/>
        <v>11.25</v>
      </c>
      <c r="DX15" s="104">
        <f t="shared" si="139"/>
        <v>8</v>
      </c>
      <c r="DY15" s="104">
        <f t="shared" si="140"/>
        <v>9.3000000000000007</v>
      </c>
      <c r="DZ15" s="104" t="str">
        <f t="shared" si="141"/>
        <v/>
      </c>
      <c r="EA15" s="104">
        <f t="shared" si="142"/>
        <v>9.3000000000000007</v>
      </c>
      <c r="EB15" s="105">
        <f t="shared" si="27"/>
        <v>0</v>
      </c>
      <c r="EC15" s="109">
        <f t="shared" si="28"/>
        <v>41</v>
      </c>
      <c r="ED15" s="102">
        <v>8</v>
      </c>
      <c r="EE15" s="102">
        <v>7.5</v>
      </c>
      <c r="EF15" s="104">
        <f t="shared" si="29"/>
        <v>7.7</v>
      </c>
      <c r="EG15" s="102"/>
      <c r="EH15" s="104">
        <f t="shared" si="143"/>
        <v>7.7</v>
      </c>
      <c r="EI15" s="102">
        <v>15</v>
      </c>
      <c r="EJ15" s="102">
        <v>5.5</v>
      </c>
      <c r="EK15" s="104">
        <f t="shared" si="30"/>
        <v>9.3000000000000007</v>
      </c>
      <c r="EL15" s="102"/>
      <c r="EM15" s="104">
        <f t="shared" si="144"/>
        <v>9.3000000000000007</v>
      </c>
      <c r="EN15" s="102"/>
      <c r="EO15" s="102"/>
      <c r="EP15" s="104" t="str">
        <f t="shared" si="31"/>
        <v/>
      </c>
      <c r="EQ15" s="118"/>
      <c r="ER15" s="104" t="str">
        <f t="shared" si="145"/>
        <v/>
      </c>
      <c r="ES15" s="102"/>
      <c r="ET15" s="102"/>
      <c r="EU15" s="104" t="str">
        <f t="shared" si="32"/>
        <v/>
      </c>
      <c r="EV15" s="118"/>
      <c r="EW15" s="104" t="str">
        <f t="shared" si="146"/>
        <v/>
      </c>
      <c r="EX15" s="102"/>
      <c r="EY15" s="102"/>
      <c r="EZ15" s="104" t="str">
        <f t="shared" si="33"/>
        <v/>
      </c>
      <c r="FA15" s="102"/>
      <c r="FB15" s="104" t="str">
        <f t="shared" si="147"/>
        <v/>
      </c>
      <c r="FC15" s="104">
        <f t="shared" si="148"/>
        <v>11.5</v>
      </c>
      <c r="FD15" s="104">
        <f t="shared" si="149"/>
        <v>6.5</v>
      </c>
      <c r="FE15" s="104">
        <f t="shared" si="150"/>
        <v>8.5</v>
      </c>
      <c r="FF15" s="104" t="str">
        <f t="shared" si="151"/>
        <v/>
      </c>
      <c r="FG15" s="104">
        <f t="shared" si="152"/>
        <v>8.5</v>
      </c>
      <c r="FH15" s="105">
        <f t="shared" si="34"/>
        <v>0</v>
      </c>
      <c r="FI15" s="109">
        <f t="shared" si="35"/>
        <v>25</v>
      </c>
      <c r="FJ15" s="102">
        <v>16</v>
      </c>
      <c r="FK15" s="102">
        <v>8.5</v>
      </c>
      <c r="FL15" s="104">
        <f t="shared" si="36"/>
        <v>11.5</v>
      </c>
      <c r="FM15" s="102"/>
      <c r="FN15" s="104">
        <f t="shared" si="153"/>
        <v>11.5</v>
      </c>
      <c r="FO15" s="102">
        <v>9.5</v>
      </c>
      <c r="FP15" s="102">
        <v>10.5</v>
      </c>
      <c r="FQ15" s="104">
        <f t="shared" si="37"/>
        <v>10.1</v>
      </c>
      <c r="FR15" s="102"/>
      <c r="FS15" s="104">
        <f t="shared" si="154"/>
        <v>10.1</v>
      </c>
      <c r="FT15" s="102"/>
      <c r="FU15" s="102"/>
      <c r="FV15" s="104" t="str">
        <f t="shared" si="38"/>
        <v/>
      </c>
      <c r="FW15" s="118"/>
      <c r="FX15" s="104" t="str">
        <f t="shared" si="155"/>
        <v/>
      </c>
      <c r="FY15" s="102"/>
      <c r="FZ15" s="102"/>
      <c r="GA15" s="104" t="str">
        <f t="shared" si="39"/>
        <v/>
      </c>
      <c r="GB15" s="118"/>
      <c r="GC15" s="104" t="str">
        <f t="shared" si="156"/>
        <v/>
      </c>
      <c r="GD15" s="102"/>
      <c r="GE15" s="102"/>
      <c r="GF15" s="104" t="str">
        <f t="shared" si="40"/>
        <v/>
      </c>
      <c r="GG15" s="102"/>
      <c r="GH15" s="104" t="str">
        <f t="shared" si="157"/>
        <v/>
      </c>
      <c r="GI15" s="104">
        <f t="shared" si="158"/>
        <v>10.3125</v>
      </c>
      <c r="GJ15" s="104">
        <f t="shared" si="159"/>
        <v>10.25</v>
      </c>
      <c r="GK15" s="104">
        <f t="shared" si="160"/>
        <v>10.275</v>
      </c>
      <c r="GL15" s="104" t="str">
        <f t="shared" si="161"/>
        <v/>
      </c>
      <c r="GM15" s="104">
        <f t="shared" si="162"/>
        <v>10.275</v>
      </c>
      <c r="GN15" s="105">
        <f t="shared" si="41"/>
        <v>2</v>
      </c>
      <c r="GO15" s="109">
        <f t="shared" si="42"/>
        <v>11</v>
      </c>
      <c r="GP15" s="102">
        <v>14.5</v>
      </c>
      <c r="GQ15" s="102">
        <v>11.5</v>
      </c>
      <c r="GR15" s="104">
        <f t="shared" si="43"/>
        <v>12.7</v>
      </c>
      <c r="GS15" s="102"/>
      <c r="GT15" s="104">
        <f t="shared" si="163"/>
        <v>12.7</v>
      </c>
      <c r="GU15" s="102">
        <v>17.5</v>
      </c>
      <c r="GV15" s="102">
        <v>12</v>
      </c>
      <c r="GW15" s="104">
        <f t="shared" si="44"/>
        <v>14.2</v>
      </c>
      <c r="GX15" s="102"/>
      <c r="GY15" s="104">
        <f t="shared" si="164"/>
        <v>14.2</v>
      </c>
      <c r="GZ15" s="102">
        <v>12.5</v>
      </c>
      <c r="HA15" s="102">
        <v>8</v>
      </c>
      <c r="HB15" s="104">
        <f t="shared" si="45"/>
        <v>9.8000000000000007</v>
      </c>
      <c r="HC15" s="118"/>
      <c r="HD15" s="104">
        <f t="shared" si="165"/>
        <v>9.8000000000000007</v>
      </c>
      <c r="HE15" s="102"/>
      <c r="HF15" s="102"/>
      <c r="HG15" s="104" t="str">
        <f t="shared" si="46"/>
        <v/>
      </c>
      <c r="HH15" s="118"/>
      <c r="HI15" s="104" t="str">
        <f t="shared" si="166"/>
        <v/>
      </c>
      <c r="HJ15" s="102"/>
      <c r="HK15" s="102"/>
      <c r="HL15" s="104" t="str">
        <f t="shared" si="47"/>
        <v/>
      </c>
      <c r="HM15" s="102"/>
      <c r="HN15" s="104" t="str">
        <f t="shared" si="167"/>
        <v/>
      </c>
      <c r="HO15" s="104">
        <f t="shared" si="168"/>
        <v>13.8125</v>
      </c>
      <c r="HP15" s="104">
        <f t="shared" si="169"/>
        <v>9.40625</v>
      </c>
      <c r="HQ15" s="104">
        <f t="shared" si="170"/>
        <v>11.168749999999999</v>
      </c>
      <c r="HR15" s="104" t="str">
        <f t="shared" si="171"/>
        <v/>
      </c>
      <c r="HS15" s="104">
        <f t="shared" si="172"/>
        <v>11.168749999999999</v>
      </c>
      <c r="HT15" s="105">
        <f t="shared" si="48"/>
        <v>2</v>
      </c>
      <c r="HU15" s="109">
        <f t="shared" si="49"/>
        <v>16</v>
      </c>
      <c r="HV15" s="102"/>
      <c r="HW15" s="102"/>
      <c r="HX15" s="104" t="str">
        <f t="shared" si="50"/>
        <v/>
      </c>
      <c r="HY15" s="102"/>
      <c r="HZ15" s="104" t="str">
        <f t="shared" si="173"/>
        <v/>
      </c>
      <c r="IA15" s="102"/>
      <c r="IB15" s="102"/>
      <c r="IC15" s="104" t="str">
        <f t="shared" si="51"/>
        <v/>
      </c>
      <c r="ID15" s="102"/>
      <c r="IE15" s="104" t="str">
        <f t="shared" si="174"/>
        <v/>
      </c>
      <c r="IF15" s="102">
        <v>12.5</v>
      </c>
      <c r="IG15" s="102">
        <v>7</v>
      </c>
      <c r="IH15" s="104">
        <f t="shared" si="52"/>
        <v>9.1999999999999993</v>
      </c>
      <c r="II15" s="118"/>
      <c r="IJ15" s="104">
        <f t="shared" si="175"/>
        <v>9.1999999999999993</v>
      </c>
      <c r="IK15" s="102"/>
      <c r="IL15" s="102"/>
      <c r="IM15" s="104" t="str">
        <f t="shared" si="53"/>
        <v/>
      </c>
      <c r="IN15" s="118"/>
      <c r="IO15" s="104" t="str">
        <f t="shared" si="176"/>
        <v/>
      </c>
      <c r="IP15" s="102"/>
      <c r="IQ15" s="102"/>
      <c r="IR15" s="104" t="str">
        <f t="shared" si="54"/>
        <v/>
      </c>
      <c r="IS15" s="102"/>
      <c r="IT15" s="104" t="str">
        <f t="shared" si="177"/>
        <v/>
      </c>
      <c r="IU15" s="104">
        <f t="shared" si="226"/>
        <v>12.5</v>
      </c>
      <c r="IV15" s="104">
        <f t="shared" si="227"/>
        <v>7</v>
      </c>
      <c r="IW15" s="104">
        <f t="shared" si="228"/>
        <v>9.1999999999999993</v>
      </c>
      <c r="IX15" s="104" t="str">
        <f t="shared" si="229"/>
        <v/>
      </c>
      <c r="IY15" s="104">
        <f t="shared" si="230"/>
        <v>9.1999999999999993</v>
      </c>
      <c r="IZ15" s="105">
        <f t="shared" si="231"/>
        <v>0</v>
      </c>
      <c r="JA15" s="109">
        <f t="shared" si="55"/>
        <v>28</v>
      </c>
      <c r="JB15" s="102">
        <v>13</v>
      </c>
      <c r="JC15" s="102">
        <v>9.5</v>
      </c>
      <c r="JD15" s="104">
        <f t="shared" si="56"/>
        <v>10.9</v>
      </c>
      <c r="JE15" s="102"/>
      <c r="JF15" s="104">
        <f t="shared" si="184"/>
        <v>10.9</v>
      </c>
      <c r="JG15" s="102"/>
      <c r="JH15" s="102"/>
      <c r="JI15" s="104" t="str">
        <f t="shared" si="57"/>
        <v/>
      </c>
      <c r="JJ15" s="102"/>
      <c r="JK15" s="104" t="str">
        <f t="shared" si="185"/>
        <v/>
      </c>
      <c r="JL15" s="102"/>
      <c r="JM15" s="102"/>
      <c r="JN15" s="104" t="str">
        <f t="shared" si="58"/>
        <v/>
      </c>
      <c r="JO15" s="118"/>
      <c r="JP15" s="104" t="str">
        <f t="shared" si="186"/>
        <v/>
      </c>
      <c r="JQ15" s="102"/>
      <c r="JR15" s="102"/>
      <c r="JS15" s="104" t="str">
        <f t="shared" si="59"/>
        <v/>
      </c>
      <c r="JT15" s="118"/>
      <c r="JU15" s="104" t="str">
        <f t="shared" si="187"/>
        <v/>
      </c>
      <c r="JV15" s="102"/>
      <c r="JW15" s="102"/>
      <c r="JX15" s="104" t="str">
        <f t="shared" si="60"/>
        <v/>
      </c>
      <c r="JY15" s="102"/>
      <c r="JZ15" s="104" t="str">
        <f t="shared" si="188"/>
        <v/>
      </c>
      <c r="KA15" s="104">
        <f t="shared" si="189"/>
        <v>13</v>
      </c>
      <c r="KB15" s="104">
        <f t="shared" si="190"/>
        <v>9.5</v>
      </c>
      <c r="KC15" s="104">
        <f t="shared" si="191"/>
        <v>10.9</v>
      </c>
      <c r="KD15" s="104" t="str">
        <f t="shared" si="192"/>
        <v/>
      </c>
      <c r="KE15" s="104">
        <f t="shared" si="193"/>
        <v>10.9</v>
      </c>
      <c r="KF15" s="105">
        <f t="shared" si="61"/>
        <v>2</v>
      </c>
      <c r="KG15" s="109">
        <f t="shared" si="62"/>
        <v>6</v>
      </c>
      <c r="KH15" s="102"/>
      <c r="KI15" s="102"/>
      <c r="KJ15" s="104" t="str">
        <f t="shared" si="63"/>
        <v/>
      </c>
      <c r="KK15" s="102"/>
      <c r="KL15" s="104" t="str">
        <f t="shared" si="194"/>
        <v/>
      </c>
      <c r="KM15" s="102"/>
      <c r="KN15" s="102"/>
      <c r="KO15" s="104" t="str">
        <f t="shared" si="64"/>
        <v/>
      </c>
      <c r="KP15" s="102"/>
      <c r="KQ15" s="104" t="str">
        <f t="shared" si="195"/>
        <v/>
      </c>
      <c r="KR15" s="102"/>
      <c r="KS15" s="102"/>
      <c r="KT15" s="104" t="str">
        <f t="shared" si="65"/>
        <v/>
      </c>
      <c r="KU15" s="118"/>
      <c r="KV15" s="104" t="str">
        <f t="shared" si="196"/>
        <v/>
      </c>
      <c r="KW15" s="102"/>
      <c r="KX15" s="102"/>
      <c r="KY15" s="104" t="str">
        <f t="shared" si="66"/>
        <v/>
      </c>
      <c r="KZ15" s="118"/>
      <c r="LA15" s="104" t="str">
        <f t="shared" si="197"/>
        <v/>
      </c>
      <c r="LB15" s="102"/>
      <c r="LC15" s="102"/>
      <c r="LD15" s="104" t="str">
        <f t="shared" si="67"/>
        <v/>
      </c>
      <c r="LE15" s="102"/>
      <c r="LF15" s="104" t="str">
        <f t="shared" si="198"/>
        <v/>
      </c>
      <c r="LG15" s="104" t="str">
        <f t="shared" si="199"/>
        <v/>
      </c>
      <c r="LH15" s="104" t="str">
        <f t="shared" si="200"/>
        <v/>
      </c>
      <c r="LI15" s="104" t="str">
        <f t="shared" si="201"/>
        <v/>
      </c>
      <c r="LJ15" s="104" t="str">
        <f t="shared" si="202"/>
        <v/>
      </c>
      <c r="LK15" s="104" t="str">
        <f t="shared" si="203"/>
        <v/>
      </c>
      <c r="LL15" s="105" t="str">
        <f t="shared" si="68"/>
        <v/>
      </c>
      <c r="LM15" s="109" t="str">
        <f t="shared" si="69"/>
        <v/>
      </c>
      <c r="LN15" s="102"/>
      <c r="LO15" s="102"/>
      <c r="LP15" s="104" t="str">
        <f t="shared" si="70"/>
        <v/>
      </c>
      <c r="LQ15" s="102"/>
      <c r="LR15" s="104" t="str">
        <f t="shared" si="204"/>
        <v/>
      </c>
      <c r="LS15" s="102"/>
      <c r="LT15" s="102"/>
      <c r="LU15" s="104" t="str">
        <f t="shared" si="71"/>
        <v/>
      </c>
      <c r="LV15" s="102"/>
      <c r="LW15" s="104" t="str">
        <f t="shared" si="205"/>
        <v/>
      </c>
      <c r="LX15" s="102"/>
      <c r="LY15" s="102"/>
      <c r="LZ15" s="104" t="str">
        <f t="shared" si="72"/>
        <v/>
      </c>
      <c r="MA15" s="118"/>
      <c r="MB15" s="104" t="str">
        <f t="shared" si="206"/>
        <v/>
      </c>
      <c r="MC15" s="102"/>
      <c r="MD15" s="102"/>
      <c r="ME15" s="104" t="str">
        <f t="shared" si="73"/>
        <v/>
      </c>
      <c r="MF15" s="118"/>
      <c r="MG15" s="104" t="str">
        <f t="shared" si="207"/>
        <v/>
      </c>
      <c r="MH15" s="102"/>
      <c r="MI15" s="102"/>
      <c r="MJ15" s="104" t="str">
        <f t="shared" si="74"/>
        <v/>
      </c>
      <c r="MK15" s="102"/>
      <c r="ML15" s="104" t="str">
        <f t="shared" si="208"/>
        <v/>
      </c>
      <c r="MM15" s="104" t="str">
        <f t="shared" si="209"/>
        <v/>
      </c>
      <c r="MN15" s="104" t="str">
        <f t="shared" si="210"/>
        <v/>
      </c>
      <c r="MO15" s="104" t="str">
        <f t="shared" si="211"/>
        <v/>
      </c>
      <c r="MP15" s="104" t="str">
        <f t="shared" si="212"/>
        <v/>
      </c>
      <c r="MQ15" s="104" t="str">
        <f t="shared" si="213"/>
        <v/>
      </c>
      <c r="MR15" s="105" t="str">
        <f t="shared" si="75"/>
        <v/>
      </c>
      <c r="MS15" s="109" t="str">
        <f t="shared" si="76"/>
        <v/>
      </c>
      <c r="MT15" s="102"/>
      <c r="MU15" s="102"/>
      <c r="MV15" s="104" t="str">
        <f t="shared" si="77"/>
        <v/>
      </c>
      <c r="MW15" s="102"/>
      <c r="MX15" s="104" t="str">
        <f t="shared" si="214"/>
        <v/>
      </c>
      <c r="MY15" s="102"/>
      <c r="MZ15" s="102"/>
      <c r="NA15" s="104" t="str">
        <f t="shared" si="78"/>
        <v/>
      </c>
      <c r="NB15" s="102"/>
      <c r="NC15" s="104" t="str">
        <f t="shared" si="215"/>
        <v/>
      </c>
      <c r="ND15" s="102"/>
      <c r="NE15" s="102"/>
      <c r="NF15" s="104" t="str">
        <f t="shared" si="79"/>
        <v/>
      </c>
      <c r="NG15" s="118"/>
      <c r="NH15" s="104" t="str">
        <f t="shared" si="216"/>
        <v/>
      </c>
      <c r="NI15" s="102"/>
      <c r="NJ15" s="102"/>
      <c r="NK15" s="104" t="str">
        <f t="shared" si="80"/>
        <v/>
      </c>
      <c r="NL15" s="118"/>
      <c r="NM15" s="104" t="str">
        <f t="shared" si="217"/>
        <v/>
      </c>
      <c r="NN15" s="102"/>
      <c r="NO15" s="102"/>
      <c r="NP15" s="104" t="str">
        <f t="shared" si="81"/>
        <v/>
      </c>
      <c r="NQ15" s="102"/>
      <c r="NR15" s="104" t="str">
        <f t="shared" si="218"/>
        <v/>
      </c>
      <c r="NS15" s="104" t="str">
        <f t="shared" si="219"/>
        <v/>
      </c>
      <c r="NT15" s="104" t="str">
        <f t="shared" si="220"/>
        <v/>
      </c>
      <c r="NU15" s="104" t="str">
        <f t="shared" si="221"/>
        <v/>
      </c>
      <c r="NV15" s="104" t="str">
        <f t="shared" si="222"/>
        <v/>
      </c>
      <c r="NW15" s="104" t="str">
        <f t="shared" si="223"/>
        <v/>
      </c>
      <c r="NX15" s="105" t="str">
        <f t="shared" si="82"/>
        <v/>
      </c>
      <c r="NY15" s="109" t="str">
        <f t="shared" si="83"/>
        <v/>
      </c>
      <c r="NZ15" s="73" t="str">
        <f t="shared" si="84"/>
        <v>Eric</v>
      </c>
      <c r="OA15" s="104">
        <f t="shared" si="85"/>
        <v>11.758749999999999</v>
      </c>
      <c r="OB15" s="104">
        <f t="shared" si="86"/>
        <v>9.4968749999999993</v>
      </c>
      <c r="OC15" s="104">
        <f t="shared" si="87"/>
        <v>8.7937499999999993</v>
      </c>
      <c r="OD15" s="104">
        <f t="shared" si="88"/>
        <v>9.3000000000000007</v>
      </c>
      <c r="OE15" s="104">
        <f t="shared" si="89"/>
        <v>8.5</v>
      </c>
      <c r="OF15" s="104">
        <f t="shared" si="90"/>
        <v>10.275</v>
      </c>
      <c r="OG15" s="104">
        <f t="shared" si="91"/>
        <v>11.168749999999999</v>
      </c>
      <c r="OH15" s="104">
        <f t="shared" si="92"/>
        <v>9.1999999999999993</v>
      </c>
      <c r="OI15" s="104">
        <f t="shared" si="93"/>
        <v>10.9</v>
      </c>
      <c r="OJ15" s="104" t="str">
        <f t="shared" si="94"/>
        <v/>
      </c>
      <c r="OK15" s="104" t="str">
        <f t="shared" si="95"/>
        <v/>
      </c>
      <c r="OL15" s="104" t="str">
        <f t="shared" si="96"/>
        <v/>
      </c>
      <c r="OM15" s="134"/>
      <c r="ON15" s="104">
        <f t="shared" si="97"/>
        <v>9.0973557692307701</v>
      </c>
      <c r="OO15" s="104">
        <f t="shared" si="98"/>
        <v>6.8617788461538458</v>
      </c>
      <c r="OP15" s="104">
        <f t="shared" si="99"/>
        <v>10.017307692307694</v>
      </c>
      <c r="OQ15" s="104">
        <f t="shared" si="100"/>
        <v>10.017307692307694</v>
      </c>
      <c r="OR15" s="105">
        <f t="shared" si="101"/>
        <v>11</v>
      </c>
      <c r="OS15" s="105">
        <f t="shared" si="224"/>
        <v>30</v>
      </c>
      <c r="OT15" s="134"/>
      <c r="OU15" s="109">
        <f t="shared" si="102"/>
        <v>28</v>
      </c>
      <c r="OW15" s="95" t="s">
        <v>31</v>
      </c>
      <c r="OX15" s="95" t="s">
        <v>32</v>
      </c>
      <c r="OY15" s="95" t="s">
        <v>30</v>
      </c>
      <c r="OZ15" s="95"/>
      <c r="PA15" s="95" t="s">
        <v>31</v>
      </c>
      <c r="PB15" s="95" t="s">
        <v>31</v>
      </c>
      <c r="PC15" s="95"/>
      <c r="PD15" s="95"/>
      <c r="PE15" s="95"/>
      <c r="PF15" s="95"/>
    </row>
    <row r="16" spans="1:422" x14ac:dyDescent="0.3">
      <c r="A16" s="103">
        <f t="shared" si="225"/>
        <v>11</v>
      </c>
      <c r="B16" s="237" t="s">
        <v>293</v>
      </c>
      <c r="C16" s="237" t="s">
        <v>368</v>
      </c>
      <c r="D16" s="237" t="s">
        <v>402</v>
      </c>
      <c r="E16" s="239" t="s">
        <v>277</v>
      </c>
      <c r="F16" s="102">
        <v>12.7</v>
      </c>
      <c r="G16" s="102">
        <v>6.75</v>
      </c>
      <c r="H16" s="104">
        <f t="shared" si="1"/>
        <v>9.129999999999999</v>
      </c>
      <c r="I16" s="102"/>
      <c r="J16" s="104">
        <f t="shared" si="103"/>
        <v>9.129999999999999</v>
      </c>
      <c r="K16" s="102">
        <v>16.399999999999999</v>
      </c>
      <c r="L16" s="102">
        <v>12.25</v>
      </c>
      <c r="M16" s="104">
        <f t="shared" si="2"/>
        <v>13.91</v>
      </c>
      <c r="N16" s="102"/>
      <c r="O16" s="104">
        <f t="shared" si="104"/>
        <v>13.91</v>
      </c>
      <c r="P16" s="102"/>
      <c r="Q16" s="102"/>
      <c r="R16" s="104" t="str">
        <f t="shared" si="3"/>
        <v/>
      </c>
      <c r="S16" s="118"/>
      <c r="T16" s="104" t="str">
        <f t="shared" si="105"/>
        <v/>
      </c>
      <c r="U16" s="102"/>
      <c r="V16" s="102"/>
      <c r="W16" s="104" t="str">
        <f t="shared" si="4"/>
        <v/>
      </c>
      <c r="X16" s="118"/>
      <c r="Y16" s="104" t="str">
        <f t="shared" si="106"/>
        <v/>
      </c>
      <c r="Z16" s="102"/>
      <c r="AA16" s="102"/>
      <c r="AB16" s="104" t="str">
        <f t="shared" si="5"/>
        <v/>
      </c>
      <c r="AC16" s="102"/>
      <c r="AD16" s="104" t="str">
        <f t="shared" si="107"/>
        <v/>
      </c>
      <c r="AE16" s="104">
        <f t="shared" si="108"/>
        <v>15.012499999999999</v>
      </c>
      <c r="AF16" s="104">
        <f t="shared" si="109"/>
        <v>10.1875</v>
      </c>
      <c r="AG16" s="104">
        <f t="shared" si="110"/>
        <v>12.1175</v>
      </c>
      <c r="AH16" s="104" t="str">
        <f t="shared" si="111"/>
        <v/>
      </c>
      <c r="AI16" s="104">
        <f t="shared" si="112"/>
        <v>12.1175</v>
      </c>
      <c r="AJ16" s="105">
        <f t="shared" si="6"/>
        <v>5</v>
      </c>
      <c r="AK16" s="109">
        <f t="shared" si="7"/>
        <v>14</v>
      </c>
      <c r="AL16" s="102">
        <v>15.75</v>
      </c>
      <c r="AM16" s="102">
        <v>12.25</v>
      </c>
      <c r="AN16" s="104">
        <f t="shared" si="8"/>
        <v>13.65</v>
      </c>
      <c r="AO16" s="102"/>
      <c r="AP16" s="104">
        <f t="shared" si="113"/>
        <v>13.65</v>
      </c>
      <c r="AQ16" s="102">
        <v>10.5</v>
      </c>
      <c r="AR16" s="102">
        <v>13.5</v>
      </c>
      <c r="AS16" s="104">
        <f t="shared" si="9"/>
        <v>12.3</v>
      </c>
      <c r="AT16" s="102"/>
      <c r="AU16" s="104">
        <f t="shared" si="114"/>
        <v>12.3</v>
      </c>
      <c r="AV16" s="102">
        <v>12</v>
      </c>
      <c r="AW16" s="102">
        <v>10.75</v>
      </c>
      <c r="AX16" s="104">
        <f t="shared" si="10"/>
        <v>11.25</v>
      </c>
      <c r="AY16" s="118"/>
      <c r="AZ16" s="104">
        <f t="shared" si="115"/>
        <v>11.25</v>
      </c>
      <c r="BA16" s="102"/>
      <c r="BB16" s="102"/>
      <c r="BC16" s="104" t="str">
        <f t="shared" si="11"/>
        <v/>
      </c>
      <c r="BD16" s="118"/>
      <c r="BE16" s="104" t="str">
        <f t="shared" si="116"/>
        <v/>
      </c>
      <c r="BF16" s="102"/>
      <c r="BG16" s="102"/>
      <c r="BH16" s="104" t="str">
        <f t="shared" si="12"/>
        <v/>
      </c>
      <c r="BI16" s="102"/>
      <c r="BJ16" s="104" t="str">
        <f t="shared" si="117"/>
        <v/>
      </c>
      <c r="BK16" s="104">
        <f t="shared" si="118"/>
        <v>12.703125</v>
      </c>
      <c r="BL16" s="104">
        <f t="shared" si="119"/>
        <v>12.078125</v>
      </c>
      <c r="BM16" s="104">
        <f t="shared" si="120"/>
        <v>12.328125</v>
      </c>
      <c r="BN16" s="104" t="str">
        <f t="shared" si="121"/>
        <v/>
      </c>
      <c r="BO16" s="104">
        <f t="shared" si="122"/>
        <v>12.328125</v>
      </c>
      <c r="BP16" s="105">
        <f t="shared" si="13"/>
        <v>4</v>
      </c>
      <c r="BQ16" s="109">
        <f t="shared" si="14"/>
        <v>5</v>
      </c>
      <c r="BR16" s="102">
        <v>13</v>
      </c>
      <c r="BS16" s="102">
        <v>11</v>
      </c>
      <c r="BT16" s="104">
        <f t="shared" si="15"/>
        <v>11.8</v>
      </c>
      <c r="BU16" s="102"/>
      <c r="BV16" s="104">
        <f t="shared" si="123"/>
        <v>11.8</v>
      </c>
      <c r="BW16" s="240">
        <v>5</v>
      </c>
      <c r="BX16" s="102">
        <v>11.5</v>
      </c>
      <c r="BY16" s="104">
        <f t="shared" si="16"/>
        <v>8.8999999999999986</v>
      </c>
      <c r="BZ16" s="102"/>
      <c r="CA16" s="104">
        <f t="shared" si="124"/>
        <v>8.8999999999999986</v>
      </c>
      <c r="CB16" s="102">
        <v>11</v>
      </c>
      <c r="CC16" s="102">
        <v>5.5</v>
      </c>
      <c r="CD16" s="104">
        <f t="shared" si="17"/>
        <v>7.7</v>
      </c>
      <c r="CE16" s="118"/>
      <c r="CF16" s="104">
        <f t="shared" si="125"/>
        <v>7.7</v>
      </c>
      <c r="CG16" s="102"/>
      <c r="CH16" s="102"/>
      <c r="CI16" s="104" t="str">
        <f t="shared" si="18"/>
        <v/>
      </c>
      <c r="CJ16" s="118"/>
      <c r="CK16" s="104" t="str">
        <f t="shared" si="126"/>
        <v/>
      </c>
      <c r="CL16" s="102"/>
      <c r="CM16" s="102"/>
      <c r="CN16" s="104" t="str">
        <f t="shared" si="19"/>
        <v/>
      </c>
      <c r="CO16" s="102"/>
      <c r="CP16" s="104" t="str">
        <f t="shared" si="127"/>
        <v/>
      </c>
      <c r="CQ16" s="104">
        <f t="shared" si="128"/>
        <v>9.875</v>
      </c>
      <c r="CR16" s="104">
        <f t="shared" si="129"/>
        <v>9.4375</v>
      </c>
      <c r="CS16" s="104">
        <f t="shared" si="130"/>
        <v>9.6125000000000007</v>
      </c>
      <c r="CT16" s="104" t="str">
        <f t="shared" si="131"/>
        <v/>
      </c>
      <c r="CU16" s="104">
        <f t="shared" si="132"/>
        <v>9.6125000000000007</v>
      </c>
      <c r="CV16" s="105">
        <f t="shared" si="20"/>
        <v>0</v>
      </c>
      <c r="CW16" s="109">
        <f t="shared" si="21"/>
        <v>26</v>
      </c>
      <c r="CX16" s="102">
        <v>18</v>
      </c>
      <c r="CY16" s="102">
        <v>11</v>
      </c>
      <c r="CZ16" s="104">
        <f t="shared" si="22"/>
        <v>13.8</v>
      </c>
      <c r="DA16" s="102"/>
      <c r="DB16" s="104">
        <f t="shared" si="133"/>
        <v>13.8</v>
      </c>
      <c r="DC16" s="102">
        <v>14.5</v>
      </c>
      <c r="DD16" s="102">
        <v>14</v>
      </c>
      <c r="DE16" s="104">
        <f t="shared" si="23"/>
        <v>14.200000000000001</v>
      </c>
      <c r="DF16" s="102"/>
      <c r="DG16" s="104">
        <f t="shared" si="134"/>
        <v>14.200000000000001</v>
      </c>
      <c r="DH16" s="102"/>
      <c r="DI16" s="102"/>
      <c r="DJ16" s="104" t="str">
        <f t="shared" si="24"/>
        <v/>
      </c>
      <c r="DK16" s="118"/>
      <c r="DL16" s="104" t="str">
        <f t="shared" si="135"/>
        <v/>
      </c>
      <c r="DM16" s="102"/>
      <c r="DN16" s="102"/>
      <c r="DO16" s="104" t="str">
        <f t="shared" si="25"/>
        <v/>
      </c>
      <c r="DP16" s="118"/>
      <c r="DQ16" s="104" t="str">
        <f t="shared" si="136"/>
        <v/>
      </c>
      <c r="DR16" s="102"/>
      <c r="DS16" s="102"/>
      <c r="DT16" s="104" t="str">
        <f t="shared" si="26"/>
        <v/>
      </c>
      <c r="DU16" s="102"/>
      <c r="DV16" s="104" t="str">
        <f t="shared" si="137"/>
        <v/>
      </c>
      <c r="DW16" s="104">
        <f t="shared" si="138"/>
        <v>16.25</v>
      </c>
      <c r="DX16" s="104">
        <f t="shared" si="139"/>
        <v>12.5</v>
      </c>
      <c r="DY16" s="104">
        <f t="shared" si="140"/>
        <v>14</v>
      </c>
      <c r="DZ16" s="104" t="str">
        <f t="shared" si="141"/>
        <v/>
      </c>
      <c r="EA16" s="104">
        <f t="shared" si="142"/>
        <v>14</v>
      </c>
      <c r="EB16" s="105">
        <f t="shared" si="27"/>
        <v>4</v>
      </c>
      <c r="EC16" s="109">
        <f t="shared" si="28"/>
        <v>15</v>
      </c>
      <c r="ED16" s="102">
        <v>11</v>
      </c>
      <c r="EE16" s="102">
        <v>6</v>
      </c>
      <c r="EF16" s="104">
        <f t="shared" si="29"/>
        <v>8</v>
      </c>
      <c r="EG16" s="102"/>
      <c r="EH16" s="104">
        <f t="shared" si="143"/>
        <v>8</v>
      </c>
      <c r="EI16" s="102">
        <v>14</v>
      </c>
      <c r="EJ16" s="102">
        <v>2.5</v>
      </c>
      <c r="EK16" s="104">
        <f t="shared" si="30"/>
        <v>7.1000000000000005</v>
      </c>
      <c r="EL16" s="102"/>
      <c r="EM16" s="104">
        <f t="shared" si="144"/>
        <v>7.1000000000000005</v>
      </c>
      <c r="EN16" s="102"/>
      <c r="EO16" s="102"/>
      <c r="EP16" s="104" t="str">
        <f t="shared" si="31"/>
        <v/>
      </c>
      <c r="EQ16" s="118"/>
      <c r="ER16" s="104" t="str">
        <f t="shared" si="145"/>
        <v/>
      </c>
      <c r="ES16" s="102"/>
      <c r="ET16" s="102"/>
      <c r="EU16" s="104" t="str">
        <f t="shared" si="32"/>
        <v/>
      </c>
      <c r="EV16" s="118"/>
      <c r="EW16" s="104" t="str">
        <f t="shared" si="146"/>
        <v/>
      </c>
      <c r="EX16" s="102"/>
      <c r="EY16" s="102"/>
      <c r="EZ16" s="104" t="str">
        <f t="shared" si="33"/>
        <v/>
      </c>
      <c r="FA16" s="102"/>
      <c r="FB16" s="104" t="str">
        <f t="shared" si="147"/>
        <v/>
      </c>
      <c r="FC16" s="104">
        <f t="shared" si="148"/>
        <v>12.5</v>
      </c>
      <c r="FD16" s="104">
        <f t="shared" si="149"/>
        <v>4.25</v>
      </c>
      <c r="FE16" s="104">
        <f t="shared" si="150"/>
        <v>7.5500000000000007</v>
      </c>
      <c r="FF16" s="104" t="str">
        <f t="shared" si="151"/>
        <v/>
      </c>
      <c r="FG16" s="104">
        <f t="shared" si="152"/>
        <v>7.5500000000000007</v>
      </c>
      <c r="FH16" s="105">
        <f t="shared" si="34"/>
        <v>0</v>
      </c>
      <c r="FI16" s="109">
        <f t="shared" si="35"/>
        <v>38</v>
      </c>
      <c r="FJ16" s="102">
        <v>15.5</v>
      </c>
      <c r="FK16" s="102">
        <v>11</v>
      </c>
      <c r="FL16" s="104">
        <f t="shared" si="36"/>
        <v>12.8</v>
      </c>
      <c r="FM16" s="102"/>
      <c r="FN16" s="104">
        <f t="shared" si="153"/>
        <v>12.8</v>
      </c>
      <c r="FO16" s="102">
        <v>10</v>
      </c>
      <c r="FP16" s="102">
        <v>8</v>
      </c>
      <c r="FQ16" s="104">
        <f t="shared" si="37"/>
        <v>8.8000000000000007</v>
      </c>
      <c r="FR16" s="102"/>
      <c r="FS16" s="104">
        <f t="shared" si="154"/>
        <v>8.8000000000000007</v>
      </c>
      <c r="FT16" s="102"/>
      <c r="FU16" s="102"/>
      <c r="FV16" s="104" t="str">
        <f t="shared" si="38"/>
        <v/>
      </c>
      <c r="FW16" s="118"/>
      <c r="FX16" s="104" t="str">
        <f t="shared" si="155"/>
        <v/>
      </c>
      <c r="FY16" s="102"/>
      <c r="FZ16" s="102"/>
      <c r="GA16" s="104" t="str">
        <f t="shared" si="39"/>
        <v/>
      </c>
      <c r="GB16" s="118"/>
      <c r="GC16" s="104" t="str">
        <f t="shared" si="156"/>
        <v/>
      </c>
      <c r="GD16" s="102"/>
      <c r="GE16" s="102"/>
      <c r="GF16" s="104" t="str">
        <f t="shared" si="40"/>
        <v/>
      </c>
      <c r="GG16" s="102"/>
      <c r="GH16" s="104" t="str">
        <f t="shared" si="157"/>
        <v/>
      </c>
      <c r="GI16" s="104">
        <f t="shared" si="158"/>
        <v>10.6875</v>
      </c>
      <c r="GJ16" s="104">
        <f t="shared" si="159"/>
        <v>8.375</v>
      </c>
      <c r="GK16" s="104">
        <f t="shared" si="160"/>
        <v>9.3000000000000007</v>
      </c>
      <c r="GL16" s="104" t="str">
        <f t="shared" si="161"/>
        <v/>
      </c>
      <c r="GM16" s="104">
        <f t="shared" si="162"/>
        <v>9.3000000000000007</v>
      </c>
      <c r="GN16" s="105">
        <f t="shared" si="41"/>
        <v>0</v>
      </c>
      <c r="GO16" s="109">
        <f t="shared" si="42"/>
        <v>15</v>
      </c>
      <c r="GP16" s="102">
        <v>13.75</v>
      </c>
      <c r="GQ16" s="102">
        <v>13.5</v>
      </c>
      <c r="GR16" s="104">
        <f t="shared" si="43"/>
        <v>13.6</v>
      </c>
      <c r="GS16" s="102"/>
      <c r="GT16" s="104">
        <f t="shared" si="163"/>
        <v>13.6</v>
      </c>
      <c r="GU16" s="102">
        <v>16</v>
      </c>
      <c r="GV16" s="102">
        <v>10.5</v>
      </c>
      <c r="GW16" s="104">
        <f t="shared" si="44"/>
        <v>12.7</v>
      </c>
      <c r="GX16" s="102"/>
      <c r="GY16" s="104">
        <f t="shared" si="164"/>
        <v>12.7</v>
      </c>
      <c r="GZ16" s="102">
        <v>8</v>
      </c>
      <c r="HA16" s="102">
        <v>9.5</v>
      </c>
      <c r="HB16" s="104">
        <f t="shared" si="45"/>
        <v>8.9</v>
      </c>
      <c r="HC16" s="118"/>
      <c r="HD16" s="104">
        <f t="shared" si="165"/>
        <v>8.9</v>
      </c>
      <c r="HE16" s="102"/>
      <c r="HF16" s="102"/>
      <c r="HG16" s="104" t="str">
        <f t="shared" si="46"/>
        <v/>
      </c>
      <c r="HH16" s="118"/>
      <c r="HI16" s="104" t="str">
        <f t="shared" si="166"/>
        <v/>
      </c>
      <c r="HJ16" s="102"/>
      <c r="HK16" s="102"/>
      <c r="HL16" s="104" t="str">
        <f t="shared" si="47"/>
        <v/>
      </c>
      <c r="HM16" s="102"/>
      <c r="HN16" s="104" t="str">
        <f t="shared" si="167"/>
        <v/>
      </c>
      <c r="HO16" s="104">
        <f t="shared" si="168"/>
        <v>10.578125</v>
      </c>
      <c r="HP16" s="104">
        <f t="shared" si="169"/>
        <v>10.4375</v>
      </c>
      <c r="HQ16" s="104">
        <f t="shared" si="170"/>
        <v>10.493749999999999</v>
      </c>
      <c r="HR16" s="104" t="str">
        <f t="shared" si="171"/>
        <v/>
      </c>
      <c r="HS16" s="104">
        <f t="shared" si="172"/>
        <v>10.493749999999999</v>
      </c>
      <c r="HT16" s="105">
        <f t="shared" si="48"/>
        <v>2</v>
      </c>
      <c r="HU16" s="109">
        <f t="shared" si="49"/>
        <v>19</v>
      </c>
      <c r="HV16" s="102">
        <v>16</v>
      </c>
      <c r="HW16" s="102">
        <v>15.513571428571428</v>
      </c>
      <c r="HX16" s="104">
        <f t="shared" si="50"/>
        <v>15.708142857142857</v>
      </c>
      <c r="HY16" s="102"/>
      <c r="HZ16" s="104">
        <f t="shared" si="173"/>
        <v>15.708142857142857</v>
      </c>
      <c r="IA16" s="102"/>
      <c r="IB16" s="102"/>
      <c r="IC16" s="104" t="str">
        <f t="shared" si="51"/>
        <v/>
      </c>
      <c r="ID16" s="102"/>
      <c r="IE16" s="104" t="str">
        <f t="shared" si="174"/>
        <v/>
      </c>
      <c r="IF16" s="102"/>
      <c r="IG16" s="102"/>
      <c r="IH16" s="104" t="str">
        <f t="shared" si="52"/>
        <v/>
      </c>
      <c r="II16" s="118"/>
      <c r="IJ16" s="104" t="str">
        <f t="shared" si="175"/>
        <v/>
      </c>
      <c r="IK16" s="102"/>
      <c r="IL16" s="102"/>
      <c r="IM16" s="104" t="str">
        <f t="shared" si="53"/>
        <v/>
      </c>
      <c r="IN16" s="118"/>
      <c r="IO16" s="104" t="str">
        <f t="shared" si="176"/>
        <v/>
      </c>
      <c r="IP16" s="102"/>
      <c r="IQ16" s="102"/>
      <c r="IR16" s="104" t="str">
        <f t="shared" si="54"/>
        <v/>
      </c>
      <c r="IS16" s="102"/>
      <c r="IT16" s="104" t="str">
        <f t="shared" si="177"/>
        <v/>
      </c>
      <c r="IU16" s="104">
        <f t="shared" si="226"/>
        <v>16</v>
      </c>
      <c r="IV16" s="104">
        <f t="shared" si="227"/>
        <v>15.513571428571428</v>
      </c>
      <c r="IW16" s="104">
        <f t="shared" si="228"/>
        <v>15.708142857142857</v>
      </c>
      <c r="IX16" s="104" t="str">
        <f t="shared" si="229"/>
        <v/>
      </c>
      <c r="IY16" s="104">
        <f t="shared" si="230"/>
        <v>15.708142857142857</v>
      </c>
      <c r="IZ16" s="105">
        <f t="shared" si="231"/>
        <v>2</v>
      </c>
      <c r="JA16" s="109">
        <f t="shared" si="55"/>
        <v>2</v>
      </c>
      <c r="JB16" s="102"/>
      <c r="JC16" s="102"/>
      <c r="JD16" s="104" t="str">
        <f t="shared" si="56"/>
        <v/>
      </c>
      <c r="JE16" s="102"/>
      <c r="JF16" s="104" t="str">
        <f t="shared" si="184"/>
        <v/>
      </c>
      <c r="JG16" s="102"/>
      <c r="JH16" s="102"/>
      <c r="JI16" s="104" t="str">
        <f t="shared" si="57"/>
        <v/>
      </c>
      <c r="JJ16" s="102"/>
      <c r="JK16" s="104" t="str">
        <f t="shared" si="185"/>
        <v/>
      </c>
      <c r="JL16" s="102"/>
      <c r="JM16" s="102"/>
      <c r="JN16" s="104" t="str">
        <f t="shared" si="58"/>
        <v/>
      </c>
      <c r="JO16" s="118"/>
      <c r="JP16" s="104" t="str">
        <f t="shared" si="186"/>
        <v/>
      </c>
      <c r="JQ16" s="102"/>
      <c r="JR16" s="102"/>
      <c r="JS16" s="104" t="str">
        <f t="shared" si="59"/>
        <v/>
      </c>
      <c r="JT16" s="118"/>
      <c r="JU16" s="104" t="str">
        <f t="shared" si="187"/>
        <v/>
      </c>
      <c r="JV16" s="102"/>
      <c r="JW16" s="102"/>
      <c r="JX16" s="104" t="str">
        <f t="shared" si="60"/>
        <v/>
      </c>
      <c r="JY16" s="102"/>
      <c r="JZ16" s="104" t="str">
        <f t="shared" si="188"/>
        <v/>
      </c>
      <c r="KA16" s="104" t="str">
        <f t="shared" si="189"/>
        <v/>
      </c>
      <c r="KB16" s="104" t="str">
        <f t="shared" si="190"/>
        <v/>
      </c>
      <c r="KC16" s="104" t="str">
        <f t="shared" si="191"/>
        <v/>
      </c>
      <c r="KD16" s="104" t="str">
        <f t="shared" si="192"/>
        <v/>
      </c>
      <c r="KE16" s="104" t="str">
        <f t="shared" si="193"/>
        <v/>
      </c>
      <c r="KF16" s="105" t="str">
        <f t="shared" si="61"/>
        <v/>
      </c>
      <c r="KG16" s="109" t="str">
        <f t="shared" si="62"/>
        <v/>
      </c>
      <c r="KH16" s="102">
        <v>13.75</v>
      </c>
      <c r="KI16" s="102">
        <v>11.5</v>
      </c>
      <c r="KJ16" s="104">
        <f t="shared" si="63"/>
        <v>12.399999999999999</v>
      </c>
      <c r="KK16" s="102"/>
      <c r="KL16" s="104">
        <f t="shared" si="194"/>
        <v>12.399999999999999</v>
      </c>
      <c r="KM16" s="102"/>
      <c r="KN16" s="102"/>
      <c r="KO16" s="104" t="str">
        <f t="shared" si="64"/>
        <v/>
      </c>
      <c r="KP16" s="102"/>
      <c r="KQ16" s="104" t="str">
        <f t="shared" si="195"/>
        <v/>
      </c>
      <c r="KR16" s="102"/>
      <c r="KS16" s="102"/>
      <c r="KT16" s="104" t="str">
        <f t="shared" si="65"/>
        <v/>
      </c>
      <c r="KU16" s="118"/>
      <c r="KV16" s="104" t="str">
        <f t="shared" si="196"/>
        <v/>
      </c>
      <c r="KW16" s="102"/>
      <c r="KX16" s="102"/>
      <c r="KY16" s="104" t="str">
        <f t="shared" si="66"/>
        <v/>
      </c>
      <c r="KZ16" s="118"/>
      <c r="LA16" s="104" t="str">
        <f t="shared" si="197"/>
        <v/>
      </c>
      <c r="LB16" s="102"/>
      <c r="LC16" s="102"/>
      <c r="LD16" s="104" t="str">
        <f t="shared" si="67"/>
        <v/>
      </c>
      <c r="LE16" s="102"/>
      <c r="LF16" s="104" t="str">
        <f t="shared" si="198"/>
        <v/>
      </c>
      <c r="LG16" s="104">
        <f t="shared" si="199"/>
        <v>13.75</v>
      </c>
      <c r="LH16" s="104">
        <f t="shared" si="200"/>
        <v>11.5</v>
      </c>
      <c r="LI16" s="104">
        <f t="shared" si="201"/>
        <v>12.399999999999999</v>
      </c>
      <c r="LJ16" s="104" t="str">
        <f t="shared" si="202"/>
        <v/>
      </c>
      <c r="LK16" s="104">
        <f t="shared" si="203"/>
        <v>12.399999999999999</v>
      </c>
      <c r="LL16" s="105">
        <f t="shared" si="68"/>
        <v>2</v>
      </c>
      <c r="LM16" s="109">
        <f t="shared" si="69"/>
        <v>17</v>
      </c>
      <c r="LN16" s="102"/>
      <c r="LO16" s="102"/>
      <c r="LP16" s="104" t="str">
        <f t="shared" si="70"/>
        <v/>
      </c>
      <c r="LQ16" s="102"/>
      <c r="LR16" s="104" t="str">
        <f t="shared" si="204"/>
        <v/>
      </c>
      <c r="LS16" s="102"/>
      <c r="LT16" s="102"/>
      <c r="LU16" s="104" t="str">
        <f t="shared" si="71"/>
        <v/>
      </c>
      <c r="LV16" s="102"/>
      <c r="LW16" s="104" t="str">
        <f t="shared" si="205"/>
        <v/>
      </c>
      <c r="LX16" s="102"/>
      <c r="LY16" s="102"/>
      <c r="LZ16" s="104" t="str">
        <f t="shared" si="72"/>
        <v/>
      </c>
      <c r="MA16" s="118"/>
      <c r="MB16" s="104" t="str">
        <f t="shared" si="206"/>
        <v/>
      </c>
      <c r="MC16" s="102"/>
      <c r="MD16" s="102"/>
      <c r="ME16" s="104" t="str">
        <f t="shared" si="73"/>
        <v/>
      </c>
      <c r="MF16" s="118"/>
      <c r="MG16" s="104" t="str">
        <f t="shared" si="207"/>
        <v/>
      </c>
      <c r="MH16" s="102"/>
      <c r="MI16" s="102"/>
      <c r="MJ16" s="104" t="str">
        <f t="shared" si="74"/>
        <v/>
      </c>
      <c r="MK16" s="102"/>
      <c r="ML16" s="104" t="str">
        <f t="shared" si="208"/>
        <v/>
      </c>
      <c r="MM16" s="104" t="str">
        <f t="shared" si="209"/>
        <v/>
      </c>
      <c r="MN16" s="104" t="str">
        <f t="shared" si="210"/>
        <v/>
      </c>
      <c r="MO16" s="104" t="str">
        <f t="shared" si="211"/>
        <v/>
      </c>
      <c r="MP16" s="104" t="str">
        <f t="shared" si="212"/>
        <v/>
      </c>
      <c r="MQ16" s="104" t="str">
        <f t="shared" si="213"/>
        <v/>
      </c>
      <c r="MR16" s="105" t="str">
        <f t="shared" si="75"/>
        <v/>
      </c>
      <c r="MS16" s="109" t="str">
        <f t="shared" si="76"/>
        <v/>
      </c>
      <c r="MT16" s="102"/>
      <c r="MU16" s="102"/>
      <c r="MV16" s="104" t="str">
        <f t="shared" si="77"/>
        <v/>
      </c>
      <c r="MW16" s="102"/>
      <c r="MX16" s="104" t="str">
        <f t="shared" si="214"/>
        <v/>
      </c>
      <c r="MY16" s="102"/>
      <c r="MZ16" s="102"/>
      <c r="NA16" s="104" t="str">
        <f t="shared" si="78"/>
        <v/>
      </c>
      <c r="NB16" s="102"/>
      <c r="NC16" s="104" t="str">
        <f t="shared" si="215"/>
        <v/>
      </c>
      <c r="ND16" s="102"/>
      <c r="NE16" s="102"/>
      <c r="NF16" s="104" t="str">
        <f t="shared" si="79"/>
        <v/>
      </c>
      <c r="NG16" s="118"/>
      <c r="NH16" s="104" t="str">
        <f t="shared" si="216"/>
        <v/>
      </c>
      <c r="NI16" s="102"/>
      <c r="NJ16" s="102"/>
      <c r="NK16" s="104" t="str">
        <f t="shared" si="80"/>
        <v/>
      </c>
      <c r="NL16" s="118"/>
      <c r="NM16" s="104" t="str">
        <f t="shared" si="217"/>
        <v/>
      </c>
      <c r="NN16" s="102"/>
      <c r="NO16" s="102"/>
      <c r="NP16" s="104" t="str">
        <f t="shared" si="81"/>
        <v/>
      </c>
      <c r="NQ16" s="102"/>
      <c r="NR16" s="104" t="str">
        <f t="shared" si="218"/>
        <v/>
      </c>
      <c r="NS16" s="104" t="str">
        <f t="shared" si="219"/>
        <v/>
      </c>
      <c r="NT16" s="104" t="str">
        <f t="shared" si="220"/>
        <v/>
      </c>
      <c r="NU16" s="104" t="str">
        <f t="shared" si="221"/>
        <v/>
      </c>
      <c r="NV16" s="104" t="str">
        <f t="shared" si="222"/>
        <v/>
      </c>
      <c r="NW16" s="104" t="str">
        <f t="shared" si="223"/>
        <v/>
      </c>
      <c r="NX16" s="105" t="str">
        <f t="shared" si="82"/>
        <v/>
      </c>
      <c r="NY16" s="109" t="str">
        <f t="shared" si="83"/>
        <v/>
      </c>
      <c r="NZ16" s="73" t="str">
        <f t="shared" si="84"/>
        <v>Ericman</v>
      </c>
      <c r="OA16" s="104">
        <f t="shared" si="85"/>
        <v>12.1175</v>
      </c>
      <c r="OB16" s="104">
        <f t="shared" si="86"/>
        <v>12.328125</v>
      </c>
      <c r="OC16" s="104">
        <f t="shared" si="87"/>
        <v>9.6125000000000007</v>
      </c>
      <c r="OD16" s="104">
        <f t="shared" si="88"/>
        <v>14</v>
      </c>
      <c r="OE16" s="104">
        <f t="shared" si="89"/>
        <v>7.5500000000000007</v>
      </c>
      <c r="OF16" s="104">
        <f t="shared" si="90"/>
        <v>9.3000000000000007</v>
      </c>
      <c r="OG16" s="104">
        <f t="shared" si="91"/>
        <v>10.493749999999999</v>
      </c>
      <c r="OH16" s="104">
        <f t="shared" si="92"/>
        <v>15.708142857142857</v>
      </c>
      <c r="OI16" s="104" t="str">
        <f t="shared" si="93"/>
        <v/>
      </c>
      <c r="OJ16" s="104">
        <f t="shared" si="94"/>
        <v>12.399999999999999</v>
      </c>
      <c r="OK16" s="104" t="str">
        <f t="shared" si="95"/>
        <v/>
      </c>
      <c r="OL16" s="104" t="str">
        <f t="shared" si="96"/>
        <v/>
      </c>
      <c r="OM16" s="134"/>
      <c r="ON16" s="104">
        <f t="shared" si="97"/>
        <v>10.479567307692308</v>
      </c>
      <c r="OO16" s="104">
        <f t="shared" si="98"/>
        <v>8.7221978021978011</v>
      </c>
      <c r="OP16" s="104">
        <f t="shared" si="99"/>
        <v>11.755434065934066</v>
      </c>
      <c r="OQ16" s="104">
        <f t="shared" si="100"/>
        <v>11.755434065934066</v>
      </c>
      <c r="OR16" s="105">
        <f t="shared" si="101"/>
        <v>19</v>
      </c>
      <c r="OS16" s="105">
        <f t="shared" si="224"/>
        <v>30</v>
      </c>
      <c r="OT16" s="134"/>
      <c r="OU16" s="109">
        <f t="shared" si="102"/>
        <v>10</v>
      </c>
      <c r="OW16" s="95" t="s">
        <v>32</v>
      </c>
      <c r="OX16" s="95" t="s">
        <v>32</v>
      </c>
      <c r="OY16" s="95" t="s">
        <v>30</v>
      </c>
      <c r="OZ16" s="95"/>
      <c r="PA16" s="95" t="s">
        <v>31</v>
      </c>
      <c r="PB16" s="95" t="s">
        <v>31</v>
      </c>
      <c r="PC16" s="95"/>
      <c r="PD16" s="95"/>
      <c r="PE16" s="95"/>
      <c r="PF16" s="95"/>
    </row>
    <row r="17" spans="1:422" x14ac:dyDescent="0.3">
      <c r="A17" s="103">
        <f t="shared" si="225"/>
        <v>12</v>
      </c>
      <c r="B17" s="237" t="s">
        <v>294</v>
      </c>
      <c r="C17" s="237" t="s">
        <v>369</v>
      </c>
      <c r="D17" s="237" t="s">
        <v>403</v>
      </c>
      <c r="E17" s="239" t="s">
        <v>277</v>
      </c>
      <c r="F17" s="102">
        <v>19.399999999999999</v>
      </c>
      <c r="G17" s="102">
        <v>13</v>
      </c>
      <c r="H17" s="104">
        <f t="shared" si="1"/>
        <v>15.559999999999999</v>
      </c>
      <c r="I17" s="102"/>
      <c r="J17" s="104">
        <f t="shared" si="103"/>
        <v>15.559999999999999</v>
      </c>
      <c r="K17" s="102">
        <v>19.399999999999999</v>
      </c>
      <c r="L17" s="102">
        <v>13.25</v>
      </c>
      <c r="M17" s="104">
        <f t="shared" si="2"/>
        <v>15.709999999999999</v>
      </c>
      <c r="N17" s="102"/>
      <c r="O17" s="104">
        <f t="shared" si="104"/>
        <v>15.709999999999999</v>
      </c>
      <c r="P17" s="102"/>
      <c r="Q17" s="102"/>
      <c r="R17" s="104" t="str">
        <f t="shared" si="3"/>
        <v/>
      </c>
      <c r="S17" s="118"/>
      <c r="T17" s="104" t="str">
        <f t="shared" si="105"/>
        <v/>
      </c>
      <c r="U17" s="102"/>
      <c r="V17" s="102"/>
      <c r="W17" s="104" t="str">
        <f t="shared" si="4"/>
        <v/>
      </c>
      <c r="X17" s="118"/>
      <c r="Y17" s="104" t="str">
        <f t="shared" si="106"/>
        <v/>
      </c>
      <c r="Z17" s="102"/>
      <c r="AA17" s="102"/>
      <c r="AB17" s="104" t="str">
        <f t="shared" si="5"/>
        <v/>
      </c>
      <c r="AC17" s="102"/>
      <c r="AD17" s="104" t="str">
        <f t="shared" si="107"/>
        <v/>
      </c>
      <c r="AE17" s="104">
        <f t="shared" si="108"/>
        <v>19.399999999999999</v>
      </c>
      <c r="AF17" s="104">
        <f t="shared" si="109"/>
        <v>13.15625</v>
      </c>
      <c r="AG17" s="104">
        <f t="shared" si="110"/>
        <v>15.653749999999999</v>
      </c>
      <c r="AH17" s="104" t="str">
        <f t="shared" si="111"/>
        <v/>
      </c>
      <c r="AI17" s="104">
        <f t="shared" si="112"/>
        <v>15.653749999999999</v>
      </c>
      <c r="AJ17" s="105">
        <f t="shared" si="6"/>
        <v>5</v>
      </c>
      <c r="AK17" s="109">
        <f t="shared" si="7"/>
        <v>3</v>
      </c>
      <c r="AL17" s="102">
        <v>13.75</v>
      </c>
      <c r="AM17" s="102">
        <v>9.75</v>
      </c>
      <c r="AN17" s="104">
        <f t="shared" si="8"/>
        <v>11.35</v>
      </c>
      <c r="AO17" s="102"/>
      <c r="AP17" s="104">
        <f t="shared" si="113"/>
        <v>11.35</v>
      </c>
      <c r="AQ17" s="102">
        <v>7.25</v>
      </c>
      <c r="AR17" s="102">
        <v>12</v>
      </c>
      <c r="AS17" s="104">
        <f t="shared" si="9"/>
        <v>10.1</v>
      </c>
      <c r="AT17" s="102"/>
      <c r="AU17" s="104">
        <f t="shared" si="114"/>
        <v>10.1</v>
      </c>
      <c r="AV17" s="102">
        <v>12</v>
      </c>
      <c r="AW17" s="102">
        <v>13.75</v>
      </c>
      <c r="AX17" s="104">
        <f t="shared" si="10"/>
        <v>13.05</v>
      </c>
      <c r="AY17" s="118"/>
      <c r="AZ17" s="104">
        <f t="shared" si="115"/>
        <v>13.05</v>
      </c>
      <c r="BA17" s="102"/>
      <c r="BB17" s="102"/>
      <c r="BC17" s="104" t="str">
        <f t="shared" si="11"/>
        <v/>
      </c>
      <c r="BD17" s="118"/>
      <c r="BE17" s="104" t="str">
        <f t="shared" si="116"/>
        <v/>
      </c>
      <c r="BF17" s="102"/>
      <c r="BG17" s="102"/>
      <c r="BH17" s="104" t="str">
        <f t="shared" si="12"/>
        <v/>
      </c>
      <c r="BI17" s="102"/>
      <c r="BJ17" s="104" t="str">
        <f t="shared" si="117"/>
        <v/>
      </c>
      <c r="BK17" s="104">
        <f t="shared" si="118"/>
        <v>11.0625</v>
      </c>
      <c r="BL17" s="104">
        <f t="shared" si="119"/>
        <v>11.953125</v>
      </c>
      <c r="BM17" s="104">
        <f t="shared" si="120"/>
        <v>11.596875000000001</v>
      </c>
      <c r="BN17" s="104" t="str">
        <f t="shared" si="121"/>
        <v/>
      </c>
      <c r="BO17" s="104">
        <f t="shared" si="122"/>
        <v>11.596875000000001</v>
      </c>
      <c r="BP17" s="105">
        <f t="shared" si="13"/>
        <v>4</v>
      </c>
      <c r="BQ17" s="109">
        <f t="shared" si="14"/>
        <v>11</v>
      </c>
      <c r="BR17" s="102">
        <v>13</v>
      </c>
      <c r="BS17" s="102">
        <v>8</v>
      </c>
      <c r="BT17" s="104">
        <f t="shared" si="15"/>
        <v>10</v>
      </c>
      <c r="BU17" s="102"/>
      <c r="BV17" s="104">
        <f t="shared" si="123"/>
        <v>10</v>
      </c>
      <c r="BW17" s="240">
        <v>10</v>
      </c>
      <c r="BX17" s="102">
        <v>14</v>
      </c>
      <c r="BY17" s="104">
        <f t="shared" si="16"/>
        <v>12.4</v>
      </c>
      <c r="BZ17" s="102"/>
      <c r="CA17" s="104">
        <f t="shared" si="124"/>
        <v>12.4</v>
      </c>
      <c r="CB17" s="102">
        <v>13</v>
      </c>
      <c r="CC17" s="102">
        <v>14.5</v>
      </c>
      <c r="CD17" s="104">
        <f t="shared" si="17"/>
        <v>13.899999999999999</v>
      </c>
      <c r="CE17" s="118"/>
      <c r="CF17" s="104">
        <f t="shared" si="125"/>
        <v>13.899999999999999</v>
      </c>
      <c r="CG17" s="102"/>
      <c r="CH17" s="102"/>
      <c r="CI17" s="104" t="str">
        <f t="shared" si="18"/>
        <v/>
      </c>
      <c r="CJ17" s="118"/>
      <c r="CK17" s="104" t="str">
        <f t="shared" si="126"/>
        <v/>
      </c>
      <c r="CL17" s="102"/>
      <c r="CM17" s="102"/>
      <c r="CN17" s="104" t="str">
        <f t="shared" si="19"/>
        <v/>
      </c>
      <c r="CO17" s="102"/>
      <c r="CP17" s="104" t="str">
        <f t="shared" si="127"/>
        <v/>
      </c>
      <c r="CQ17" s="104">
        <f t="shared" si="128"/>
        <v>12.0625</v>
      </c>
      <c r="CR17" s="104">
        <f t="shared" si="129"/>
        <v>11.90625</v>
      </c>
      <c r="CS17" s="104">
        <f t="shared" si="130"/>
        <v>11.96875</v>
      </c>
      <c r="CT17" s="104" t="str">
        <f t="shared" si="131"/>
        <v/>
      </c>
      <c r="CU17" s="104">
        <f t="shared" si="132"/>
        <v>11.96875</v>
      </c>
      <c r="CV17" s="105">
        <f t="shared" si="20"/>
        <v>3</v>
      </c>
      <c r="CW17" s="109">
        <f t="shared" si="21"/>
        <v>11</v>
      </c>
      <c r="CX17" s="102">
        <v>16</v>
      </c>
      <c r="CY17" s="102">
        <v>12.5</v>
      </c>
      <c r="CZ17" s="104">
        <f t="shared" si="22"/>
        <v>13.9</v>
      </c>
      <c r="DA17" s="102"/>
      <c r="DB17" s="104">
        <f t="shared" si="133"/>
        <v>13.9</v>
      </c>
      <c r="DC17" s="102">
        <v>16.5</v>
      </c>
      <c r="DD17" s="102">
        <v>15.5</v>
      </c>
      <c r="DE17" s="104">
        <f t="shared" si="23"/>
        <v>15.899999999999999</v>
      </c>
      <c r="DF17" s="102"/>
      <c r="DG17" s="104">
        <f t="shared" si="134"/>
        <v>15.899999999999999</v>
      </c>
      <c r="DH17" s="102"/>
      <c r="DI17" s="102"/>
      <c r="DJ17" s="104" t="str">
        <f t="shared" si="24"/>
        <v/>
      </c>
      <c r="DK17" s="118"/>
      <c r="DL17" s="104" t="str">
        <f t="shared" si="135"/>
        <v/>
      </c>
      <c r="DM17" s="102"/>
      <c r="DN17" s="102"/>
      <c r="DO17" s="104" t="str">
        <f t="shared" si="25"/>
        <v/>
      </c>
      <c r="DP17" s="118"/>
      <c r="DQ17" s="104" t="str">
        <f t="shared" si="136"/>
        <v/>
      </c>
      <c r="DR17" s="102"/>
      <c r="DS17" s="102"/>
      <c r="DT17" s="104" t="str">
        <f t="shared" si="26"/>
        <v/>
      </c>
      <c r="DU17" s="102"/>
      <c r="DV17" s="104" t="str">
        <f t="shared" si="137"/>
        <v/>
      </c>
      <c r="DW17" s="104">
        <f t="shared" si="138"/>
        <v>16.25</v>
      </c>
      <c r="DX17" s="104">
        <f t="shared" si="139"/>
        <v>14</v>
      </c>
      <c r="DY17" s="104">
        <f t="shared" si="140"/>
        <v>14.899999999999999</v>
      </c>
      <c r="DZ17" s="104" t="str">
        <f t="shared" si="141"/>
        <v/>
      </c>
      <c r="EA17" s="104">
        <f t="shared" si="142"/>
        <v>14.899999999999999</v>
      </c>
      <c r="EB17" s="105">
        <f t="shared" si="27"/>
        <v>4</v>
      </c>
      <c r="EC17" s="109">
        <f t="shared" si="28"/>
        <v>9</v>
      </c>
      <c r="ED17" s="102">
        <v>12.5</v>
      </c>
      <c r="EE17" s="102">
        <v>11.5</v>
      </c>
      <c r="EF17" s="104">
        <f t="shared" si="29"/>
        <v>11.899999999999999</v>
      </c>
      <c r="EG17" s="102"/>
      <c r="EH17" s="104">
        <f t="shared" si="143"/>
        <v>11.899999999999999</v>
      </c>
      <c r="EI17" s="102">
        <v>14</v>
      </c>
      <c r="EJ17" s="102">
        <v>13.5</v>
      </c>
      <c r="EK17" s="104">
        <f t="shared" si="30"/>
        <v>13.7</v>
      </c>
      <c r="EL17" s="102"/>
      <c r="EM17" s="104">
        <f t="shared" si="144"/>
        <v>13.7</v>
      </c>
      <c r="EN17" s="102"/>
      <c r="EO17" s="102"/>
      <c r="EP17" s="104" t="str">
        <f t="shared" si="31"/>
        <v/>
      </c>
      <c r="EQ17" s="118"/>
      <c r="ER17" s="104" t="str">
        <f t="shared" si="145"/>
        <v/>
      </c>
      <c r="ES17" s="102"/>
      <c r="ET17" s="102"/>
      <c r="EU17" s="104" t="str">
        <f t="shared" si="32"/>
        <v/>
      </c>
      <c r="EV17" s="118"/>
      <c r="EW17" s="104" t="str">
        <f t="shared" si="146"/>
        <v/>
      </c>
      <c r="EX17" s="102"/>
      <c r="EY17" s="102"/>
      <c r="EZ17" s="104" t="str">
        <f t="shared" si="33"/>
        <v/>
      </c>
      <c r="FA17" s="102"/>
      <c r="FB17" s="104" t="str">
        <f t="shared" si="147"/>
        <v/>
      </c>
      <c r="FC17" s="104">
        <f t="shared" si="148"/>
        <v>13.25</v>
      </c>
      <c r="FD17" s="104">
        <f t="shared" si="149"/>
        <v>12.5</v>
      </c>
      <c r="FE17" s="104">
        <f t="shared" si="150"/>
        <v>12.799999999999999</v>
      </c>
      <c r="FF17" s="104" t="str">
        <f t="shared" si="151"/>
        <v/>
      </c>
      <c r="FG17" s="104">
        <f t="shared" si="152"/>
        <v>12.799999999999999</v>
      </c>
      <c r="FH17" s="105">
        <f t="shared" si="34"/>
        <v>2</v>
      </c>
      <c r="FI17" s="109">
        <f t="shared" si="35"/>
        <v>4</v>
      </c>
      <c r="FJ17" s="102">
        <v>12</v>
      </c>
      <c r="FK17" s="102">
        <v>13</v>
      </c>
      <c r="FL17" s="104">
        <f t="shared" si="36"/>
        <v>12.600000000000001</v>
      </c>
      <c r="FM17" s="102"/>
      <c r="FN17" s="104">
        <f t="shared" si="153"/>
        <v>12.600000000000001</v>
      </c>
      <c r="FO17" s="102">
        <v>15.5</v>
      </c>
      <c r="FP17" s="102">
        <v>9</v>
      </c>
      <c r="FQ17" s="104">
        <f t="shared" si="37"/>
        <v>11.6</v>
      </c>
      <c r="FR17" s="102"/>
      <c r="FS17" s="104">
        <f t="shared" si="154"/>
        <v>11.6</v>
      </c>
      <c r="FT17" s="102"/>
      <c r="FU17" s="102"/>
      <c r="FV17" s="104" t="str">
        <f t="shared" si="38"/>
        <v/>
      </c>
      <c r="FW17" s="118"/>
      <c r="FX17" s="104" t="str">
        <f t="shared" si="155"/>
        <v/>
      </c>
      <c r="FY17" s="102"/>
      <c r="FZ17" s="102"/>
      <c r="GA17" s="104" t="str">
        <f t="shared" si="39"/>
        <v/>
      </c>
      <c r="GB17" s="118"/>
      <c r="GC17" s="104" t="str">
        <f t="shared" si="156"/>
        <v/>
      </c>
      <c r="GD17" s="102"/>
      <c r="GE17" s="102"/>
      <c r="GF17" s="104" t="str">
        <f t="shared" si="40"/>
        <v/>
      </c>
      <c r="GG17" s="102"/>
      <c r="GH17" s="104" t="str">
        <f t="shared" si="157"/>
        <v/>
      </c>
      <c r="GI17" s="104">
        <f t="shared" si="158"/>
        <v>15.0625</v>
      </c>
      <c r="GJ17" s="104">
        <f t="shared" si="159"/>
        <v>9.5</v>
      </c>
      <c r="GK17" s="104">
        <f t="shared" si="160"/>
        <v>11.725000000000001</v>
      </c>
      <c r="GL17" s="104" t="str">
        <f t="shared" si="161"/>
        <v/>
      </c>
      <c r="GM17" s="104">
        <f t="shared" si="162"/>
        <v>11.725000000000001</v>
      </c>
      <c r="GN17" s="105">
        <f t="shared" si="41"/>
        <v>2</v>
      </c>
      <c r="GO17" s="109">
        <f t="shared" si="42"/>
        <v>7</v>
      </c>
      <c r="GP17" s="102">
        <v>15</v>
      </c>
      <c r="GQ17" s="102">
        <v>13.5</v>
      </c>
      <c r="GR17" s="104">
        <f t="shared" si="43"/>
        <v>14.1</v>
      </c>
      <c r="GS17" s="102"/>
      <c r="GT17" s="104">
        <f t="shared" si="163"/>
        <v>14.1</v>
      </c>
      <c r="GU17" s="102">
        <v>14</v>
      </c>
      <c r="GV17" s="102">
        <v>9</v>
      </c>
      <c r="GW17" s="104">
        <f t="shared" si="44"/>
        <v>11</v>
      </c>
      <c r="GX17" s="102"/>
      <c r="GY17" s="104">
        <f t="shared" si="164"/>
        <v>11</v>
      </c>
      <c r="GZ17" s="102">
        <v>20</v>
      </c>
      <c r="HA17" s="102">
        <v>10</v>
      </c>
      <c r="HB17" s="104">
        <f t="shared" si="45"/>
        <v>14</v>
      </c>
      <c r="HC17" s="118"/>
      <c r="HD17" s="104">
        <f t="shared" si="165"/>
        <v>14</v>
      </c>
      <c r="HE17" s="102"/>
      <c r="HF17" s="102"/>
      <c r="HG17" s="104" t="str">
        <f t="shared" si="46"/>
        <v/>
      </c>
      <c r="HH17" s="118"/>
      <c r="HI17" s="104" t="str">
        <f t="shared" si="166"/>
        <v/>
      </c>
      <c r="HJ17" s="102"/>
      <c r="HK17" s="102"/>
      <c r="HL17" s="104" t="str">
        <f t="shared" si="47"/>
        <v/>
      </c>
      <c r="HM17" s="102"/>
      <c r="HN17" s="104" t="str">
        <f t="shared" si="167"/>
        <v/>
      </c>
      <c r="HO17" s="104">
        <f t="shared" si="168"/>
        <v>17.9375</v>
      </c>
      <c r="HP17" s="104">
        <f t="shared" si="169"/>
        <v>10.46875</v>
      </c>
      <c r="HQ17" s="104">
        <f t="shared" si="170"/>
        <v>13.456250000000001</v>
      </c>
      <c r="HR17" s="104" t="str">
        <f t="shared" si="171"/>
        <v/>
      </c>
      <c r="HS17" s="104">
        <f t="shared" si="172"/>
        <v>13.456250000000001</v>
      </c>
      <c r="HT17" s="105">
        <f t="shared" si="48"/>
        <v>2</v>
      </c>
      <c r="HU17" s="109">
        <f t="shared" si="49"/>
        <v>4</v>
      </c>
      <c r="HV17" s="102"/>
      <c r="HW17" s="102"/>
      <c r="HX17" s="104" t="str">
        <f t="shared" si="50"/>
        <v/>
      </c>
      <c r="HY17" s="102"/>
      <c r="HZ17" s="104" t="str">
        <f t="shared" si="173"/>
        <v/>
      </c>
      <c r="IA17" s="102"/>
      <c r="IB17" s="102"/>
      <c r="IC17" s="104" t="str">
        <f t="shared" si="51"/>
        <v/>
      </c>
      <c r="ID17" s="102"/>
      <c r="IE17" s="104" t="str">
        <f t="shared" si="174"/>
        <v/>
      </c>
      <c r="IF17" s="102"/>
      <c r="IG17" s="102"/>
      <c r="IH17" s="104" t="str">
        <f t="shared" si="52"/>
        <v/>
      </c>
      <c r="II17" s="118"/>
      <c r="IJ17" s="104" t="str">
        <f t="shared" si="175"/>
        <v/>
      </c>
      <c r="IK17" s="102"/>
      <c r="IL17" s="102"/>
      <c r="IM17" s="104" t="str">
        <f t="shared" si="53"/>
        <v/>
      </c>
      <c r="IN17" s="118"/>
      <c r="IO17" s="104" t="str">
        <f t="shared" si="176"/>
        <v/>
      </c>
      <c r="IP17" s="102"/>
      <c r="IQ17" s="102"/>
      <c r="IR17" s="104" t="str">
        <f t="shared" si="54"/>
        <v/>
      </c>
      <c r="IS17" s="102"/>
      <c r="IT17" s="104" t="str">
        <f t="shared" si="177"/>
        <v/>
      </c>
      <c r="IU17" s="104" t="str">
        <f t="shared" si="226"/>
        <v/>
      </c>
      <c r="IV17" s="104" t="str">
        <f t="shared" si="227"/>
        <v/>
      </c>
      <c r="IW17" s="104" t="str">
        <f t="shared" si="228"/>
        <v/>
      </c>
      <c r="IX17" s="104" t="str">
        <f t="shared" si="229"/>
        <v/>
      </c>
      <c r="IY17" s="104" t="str">
        <f t="shared" si="230"/>
        <v/>
      </c>
      <c r="IZ17" s="105" t="str">
        <f t="shared" si="231"/>
        <v/>
      </c>
      <c r="JA17" s="109" t="str">
        <f t="shared" si="55"/>
        <v/>
      </c>
      <c r="JB17" s="102"/>
      <c r="JC17" s="102"/>
      <c r="JD17" s="104" t="str">
        <f t="shared" si="56"/>
        <v/>
      </c>
      <c r="JE17" s="102"/>
      <c r="JF17" s="104" t="str">
        <f t="shared" si="184"/>
        <v/>
      </c>
      <c r="JG17" s="102"/>
      <c r="JH17" s="102"/>
      <c r="JI17" s="104" t="str">
        <f t="shared" si="57"/>
        <v/>
      </c>
      <c r="JJ17" s="102"/>
      <c r="JK17" s="104" t="str">
        <f t="shared" si="185"/>
        <v/>
      </c>
      <c r="JL17" s="102"/>
      <c r="JM17" s="102"/>
      <c r="JN17" s="104" t="str">
        <f t="shared" si="58"/>
        <v/>
      </c>
      <c r="JO17" s="118"/>
      <c r="JP17" s="104" t="str">
        <f t="shared" si="186"/>
        <v/>
      </c>
      <c r="JQ17" s="102"/>
      <c r="JR17" s="102"/>
      <c r="JS17" s="104" t="str">
        <f t="shared" si="59"/>
        <v/>
      </c>
      <c r="JT17" s="118"/>
      <c r="JU17" s="104" t="str">
        <f t="shared" si="187"/>
        <v/>
      </c>
      <c r="JV17" s="102"/>
      <c r="JW17" s="102"/>
      <c r="JX17" s="104" t="str">
        <f t="shared" si="60"/>
        <v/>
      </c>
      <c r="JY17" s="102"/>
      <c r="JZ17" s="104" t="str">
        <f t="shared" si="188"/>
        <v/>
      </c>
      <c r="KA17" s="104" t="str">
        <f t="shared" si="189"/>
        <v/>
      </c>
      <c r="KB17" s="104" t="str">
        <f t="shared" si="190"/>
        <v/>
      </c>
      <c r="KC17" s="104" t="str">
        <f t="shared" si="191"/>
        <v/>
      </c>
      <c r="KD17" s="104" t="str">
        <f t="shared" si="192"/>
        <v/>
      </c>
      <c r="KE17" s="104" t="str">
        <f t="shared" si="193"/>
        <v/>
      </c>
      <c r="KF17" s="105" t="str">
        <f t="shared" si="61"/>
        <v/>
      </c>
      <c r="KG17" s="109" t="str">
        <f t="shared" si="62"/>
        <v/>
      </c>
      <c r="KH17" s="102">
        <v>15.25</v>
      </c>
      <c r="KI17" s="102">
        <v>10.75</v>
      </c>
      <c r="KJ17" s="104">
        <f t="shared" si="63"/>
        <v>12.55</v>
      </c>
      <c r="KK17" s="102"/>
      <c r="KL17" s="104">
        <f t="shared" si="194"/>
        <v>12.55</v>
      </c>
      <c r="KM17" s="102"/>
      <c r="KN17" s="102"/>
      <c r="KO17" s="104" t="str">
        <f t="shared" si="64"/>
        <v/>
      </c>
      <c r="KP17" s="102"/>
      <c r="KQ17" s="104" t="str">
        <f t="shared" si="195"/>
        <v/>
      </c>
      <c r="KR17" s="102"/>
      <c r="KS17" s="102"/>
      <c r="KT17" s="104" t="str">
        <f t="shared" si="65"/>
        <v/>
      </c>
      <c r="KU17" s="118"/>
      <c r="KV17" s="104" t="str">
        <f t="shared" si="196"/>
        <v/>
      </c>
      <c r="KW17" s="102"/>
      <c r="KX17" s="102"/>
      <c r="KY17" s="104" t="str">
        <f t="shared" si="66"/>
        <v/>
      </c>
      <c r="KZ17" s="118"/>
      <c r="LA17" s="104" t="str">
        <f t="shared" si="197"/>
        <v/>
      </c>
      <c r="LB17" s="102"/>
      <c r="LC17" s="102"/>
      <c r="LD17" s="104" t="str">
        <f t="shared" si="67"/>
        <v/>
      </c>
      <c r="LE17" s="102"/>
      <c r="LF17" s="104" t="str">
        <f t="shared" si="198"/>
        <v/>
      </c>
      <c r="LG17" s="104">
        <f t="shared" si="199"/>
        <v>15.25</v>
      </c>
      <c r="LH17" s="104">
        <f t="shared" si="200"/>
        <v>10.75</v>
      </c>
      <c r="LI17" s="104">
        <f t="shared" si="201"/>
        <v>12.55</v>
      </c>
      <c r="LJ17" s="104" t="str">
        <f t="shared" si="202"/>
        <v/>
      </c>
      <c r="LK17" s="104">
        <f t="shared" si="203"/>
        <v>12.55</v>
      </c>
      <c r="LL17" s="105">
        <f t="shared" si="68"/>
        <v>2</v>
      </c>
      <c r="LM17" s="109">
        <f t="shared" si="69"/>
        <v>16</v>
      </c>
      <c r="LN17" s="102">
        <v>11.5</v>
      </c>
      <c r="LO17" s="102">
        <v>13.75</v>
      </c>
      <c r="LP17" s="104">
        <f t="shared" si="70"/>
        <v>12.850000000000001</v>
      </c>
      <c r="LQ17" s="102"/>
      <c r="LR17" s="104">
        <f t="shared" si="204"/>
        <v>12.850000000000001</v>
      </c>
      <c r="LS17" s="102"/>
      <c r="LT17" s="102"/>
      <c r="LU17" s="104" t="str">
        <f t="shared" si="71"/>
        <v/>
      </c>
      <c r="LV17" s="102"/>
      <c r="LW17" s="104" t="str">
        <f t="shared" si="205"/>
        <v/>
      </c>
      <c r="LX17" s="102"/>
      <c r="LY17" s="102"/>
      <c r="LZ17" s="104" t="str">
        <f t="shared" si="72"/>
        <v/>
      </c>
      <c r="MA17" s="118"/>
      <c r="MB17" s="104" t="str">
        <f t="shared" si="206"/>
        <v/>
      </c>
      <c r="MC17" s="102"/>
      <c r="MD17" s="102"/>
      <c r="ME17" s="104" t="str">
        <f t="shared" si="73"/>
        <v/>
      </c>
      <c r="MF17" s="118"/>
      <c r="MG17" s="104" t="str">
        <f t="shared" si="207"/>
        <v/>
      </c>
      <c r="MH17" s="102"/>
      <c r="MI17" s="102"/>
      <c r="MJ17" s="104" t="str">
        <f t="shared" si="74"/>
        <v/>
      </c>
      <c r="MK17" s="102"/>
      <c r="ML17" s="104" t="str">
        <f t="shared" si="208"/>
        <v/>
      </c>
      <c r="MM17" s="104">
        <f t="shared" si="209"/>
        <v>11.5</v>
      </c>
      <c r="MN17" s="104">
        <f t="shared" si="210"/>
        <v>13.75</v>
      </c>
      <c r="MO17" s="104">
        <f t="shared" si="211"/>
        <v>12.850000000000001</v>
      </c>
      <c r="MP17" s="104" t="str">
        <f t="shared" si="212"/>
        <v/>
      </c>
      <c r="MQ17" s="104">
        <f t="shared" si="213"/>
        <v>12.850000000000001</v>
      </c>
      <c r="MR17" s="105">
        <f t="shared" si="75"/>
        <v>2</v>
      </c>
      <c r="MS17" s="109">
        <f t="shared" si="76"/>
        <v>2</v>
      </c>
      <c r="MT17" s="102"/>
      <c r="MU17" s="102"/>
      <c r="MV17" s="104" t="str">
        <f t="shared" si="77"/>
        <v/>
      </c>
      <c r="MW17" s="102"/>
      <c r="MX17" s="104" t="str">
        <f t="shared" si="214"/>
        <v/>
      </c>
      <c r="MY17" s="102"/>
      <c r="MZ17" s="102"/>
      <c r="NA17" s="104" t="str">
        <f t="shared" si="78"/>
        <v/>
      </c>
      <c r="NB17" s="102"/>
      <c r="NC17" s="104" t="str">
        <f t="shared" si="215"/>
        <v/>
      </c>
      <c r="ND17" s="102"/>
      <c r="NE17" s="102"/>
      <c r="NF17" s="104" t="str">
        <f t="shared" si="79"/>
        <v/>
      </c>
      <c r="NG17" s="118"/>
      <c r="NH17" s="104" t="str">
        <f t="shared" si="216"/>
        <v/>
      </c>
      <c r="NI17" s="102"/>
      <c r="NJ17" s="102"/>
      <c r="NK17" s="104" t="str">
        <f t="shared" si="80"/>
        <v/>
      </c>
      <c r="NL17" s="118"/>
      <c r="NM17" s="104" t="str">
        <f t="shared" si="217"/>
        <v/>
      </c>
      <c r="NN17" s="102"/>
      <c r="NO17" s="102"/>
      <c r="NP17" s="104" t="str">
        <f t="shared" si="81"/>
        <v/>
      </c>
      <c r="NQ17" s="102"/>
      <c r="NR17" s="104" t="str">
        <f t="shared" si="218"/>
        <v/>
      </c>
      <c r="NS17" s="104" t="str">
        <f t="shared" si="219"/>
        <v/>
      </c>
      <c r="NT17" s="104" t="str">
        <f t="shared" si="220"/>
        <v/>
      </c>
      <c r="NU17" s="104" t="str">
        <f t="shared" si="221"/>
        <v/>
      </c>
      <c r="NV17" s="104" t="str">
        <f t="shared" si="222"/>
        <v/>
      </c>
      <c r="NW17" s="104" t="str">
        <f t="shared" si="223"/>
        <v/>
      </c>
      <c r="NX17" s="105" t="str">
        <f t="shared" si="82"/>
        <v/>
      </c>
      <c r="NY17" s="109" t="str">
        <f t="shared" si="83"/>
        <v/>
      </c>
      <c r="NZ17" s="73" t="str">
        <f t="shared" si="84"/>
        <v>Esperant</v>
      </c>
      <c r="OA17" s="104">
        <f t="shared" si="85"/>
        <v>15.653749999999999</v>
      </c>
      <c r="OB17" s="104">
        <f t="shared" si="86"/>
        <v>11.596875000000001</v>
      </c>
      <c r="OC17" s="104">
        <f t="shared" si="87"/>
        <v>11.96875</v>
      </c>
      <c r="OD17" s="104">
        <f t="shared" si="88"/>
        <v>14.899999999999999</v>
      </c>
      <c r="OE17" s="104">
        <f t="shared" si="89"/>
        <v>12.799999999999999</v>
      </c>
      <c r="OF17" s="104">
        <f t="shared" si="90"/>
        <v>11.725000000000001</v>
      </c>
      <c r="OG17" s="104">
        <f t="shared" si="91"/>
        <v>13.456250000000001</v>
      </c>
      <c r="OH17" s="104" t="str">
        <f t="shared" si="92"/>
        <v/>
      </c>
      <c r="OI17" s="104" t="str">
        <f t="shared" si="93"/>
        <v/>
      </c>
      <c r="OJ17" s="104">
        <f t="shared" si="94"/>
        <v>12.55</v>
      </c>
      <c r="OK17" s="104">
        <f t="shared" si="95"/>
        <v>12.850000000000001</v>
      </c>
      <c r="OL17" s="104" t="str">
        <f t="shared" si="96"/>
        <v/>
      </c>
      <c r="OM17" s="134"/>
      <c r="ON17" s="104">
        <f t="shared" si="97"/>
        <v>11.209134615384615</v>
      </c>
      <c r="OO17" s="104">
        <f t="shared" si="98"/>
        <v>9.7487980769230766</v>
      </c>
      <c r="OP17" s="104">
        <f t="shared" si="99"/>
        <v>13.343269230769231</v>
      </c>
      <c r="OQ17" s="104">
        <f t="shared" si="100"/>
        <v>13.343269230769231</v>
      </c>
      <c r="OR17" s="105">
        <f t="shared" si="101"/>
        <v>26</v>
      </c>
      <c r="OS17" s="105">
        <f t="shared" si="224"/>
        <v>30</v>
      </c>
      <c r="OT17" s="134"/>
      <c r="OU17" s="109">
        <f t="shared" si="102"/>
        <v>4</v>
      </c>
      <c r="OW17" s="95" t="s">
        <v>31</v>
      </c>
      <c r="OX17" s="95" t="s">
        <v>31</v>
      </c>
      <c r="OY17" s="95" t="s">
        <v>30</v>
      </c>
      <c r="OZ17" s="95"/>
      <c r="PA17" s="95" t="s">
        <v>32</v>
      </c>
      <c r="PB17" s="95" t="s">
        <v>31</v>
      </c>
      <c r="PC17" s="95"/>
      <c r="PD17" s="95"/>
      <c r="PE17" s="95"/>
      <c r="PF17" s="95"/>
    </row>
    <row r="18" spans="1:422" s="3" customFormat="1" x14ac:dyDescent="0.3">
      <c r="A18" s="103">
        <f t="shared" si="225"/>
        <v>13</v>
      </c>
      <c r="B18" s="237" t="s">
        <v>295</v>
      </c>
      <c r="C18" s="237" t="s">
        <v>370</v>
      </c>
      <c r="D18" s="237" t="s">
        <v>404</v>
      </c>
      <c r="E18" s="239" t="s">
        <v>277</v>
      </c>
      <c r="F18" s="102">
        <v>18</v>
      </c>
      <c r="G18" s="102">
        <v>6.25</v>
      </c>
      <c r="H18" s="104">
        <f t="shared" si="1"/>
        <v>10.95</v>
      </c>
      <c r="I18" s="102"/>
      <c r="J18" s="104">
        <f t="shared" si="103"/>
        <v>10.95</v>
      </c>
      <c r="K18" s="102">
        <v>12.8</v>
      </c>
      <c r="L18" s="102">
        <v>6.5</v>
      </c>
      <c r="M18" s="104">
        <f t="shared" si="2"/>
        <v>9.0200000000000014</v>
      </c>
      <c r="N18" s="102"/>
      <c r="O18" s="104">
        <f t="shared" si="104"/>
        <v>9.0200000000000014</v>
      </c>
      <c r="P18" s="102"/>
      <c r="Q18" s="102"/>
      <c r="R18" s="104" t="str">
        <f t="shared" si="3"/>
        <v/>
      </c>
      <c r="S18" s="118"/>
      <c r="T18" s="104" t="str">
        <f t="shared" si="105"/>
        <v/>
      </c>
      <c r="U18" s="102"/>
      <c r="V18" s="102"/>
      <c r="W18" s="104" t="str">
        <f t="shared" si="4"/>
        <v/>
      </c>
      <c r="X18" s="118"/>
      <c r="Y18" s="104" t="str">
        <f t="shared" si="106"/>
        <v/>
      </c>
      <c r="Z18" s="102"/>
      <c r="AA18" s="102"/>
      <c r="AB18" s="104" t="str">
        <f t="shared" si="5"/>
        <v/>
      </c>
      <c r="AC18" s="102"/>
      <c r="AD18" s="104" t="str">
        <f t="shared" si="107"/>
        <v/>
      </c>
      <c r="AE18" s="104">
        <f t="shared" si="108"/>
        <v>14.75</v>
      </c>
      <c r="AF18" s="104">
        <f t="shared" si="109"/>
        <v>6.40625</v>
      </c>
      <c r="AG18" s="104">
        <f t="shared" si="110"/>
        <v>9.7437500000000004</v>
      </c>
      <c r="AH18" s="104" t="str">
        <f t="shared" si="111"/>
        <v/>
      </c>
      <c r="AI18" s="104">
        <f t="shared" si="112"/>
        <v>9.7437500000000004</v>
      </c>
      <c r="AJ18" s="105">
        <f t="shared" si="6"/>
        <v>0</v>
      </c>
      <c r="AK18" s="109">
        <f t="shared" si="7"/>
        <v>24</v>
      </c>
      <c r="AL18" s="102">
        <v>9.375</v>
      </c>
      <c r="AM18" s="102">
        <v>6</v>
      </c>
      <c r="AN18" s="104">
        <f t="shared" si="8"/>
        <v>7.35</v>
      </c>
      <c r="AO18" s="102"/>
      <c r="AP18" s="104">
        <f t="shared" si="113"/>
        <v>7.35</v>
      </c>
      <c r="AQ18" s="102">
        <v>4.75</v>
      </c>
      <c r="AR18" s="102">
        <v>9.5</v>
      </c>
      <c r="AS18" s="104">
        <f t="shared" si="9"/>
        <v>7.6000000000000005</v>
      </c>
      <c r="AT18" s="102"/>
      <c r="AU18" s="104">
        <f t="shared" si="114"/>
        <v>7.6000000000000005</v>
      </c>
      <c r="AV18" s="102">
        <v>7.75</v>
      </c>
      <c r="AW18" s="102">
        <v>12.25</v>
      </c>
      <c r="AX18" s="104">
        <f t="shared" si="10"/>
        <v>10.45</v>
      </c>
      <c r="AY18" s="118"/>
      <c r="AZ18" s="104">
        <f t="shared" si="115"/>
        <v>10.45</v>
      </c>
      <c r="BA18" s="102"/>
      <c r="BB18" s="102"/>
      <c r="BC18" s="104" t="str">
        <f t="shared" si="11"/>
        <v/>
      </c>
      <c r="BD18" s="118"/>
      <c r="BE18" s="104" t="str">
        <f t="shared" si="116"/>
        <v/>
      </c>
      <c r="BF18" s="102"/>
      <c r="BG18" s="102"/>
      <c r="BH18" s="104" t="str">
        <f t="shared" si="12"/>
        <v/>
      </c>
      <c r="BI18" s="102"/>
      <c r="BJ18" s="104" t="str">
        <f t="shared" si="117"/>
        <v/>
      </c>
      <c r="BK18" s="104">
        <f t="shared" si="118"/>
        <v>7.3203125</v>
      </c>
      <c r="BL18" s="104">
        <f t="shared" si="119"/>
        <v>9.4375</v>
      </c>
      <c r="BM18" s="104">
        <f t="shared" si="120"/>
        <v>8.5906249999999993</v>
      </c>
      <c r="BN18" s="104" t="str">
        <f t="shared" si="121"/>
        <v/>
      </c>
      <c r="BO18" s="104">
        <f t="shared" si="122"/>
        <v>8.5906249999999993</v>
      </c>
      <c r="BP18" s="105">
        <f t="shared" si="13"/>
        <v>0</v>
      </c>
      <c r="BQ18" s="109">
        <f t="shared" si="14"/>
        <v>37</v>
      </c>
      <c r="BR18" s="102">
        <v>9.5</v>
      </c>
      <c r="BS18" s="102">
        <v>5</v>
      </c>
      <c r="BT18" s="104">
        <f t="shared" si="15"/>
        <v>6.8000000000000007</v>
      </c>
      <c r="BU18" s="102"/>
      <c r="BV18" s="104">
        <f t="shared" si="123"/>
        <v>6.8000000000000007</v>
      </c>
      <c r="BW18" s="240">
        <v>8.5</v>
      </c>
      <c r="BX18" s="102">
        <v>8</v>
      </c>
      <c r="BY18" s="104">
        <f t="shared" si="16"/>
        <v>8.1999999999999993</v>
      </c>
      <c r="BZ18" s="102"/>
      <c r="CA18" s="104">
        <f t="shared" si="124"/>
        <v>8.1999999999999993</v>
      </c>
      <c r="CB18" s="102">
        <v>8.5</v>
      </c>
      <c r="CC18" s="102">
        <v>7.5</v>
      </c>
      <c r="CD18" s="104">
        <f t="shared" si="17"/>
        <v>7.9</v>
      </c>
      <c r="CE18" s="118"/>
      <c r="CF18" s="104">
        <f t="shared" si="125"/>
        <v>7.9</v>
      </c>
      <c r="CG18" s="102"/>
      <c r="CH18" s="102"/>
      <c r="CI18" s="104" t="str">
        <f t="shared" si="18"/>
        <v/>
      </c>
      <c r="CJ18" s="118"/>
      <c r="CK18" s="104" t="str">
        <f t="shared" si="126"/>
        <v/>
      </c>
      <c r="CL18" s="102"/>
      <c r="CM18" s="102"/>
      <c r="CN18" s="104" t="str">
        <f t="shared" si="19"/>
        <v/>
      </c>
      <c r="CO18" s="102"/>
      <c r="CP18" s="104" t="str">
        <f t="shared" si="127"/>
        <v/>
      </c>
      <c r="CQ18" s="104">
        <f t="shared" si="128"/>
        <v>8.875</v>
      </c>
      <c r="CR18" s="104">
        <f t="shared" si="129"/>
        <v>6.71875</v>
      </c>
      <c r="CS18" s="104">
        <f t="shared" si="130"/>
        <v>7.5812500000000007</v>
      </c>
      <c r="CT18" s="104" t="str">
        <f t="shared" si="131"/>
        <v/>
      </c>
      <c r="CU18" s="104">
        <f t="shared" si="132"/>
        <v>7.5812500000000007</v>
      </c>
      <c r="CV18" s="105">
        <f t="shared" si="20"/>
        <v>0</v>
      </c>
      <c r="CW18" s="109">
        <f t="shared" si="21"/>
        <v>40</v>
      </c>
      <c r="CX18" s="102">
        <v>13</v>
      </c>
      <c r="CY18" s="102">
        <v>8.5</v>
      </c>
      <c r="CZ18" s="104">
        <f t="shared" si="22"/>
        <v>10.3</v>
      </c>
      <c r="DA18" s="102"/>
      <c r="DB18" s="104">
        <f t="shared" si="133"/>
        <v>10.3</v>
      </c>
      <c r="DC18" s="102">
        <v>14</v>
      </c>
      <c r="DD18" s="102">
        <v>10</v>
      </c>
      <c r="DE18" s="104">
        <f t="shared" si="23"/>
        <v>11.600000000000001</v>
      </c>
      <c r="DF18" s="102"/>
      <c r="DG18" s="104">
        <f t="shared" si="134"/>
        <v>11.600000000000001</v>
      </c>
      <c r="DH18" s="102"/>
      <c r="DI18" s="102"/>
      <c r="DJ18" s="104" t="str">
        <f t="shared" si="24"/>
        <v/>
      </c>
      <c r="DK18" s="118"/>
      <c r="DL18" s="104" t="str">
        <f t="shared" si="135"/>
        <v/>
      </c>
      <c r="DM18" s="102"/>
      <c r="DN18" s="102"/>
      <c r="DO18" s="104" t="str">
        <f t="shared" si="25"/>
        <v/>
      </c>
      <c r="DP18" s="118"/>
      <c r="DQ18" s="104" t="str">
        <f t="shared" si="136"/>
        <v/>
      </c>
      <c r="DR18" s="102"/>
      <c r="DS18" s="102"/>
      <c r="DT18" s="104" t="str">
        <f t="shared" si="26"/>
        <v/>
      </c>
      <c r="DU18" s="102"/>
      <c r="DV18" s="104" t="str">
        <f t="shared" si="137"/>
        <v/>
      </c>
      <c r="DW18" s="104">
        <f t="shared" si="138"/>
        <v>13.5</v>
      </c>
      <c r="DX18" s="104">
        <f t="shared" si="139"/>
        <v>9.25</v>
      </c>
      <c r="DY18" s="104">
        <f t="shared" si="140"/>
        <v>10.950000000000001</v>
      </c>
      <c r="DZ18" s="104" t="str">
        <f t="shared" si="141"/>
        <v/>
      </c>
      <c r="EA18" s="104">
        <f t="shared" si="142"/>
        <v>10.950000000000001</v>
      </c>
      <c r="EB18" s="105">
        <f t="shared" si="27"/>
        <v>4</v>
      </c>
      <c r="EC18" s="109">
        <f t="shared" si="28"/>
        <v>36</v>
      </c>
      <c r="ED18" s="102">
        <v>9.5</v>
      </c>
      <c r="EE18" s="102">
        <v>8</v>
      </c>
      <c r="EF18" s="104">
        <f t="shared" si="29"/>
        <v>8.6</v>
      </c>
      <c r="EG18" s="102"/>
      <c r="EH18" s="104">
        <f t="shared" si="143"/>
        <v>8.6</v>
      </c>
      <c r="EI18" s="102">
        <v>14</v>
      </c>
      <c r="EJ18" s="102">
        <v>4</v>
      </c>
      <c r="EK18" s="104">
        <f t="shared" si="30"/>
        <v>8</v>
      </c>
      <c r="EL18" s="102"/>
      <c r="EM18" s="104">
        <f t="shared" si="144"/>
        <v>8</v>
      </c>
      <c r="EN18" s="102"/>
      <c r="EO18" s="102"/>
      <c r="EP18" s="104" t="str">
        <f t="shared" si="31"/>
        <v/>
      </c>
      <c r="EQ18" s="118"/>
      <c r="ER18" s="104" t="str">
        <f t="shared" si="145"/>
        <v/>
      </c>
      <c r="ES18" s="102"/>
      <c r="ET18" s="102"/>
      <c r="EU18" s="104" t="str">
        <f t="shared" si="32"/>
        <v/>
      </c>
      <c r="EV18" s="118"/>
      <c r="EW18" s="104" t="str">
        <f t="shared" si="146"/>
        <v/>
      </c>
      <c r="EX18" s="102"/>
      <c r="EY18" s="102"/>
      <c r="EZ18" s="104" t="str">
        <f t="shared" si="33"/>
        <v/>
      </c>
      <c r="FA18" s="102"/>
      <c r="FB18" s="104" t="str">
        <f t="shared" si="147"/>
        <v/>
      </c>
      <c r="FC18" s="104">
        <f t="shared" si="148"/>
        <v>11.75</v>
      </c>
      <c r="FD18" s="104">
        <f t="shared" si="149"/>
        <v>6</v>
      </c>
      <c r="FE18" s="104">
        <f t="shared" si="150"/>
        <v>8.3000000000000007</v>
      </c>
      <c r="FF18" s="104" t="str">
        <f t="shared" si="151"/>
        <v/>
      </c>
      <c r="FG18" s="104">
        <f t="shared" si="152"/>
        <v>8.3000000000000007</v>
      </c>
      <c r="FH18" s="105">
        <f t="shared" si="34"/>
        <v>0</v>
      </c>
      <c r="FI18" s="109">
        <f t="shared" si="35"/>
        <v>27</v>
      </c>
      <c r="FJ18" s="102">
        <v>13</v>
      </c>
      <c r="FK18" s="102">
        <v>4.5</v>
      </c>
      <c r="FL18" s="104">
        <f t="shared" si="36"/>
        <v>7.9</v>
      </c>
      <c r="FM18" s="102"/>
      <c r="FN18" s="104">
        <f t="shared" si="153"/>
        <v>7.9</v>
      </c>
      <c r="FO18" s="102">
        <v>9.5</v>
      </c>
      <c r="FP18" s="102">
        <v>5</v>
      </c>
      <c r="FQ18" s="104">
        <f t="shared" si="37"/>
        <v>6.8000000000000007</v>
      </c>
      <c r="FR18" s="102"/>
      <c r="FS18" s="104">
        <f t="shared" si="154"/>
        <v>6.8000000000000007</v>
      </c>
      <c r="FT18" s="102"/>
      <c r="FU18" s="102"/>
      <c r="FV18" s="104" t="str">
        <f t="shared" si="38"/>
        <v/>
      </c>
      <c r="FW18" s="118"/>
      <c r="FX18" s="104" t="str">
        <f t="shared" si="155"/>
        <v/>
      </c>
      <c r="FY18" s="102"/>
      <c r="FZ18" s="102"/>
      <c r="GA18" s="104" t="str">
        <f t="shared" si="39"/>
        <v/>
      </c>
      <c r="GB18" s="118"/>
      <c r="GC18" s="104" t="str">
        <f t="shared" si="156"/>
        <v/>
      </c>
      <c r="GD18" s="102"/>
      <c r="GE18" s="102"/>
      <c r="GF18" s="104" t="str">
        <f t="shared" si="40"/>
        <v/>
      </c>
      <c r="GG18" s="102"/>
      <c r="GH18" s="104" t="str">
        <f t="shared" si="157"/>
        <v/>
      </c>
      <c r="GI18" s="104">
        <f t="shared" si="158"/>
        <v>9.9375</v>
      </c>
      <c r="GJ18" s="104">
        <f t="shared" si="159"/>
        <v>4.9375</v>
      </c>
      <c r="GK18" s="104">
        <f t="shared" si="160"/>
        <v>6.9375000000000009</v>
      </c>
      <c r="GL18" s="104" t="str">
        <f t="shared" si="161"/>
        <v/>
      </c>
      <c r="GM18" s="104">
        <f t="shared" si="162"/>
        <v>6.9375000000000009</v>
      </c>
      <c r="GN18" s="105">
        <f t="shared" si="41"/>
        <v>0</v>
      </c>
      <c r="GO18" s="109">
        <f t="shared" si="42"/>
        <v>31</v>
      </c>
      <c r="GP18" s="102">
        <v>11.5</v>
      </c>
      <c r="GQ18" s="102">
        <v>3</v>
      </c>
      <c r="GR18" s="104">
        <f t="shared" si="43"/>
        <v>6.4</v>
      </c>
      <c r="GS18" s="102"/>
      <c r="GT18" s="104">
        <f t="shared" si="163"/>
        <v>6.4</v>
      </c>
      <c r="GU18" s="102">
        <v>11.5</v>
      </c>
      <c r="GV18" s="102">
        <v>4</v>
      </c>
      <c r="GW18" s="104">
        <f t="shared" si="44"/>
        <v>7</v>
      </c>
      <c r="GX18" s="102"/>
      <c r="GY18" s="104">
        <f t="shared" si="164"/>
        <v>7</v>
      </c>
      <c r="GZ18" s="102">
        <v>7</v>
      </c>
      <c r="HA18" s="102">
        <v>10</v>
      </c>
      <c r="HB18" s="104">
        <f t="shared" si="45"/>
        <v>8.8000000000000007</v>
      </c>
      <c r="HC18" s="118"/>
      <c r="HD18" s="104">
        <f t="shared" si="165"/>
        <v>8.8000000000000007</v>
      </c>
      <c r="HE18" s="102"/>
      <c r="HF18" s="102"/>
      <c r="HG18" s="104" t="str">
        <f t="shared" si="46"/>
        <v/>
      </c>
      <c r="HH18" s="118"/>
      <c r="HI18" s="104" t="str">
        <f t="shared" si="166"/>
        <v/>
      </c>
      <c r="HJ18" s="102"/>
      <c r="HK18" s="102"/>
      <c r="HL18" s="104" t="str">
        <f t="shared" si="47"/>
        <v/>
      </c>
      <c r="HM18" s="102"/>
      <c r="HN18" s="104" t="str">
        <f t="shared" si="167"/>
        <v/>
      </c>
      <c r="HO18" s="104">
        <f t="shared" si="168"/>
        <v>8.6875</v>
      </c>
      <c r="HP18" s="104">
        <f t="shared" si="169"/>
        <v>7.5625</v>
      </c>
      <c r="HQ18" s="104">
        <f t="shared" si="170"/>
        <v>8.0124999999999993</v>
      </c>
      <c r="HR18" s="104" t="str">
        <f t="shared" si="171"/>
        <v/>
      </c>
      <c r="HS18" s="104">
        <f t="shared" si="172"/>
        <v>8.0124999999999993</v>
      </c>
      <c r="HT18" s="105">
        <f t="shared" si="48"/>
        <v>0</v>
      </c>
      <c r="HU18" s="109">
        <f t="shared" si="49"/>
        <v>35</v>
      </c>
      <c r="HV18" s="102">
        <v>13</v>
      </c>
      <c r="HW18" s="102">
        <v>10.75</v>
      </c>
      <c r="HX18" s="104">
        <f t="shared" si="50"/>
        <v>11.65</v>
      </c>
      <c r="HY18" s="102"/>
      <c r="HZ18" s="104">
        <f t="shared" si="173"/>
        <v>11.65</v>
      </c>
      <c r="IA18" s="102"/>
      <c r="IB18" s="102"/>
      <c r="IC18" s="104" t="str">
        <f t="shared" si="51"/>
        <v/>
      </c>
      <c r="ID18" s="102"/>
      <c r="IE18" s="104" t="str">
        <f t="shared" si="174"/>
        <v/>
      </c>
      <c r="IF18" s="102"/>
      <c r="IG18" s="102"/>
      <c r="IH18" s="104" t="str">
        <f t="shared" si="52"/>
        <v/>
      </c>
      <c r="II18" s="118"/>
      <c r="IJ18" s="104" t="str">
        <f t="shared" si="175"/>
        <v/>
      </c>
      <c r="IK18" s="102"/>
      <c r="IL18" s="102"/>
      <c r="IM18" s="104" t="str">
        <f t="shared" si="53"/>
        <v/>
      </c>
      <c r="IN18" s="118"/>
      <c r="IO18" s="104" t="str">
        <f t="shared" si="176"/>
        <v/>
      </c>
      <c r="IP18" s="102"/>
      <c r="IQ18" s="102"/>
      <c r="IR18" s="104" t="str">
        <f t="shared" si="54"/>
        <v/>
      </c>
      <c r="IS18" s="102"/>
      <c r="IT18" s="104" t="str">
        <f t="shared" si="177"/>
        <v/>
      </c>
      <c r="IU18" s="104">
        <f t="shared" si="226"/>
        <v>13</v>
      </c>
      <c r="IV18" s="104">
        <f t="shared" si="227"/>
        <v>10.75</v>
      </c>
      <c r="IW18" s="104">
        <f t="shared" si="228"/>
        <v>11.65</v>
      </c>
      <c r="IX18" s="104" t="str">
        <f t="shared" si="229"/>
        <v/>
      </c>
      <c r="IY18" s="104">
        <f t="shared" si="230"/>
        <v>11.65</v>
      </c>
      <c r="IZ18" s="105">
        <f t="shared" si="231"/>
        <v>2</v>
      </c>
      <c r="JA18" s="109">
        <f t="shared" si="55"/>
        <v>20</v>
      </c>
      <c r="JB18" s="102"/>
      <c r="JC18" s="102"/>
      <c r="JD18" s="104" t="str">
        <f t="shared" si="56"/>
        <v/>
      </c>
      <c r="JE18" s="102"/>
      <c r="JF18" s="104" t="str">
        <f t="shared" si="184"/>
        <v/>
      </c>
      <c r="JG18" s="102"/>
      <c r="JH18" s="102"/>
      <c r="JI18" s="104" t="str">
        <f t="shared" si="57"/>
        <v/>
      </c>
      <c r="JJ18" s="102"/>
      <c r="JK18" s="104" t="str">
        <f t="shared" si="185"/>
        <v/>
      </c>
      <c r="JL18" s="102"/>
      <c r="JM18" s="102"/>
      <c r="JN18" s="104" t="str">
        <f t="shared" si="58"/>
        <v/>
      </c>
      <c r="JO18" s="118"/>
      <c r="JP18" s="104" t="str">
        <f t="shared" si="186"/>
        <v/>
      </c>
      <c r="JQ18" s="102"/>
      <c r="JR18" s="102"/>
      <c r="JS18" s="104" t="str">
        <f t="shared" si="59"/>
        <v/>
      </c>
      <c r="JT18" s="118"/>
      <c r="JU18" s="104" t="str">
        <f t="shared" si="187"/>
        <v/>
      </c>
      <c r="JV18" s="102"/>
      <c r="JW18" s="102"/>
      <c r="JX18" s="104" t="str">
        <f t="shared" si="60"/>
        <v/>
      </c>
      <c r="JY18" s="102"/>
      <c r="JZ18" s="104" t="str">
        <f t="shared" si="188"/>
        <v/>
      </c>
      <c r="KA18" s="104" t="str">
        <f t="shared" si="189"/>
        <v/>
      </c>
      <c r="KB18" s="104" t="str">
        <f t="shared" si="190"/>
        <v/>
      </c>
      <c r="KC18" s="104" t="str">
        <f t="shared" si="191"/>
        <v/>
      </c>
      <c r="KD18" s="104" t="str">
        <f t="shared" si="192"/>
        <v/>
      </c>
      <c r="KE18" s="104" t="str">
        <f t="shared" si="193"/>
        <v/>
      </c>
      <c r="KF18" s="105" t="str">
        <f t="shared" si="61"/>
        <v/>
      </c>
      <c r="KG18" s="109" t="str">
        <f t="shared" si="62"/>
        <v/>
      </c>
      <c r="KH18" s="102">
        <v>12.5</v>
      </c>
      <c r="KI18" s="102">
        <v>12.75</v>
      </c>
      <c r="KJ18" s="104">
        <f t="shared" si="63"/>
        <v>12.649999999999999</v>
      </c>
      <c r="KK18" s="102"/>
      <c r="KL18" s="104">
        <f t="shared" si="194"/>
        <v>12.649999999999999</v>
      </c>
      <c r="KM18" s="102"/>
      <c r="KN18" s="102"/>
      <c r="KO18" s="104" t="str">
        <f t="shared" si="64"/>
        <v/>
      </c>
      <c r="KP18" s="102"/>
      <c r="KQ18" s="104" t="str">
        <f t="shared" si="195"/>
        <v/>
      </c>
      <c r="KR18" s="102"/>
      <c r="KS18" s="102"/>
      <c r="KT18" s="104" t="str">
        <f t="shared" si="65"/>
        <v/>
      </c>
      <c r="KU18" s="118"/>
      <c r="KV18" s="104" t="str">
        <f t="shared" si="196"/>
        <v/>
      </c>
      <c r="KW18" s="102"/>
      <c r="KX18" s="102"/>
      <c r="KY18" s="104" t="str">
        <f t="shared" si="66"/>
        <v/>
      </c>
      <c r="KZ18" s="118"/>
      <c r="LA18" s="104" t="str">
        <f t="shared" si="197"/>
        <v/>
      </c>
      <c r="LB18" s="102"/>
      <c r="LC18" s="102"/>
      <c r="LD18" s="104" t="str">
        <f t="shared" si="67"/>
        <v/>
      </c>
      <c r="LE18" s="102"/>
      <c r="LF18" s="104" t="str">
        <f t="shared" si="198"/>
        <v/>
      </c>
      <c r="LG18" s="104">
        <f t="shared" si="199"/>
        <v>12.5</v>
      </c>
      <c r="LH18" s="104">
        <f t="shared" si="200"/>
        <v>12.75</v>
      </c>
      <c r="LI18" s="104">
        <f t="shared" si="201"/>
        <v>12.649999999999999</v>
      </c>
      <c r="LJ18" s="104" t="str">
        <f t="shared" si="202"/>
        <v/>
      </c>
      <c r="LK18" s="104">
        <f t="shared" si="203"/>
        <v>12.649999999999999</v>
      </c>
      <c r="LL18" s="105">
        <f t="shared" si="68"/>
        <v>2</v>
      </c>
      <c r="LM18" s="109">
        <f t="shared" si="69"/>
        <v>15</v>
      </c>
      <c r="LN18" s="102"/>
      <c r="LO18" s="102"/>
      <c r="LP18" s="104" t="str">
        <f t="shared" si="70"/>
        <v/>
      </c>
      <c r="LQ18" s="102"/>
      <c r="LR18" s="104" t="str">
        <f t="shared" si="204"/>
        <v/>
      </c>
      <c r="LS18" s="102"/>
      <c r="LT18" s="102"/>
      <c r="LU18" s="104" t="str">
        <f t="shared" si="71"/>
        <v/>
      </c>
      <c r="LV18" s="102"/>
      <c r="LW18" s="104" t="str">
        <f t="shared" si="205"/>
        <v/>
      </c>
      <c r="LX18" s="102"/>
      <c r="LY18" s="102"/>
      <c r="LZ18" s="104" t="str">
        <f t="shared" si="72"/>
        <v/>
      </c>
      <c r="MA18" s="118"/>
      <c r="MB18" s="104" t="str">
        <f t="shared" si="206"/>
        <v/>
      </c>
      <c r="MC18" s="102"/>
      <c r="MD18" s="102"/>
      <c r="ME18" s="104" t="str">
        <f t="shared" si="73"/>
        <v/>
      </c>
      <c r="MF18" s="118"/>
      <c r="MG18" s="104" t="str">
        <f t="shared" si="207"/>
        <v/>
      </c>
      <c r="MH18" s="102"/>
      <c r="MI18" s="102"/>
      <c r="MJ18" s="104" t="str">
        <f t="shared" si="74"/>
        <v/>
      </c>
      <c r="MK18" s="102"/>
      <c r="ML18" s="104" t="str">
        <f t="shared" si="208"/>
        <v/>
      </c>
      <c r="MM18" s="104" t="str">
        <f t="shared" si="209"/>
        <v/>
      </c>
      <c r="MN18" s="104" t="str">
        <f t="shared" si="210"/>
        <v/>
      </c>
      <c r="MO18" s="104" t="str">
        <f t="shared" si="211"/>
        <v/>
      </c>
      <c r="MP18" s="104" t="str">
        <f t="shared" si="212"/>
        <v/>
      </c>
      <c r="MQ18" s="104" t="str">
        <f t="shared" si="213"/>
        <v/>
      </c>
      <c r="MR18" s="105" t="str">
        <f t="shared" si="75"/>
        <v/>
      </c>
      <c r="MS18" s="109" t="str">
        <f t="shared" si="76"/>
        <v/>
      </c>
      <c r="MT18" s="102"/>
      <c r="MU18" s="102"/>
      <c r="MV18" s="104" t="str">
        <f t="shared" si="77"/>
        <v/>
      </c>
      <c r="MW18" s="102"/>
      <c r="MX18" s="104" t="str">
        <f t="shared" si="214"/>
        <v/>
      </c>
      <c r="MY18" s="102"/>
      <c r="MZ18" s="102"/>
      <c r="NA18" s="104" t="str">
        <f t="shared" si="78"/>
        <v/>
      </c>
      <c r="NB18" s="102"/>
      <c r="NC18" s="104" t="str">
        <f t="shared" si="215"/>
        <v/>
      </c>
      <c r="ND18" s="102"/>
      <c r="NE18" s="102"/>
      <c r="NF18" s="104" t="str">
        <f t="shared" si="79"/>
        <v/>
      </c>
      <c r="NG18" s="118"/>
      <c r="NH18" s="104" t="str">
        <f t="shared" si="216"/>
        <v/>
      </c>
      <c r="NI18" s="102"/>
      <c r="NJ18" s="102"/>
      <c r="NK18" s="104" t="str">
        <f t="shared" si="80"/>
        <v/>
      </c>
      <c r="NL18" s="118"/>
      <c r="NM18" s="104" t="str">
        <f t="shared" si="217"/>
        <v/>
      </c>
      <c r="NN18" s="102"/>
      <c r="NO18" s="102"/>
      <c r="NP18" s="104" t="str">
        <f t="shared" si="81"/>
        <v/>
      </c>
      <c r="NQ18" s="102"/>
      <c r="NR18" s="104" t="str">
        <f t="shared" si="218"/>
        <v/>
      </c>
      <c r="NS18" s="104" t="str">
        <f t="shared" si="219"/>
        <v/>
      </c>
      <c r="NT18" s="104" t="str">
        <f t="shared" si="220"/>
        <v/>
      </c>
      <c r="NU18" s="104" t="str">
        <f t="shared" si="221"/>
        <v/>
      </c>
      <c r="NV18" s="104" t="str">
        <f t="shared" si="222"/>
        <v/>
      </c>
      <c r="NW18" s="104" t="str">
        <f t="shared" si="223"/>
        <v/>
      </c>
      <c r="NX18" s="105" t="str">
        <f t="shared" si="82"/>
        <v/>
      </c>
      <c r="NY18" s="109" t="str">
        <f t="shared" si="83"/>
        <v/>
      </c>
      <c r="NZ18" s="73" t="str">
        <f t="shared" si="84"/>
        <v>Fabien</v>
      </c>
      <c r="OA18" s="104">
        <f t="shared" si="85"/>
        <v>9.7437500000000004</v>
      </c>
      <c r="OB18" s="104">
        <f t="shared" si="86"/>
        <v>8.5906249999999993</v>
      </c>
      <c r="OC18" s="104">
        <f t="shared" si="87"/>
        <v>7.5812500000000007</v>
      </c>
      <c r="OD18" s="104">
        <f t="shared" si="88"/>
        <v>10.950000000000001</v>
      </c>
      <c r="OE18" s="104">
        <f t="shared" si="89"/>
        <v>8.3000000000000007</v>
      </c>
      <c r="OF18" s="104">
        <f t="shared" si="90"/>
        <v>6.9375000000000009</v>
      </c>
      <c r="OG18" s="104">
        <f t="shared" si="91"/>
        <v>8.0124999999999993</v>
      </c>
      <c r="OH18" s="104">
        <f t="shared" si="92"/>
        <v>11.65</v>
      </c>
      <c r="OI18" s="104" t="str">
        <f t="shared" si="93"/>
        <v/>
      </c>
      <c r="OJ18" s="104">
        <f t="shared" si="94"/>
        <v>12.649999999999999</v>
      </c>
      <c r="OK18" s="104" t="str">
        <f t="shared" si="95"/>
        <v/>
      </c>
      <c r="OL18" s="104" t="str">
        <f t="shared" si="96"/>
        <v/>
      </c>
      <c r="OM18" s="133"/>
      <c r="ON18" s="104">
        <f t="shared" si="97"/>
        <v>8.525240384615385</v>
      </c>
      <c r="OO18" s="104">
        <f t="shared" si="98"/>
        <v>6.881009615384615</v>
      </c>
      <c r="OP18" s="104">
        <f t="shared" si="99"/>
        <v>9.4125000000000014</v>
      </c>
      <c r="OQ18" s="104">
        <f t="shared" si="100"/>
        <v>9.4125000000000014</v>
      </c>
      <c r="OR18" s="105">
        <f t="shared" si="101"/>
        <v>8</v>
      </c>
      <c r="OS18" s="105">
        <f t="shared" si="224"/>
        <v>8</v>
      </c>
      <c r="OT18" s="133"/>
      <c r="OU18" s="109">
        <f t="shared" si="102"/>
        <v>34</v>
      </c>
      <c r="OW18" s="95" t="s">
        <v>32</v>
      </c>
      <c r="OX18" s="95" t="s">
        <v>32</v>
      </c>
      <c r="OY18" s="95" t="s">
        <v>31</v>
      </c>
      <c r="OZ18" s="95"/>
      <c r="PA18" s="95" t="s">
        <v>30</v>
      </c>
      <c r="PB18" s="95" t="s">
        <v>32</v>
      </c>
      <c r="PC18" s="95"/>
      <c r="PD18" s="95"/>
      <c r="PE18" s="95"/>
      <c r="PF18" s="95"/>
    </row>
    <row r="19" spans="1:422" x14ac:dyDescent="0.3">
      <c r="A19" s="103">
        <f t="shared" si="225"/>
        <v>14</v>
      </c>
      <c r="B19" s="237" t="s">
        <v>296</v>
      </c>
      <c r="C19" s="237" t="s">
        <v>371</v>
      </c>
      <c r="D19" s="237" t="s">
        <v>405</v>
      </c>
      <c r="E19" s="239" t="s">
        <v>278</v>
      </c>
      <c r="F19" s="102">
        <v>17.2</v>
      </c>
      <c r="G19" s="102">
        <v>0.75</v>
      </c>
      <c r="H19" s="104">
        <f t="shared" si="1"/>
        <v>7.33</v>
      </c>
      <c r="I19" s="102"/>
      <c r="J19" s="104">
        <f t="shared" si="103"/>
        <v>7.33</v>
      </c>
      <c r="K19" s="102">
        <v>9</v>
      </c>
      <c r="L19" s="102">
        <v>6</v>
      </c>
      <c r="M19" s="104">
        <f t="shared" si="2"/>
        <v>7.1999999999999993</v>
      </c>
      <c r="N19" s="102"/>
      <c r="O19" s="104">
        <f t="shared" si="104"/>
        <v>7.1999999999999993</v>
      </c>
      <c r="P19" s="102"/>
      <c r="Q19" s="102"/>
      <c r="R19" s="104" t="str">
        <f t="shared" si="3"/>
        <v/>
      </c>
      <c r="S19" s="118"/>
      <c r="T19" s="104" t="str">
        <f t="shared" si="105"/>
        <v/>
      </c>
      <c r="U19" s="102"/>
      <c r="V19" s="102"/>
      <c r="W19" s="104" t="str">
        <f t="shared" si="4"/>
        <v/>
      </c>
      <c r="X19" s="118"/>
      <c r="Y19" s="104" t="str">
        <f t="shared" si="106"/>
        <v/>
      </c>
      <c r="Z19" s="102"/>
      <c r="AA19" s="102"/>
      <c r="AB19" s="104" t="str">
        <f t="shared" si="5"/>
        <v/>
      </c>
      <c r="AC19" s="102"/>
      <c r="AD19" s="104" t="str">
        <f t="shared" si="107"/>
        <v/>
      </c>
      <c r="AE19" s="104">
        <f t="shared" si="108"/>
        <v>12.074999999999999</v>
      </c>
      <c r="AF19" s="104">
        <f t="shared" si="109"/>
        <v>4.03125</v>
      </c>
      <c r="AG19" s="104">
        <f t="shared" si="110"/>
        <v>7.2487500000000002</v>
      </c>
      <c r="AH19" s="104" t="str">
        <f t="shared" si="111"/>
        <v/>
      </c>
      <c r="AI19" s="104">
        <f t="shared" si="112"/>
        <v>7.2487500000000002</v>
      </c>
      <c r="AJ19" s="105">
        <f t="shared" si="6"/>
        <v>0</v>
      </c>
      <c r="AK19" s="109">
        <f t="shared" si="7"/>
        <v>37</v>
      </c>
      <c r="AL19" s="102">
        <v>10</v>
      </c>
      <c r="AM19" s="102">
        <v>3.5</v>
      </c>
      <c r="AN19" s="104">
        <f t="shared" si="8"/>
        <v>6.1</v>
      </c>
      <c r="AO19" s="102"/>
      <c r="AP19" s="104">
        <f t="shared" si="113"/>
        <v>6.1</v>
      </c>
      <c r="AQ19" s="102">
        <v>8</v>
      </c>
      <c r="AR19" s="102">
        <v>9.5</v>
      </c>
      <c r="AS19" s="104">
        <f t="shared" si="9"/>
        <v>8.9</v>
      </c>
      <c r="AT19" s="102"/>
      <c r="AU19" s="104">
        <f t="shared" si="114"/>
        <v>8.9</v>
      </c>
      <c r="AV19" s="102">
        <v>7.75</v>
      </c>
      <c r="AW19" s="102">
        <v>13</v>
      </c>
      <c r="AX19" s="104">
        <f t="shared" si="10"/>
        <v>10.9</v>
      </c>
      <c r="AY19" s="118"/>
      <c r="AZ19" s="104">
        <f t="shared" si="115"/>
        <v>10.9</v>
      </c>
      <c r="BA19" s="102"/>
      <c r="BB19" s="102"/>
      <c r="BC19" s="104" t="str">
        <f t="shared" si="11"/>
        <v/>
      </c>
      <c r="BD19" s="118"/>
      <c r="BE19" s="104" t="str">
        <f t="shared" si="116"/>
        <v/>
      </c>
      <c r="BF19" s="102"/>
      <c r="BG19" s="102"/>
      <c r="BH19" s="104" t="str">
        <f t="shared" si="12"/>
        <v/>
      </c>
      <c r="BI19" s="102"/>
      <c r="BJ19" s="104" t="str">
        <f t="shared" si="117"/>
        <v/>
      </c>
      <c r="BK19" s="104">
        <f t="shared" si="118"/>
        <v>8.53125</v>
      </c>
      <c r="BL19" s="104">
        <f t="shared" si="119"/>
        <v>8.9375</v>
      </c>
      <c r="BM19" s="104">
        <f t="shared" si="120"/>
        <v>8.7750000000000004</v>
      </c>
      <c r="BN19" s="104" t="str">
        <f t="shared" si="121"/>
        <v/>
      </c>
      <c r="BO19" s="104">
        <f t="shared" si="122"/>
        <v>8.7750000000000004</v>
      </c>
      <c r="BP19" s="105">
        <f t="shared" si="13"/>
        <v>0</v>
      </c>
      <c r="BQ19" s="109">
        <f t="shared" si="14"/>
        <v>34</v>
      </c>
      <c r="BR19" s="102">
        <v>11.5</v>
      </c>
      <c r="BS19" s="102">
        <v>10</v>
      </c>
      <c r="BT19" s="104">
        <f t="shared" si="15"/>
        <v>10.600000000000001</v>
      </c>
      <c r="BU19" s="102"/>
      <c r="BV19" s="104">
        <f t="shared" si="123"/>
        <v>10.600000000000001</v>
      </c>
      <c r="BW19" s="240">
        <v>6.5</v>
      </c>
      <c r="BX19" s="102">
        <v>7.5</v>
      </c>
      <c r="BY19" s="104">
        <f t="shared" si="16"/>
        <v>7.1</v>
      </c>
      <c r="BZ19" s="102"/>
      <c r="CA19" s="104">
        <f t="shared" si="124"/>
        <v>7.1</v>
      </c>
      <c r="CB19" s="102">
        <v>13</v>
      </c>
      <c r="CC19" s="102">
        <v>12</v>
      </c>
      <c r="CD19" s="104">
        <f t="shared" si="17"/>
        <v>12.399999999999999</v>
      </c>
      <c r="CE19" s="118"/>
      <c r="CF19" s="104">
        <f t="shared" si="125"/>
        <v>12.399999999999999</v>
      </c>
      <c r="CG19" s="102"/>
      <c r="CH19" s="102"/>
      <c r="CI19" s="104" t="str">
        <f t="shared" si="18"/>
        <v/>
      </c>
      <c r="CJ19" s="118"/>
      <c r="CK19" s="104" t="str">
        <f t="shared" si="126"/>
        <v/>
      </c>
      <c r="CL19" s="102"/>
      <c r="CM19" s="102"/>
      <c r="CN19" s="104" t="str">
        <f t="shared" si="19"/>
        <v/>
      </c>
      <c r="CO19" s="102"/>
      <c r="CP19" s="104" t="str">
        <f t="shared" si="127"/>
        <v/>
      </c>
      <c r="CQ19" s="104">
        <f t="shared" si="128"/>
        <v>10.40625</v>
      </c>
      <c r="CR19" s="104">
        <f t="shared" si="129"/>
        <v>9.84375</v>
      </c>
      <c r="CS19" s="104">
        <f t="shared" si="130"/>
        <v>10.06875</v>
      </c>
      <c r="CT19" s="104" t="str">
        <f t="shared" si="131"/>
        <v/>
      </c>
      <c r="CU19" s="104">
        <f t="shared" si="132"/>
        <v>10.06875</v>
      </c>
      <c r="CV19" s="105">
        <f t="shared" si="20"/>
        <v>3</v>
      </c>
      <c r="CW19" s="109">
        <f t="shared" si="21"/>
        <v>21</v>
      </c>
      <c r="CX19" s="102">
        <v>13</v>
      </c>
      <c r="CY19" s="102">
        <v>10.5</v>
      </c>
      <c r="CZ19" s="104">
        <f t="shared" si="22"/>
        <v>11.5</v>
      </c>
      <c r="DA19" s="102"/>
      <c r="DB19" s="104">
        <f t="shared" si="133"/>
        <v>11.5</v>
      </c>
      <c r="DC19" s="102">
        <v>15</v>
      </c>
      <c r="DD19" s="102">
        <v>7</v>
      </c>
      <c r="DE19" s="104">
        <f t="shared" si="23"/>
        <v>10.199999999999999</v>
      </c>
      <c r="DF19" s="102"/>
      <c r="DG19" s="104">
        <f t="shared" si="134"/>
        <v>10.199999999999999</v>
      </c>
      <c r="DH19" s="102"/>
      <c r="DI19" s="102"/>
      <c r="DJ19" s="104" t="str">
        <f t="shared" si="24"/>
        <v/>
      </c>
      <c r="DK19" s="118"/>
      <c r="DL19" s="104" t="str">
        <f t="shared" si="135"/>
        <v/>
      </c>
      <c r="DM19" s="102"/>
      <c r="DN19" s="102"/>
      <c r="DO19" s="104" t="str">
        <f t="shared" si="25"/>
        <v/>
      </c>
      <c r="DP19" s="118"/>
      <c r="DQ19" s="104" t="str">
        <f t="shared" si="136"/>
        <v/>
      </c>
      <c r="DR19" s="102"/>
      <c r="DS19" s="102"/>
      <c r="DT19" s="104" t="str">
        <f t="shared" si="26"/>
        <v/>
      </c>
      <c r="DU19" s="102"/>
      <c r="DV19" s="104" t="str">
        <f t="shared" si="137"/>
        <v/>
      </c>
      <c r="DW19" s="104">
        <f t="shared" si="138"/>
        <v>14</v>
      </c>
      <c r="DX19" s="104">
        <f t="shared" si="139"/>
        <v>8.75</v>
      </c>
      <c r="DY19" s="104">
        <f t="shared" si="140"/>
        <v>10.85</v>
      </c>
      <c r="DZ19" s="104" t="str">
        <f t="shared" si="141"/>
        <v/>
      </c>
      <c r="EA19" s="104">
        <f t="shared" si="142"/>
        <v>10.85</v>
      </c>
      <c r="EB19" s="105">
        <f t="shared" si="27"/>
        <v>4</v>
      </c>
      <c r="EC19" s="109">
        <f t="shared" si="28"/>
        <v>37</v>
      </c>
      <c r="ED19" s="102">
        <v>13</v>
      </c>
      <c r="EE19" s="102">
        <v>10</v>
      </c>
      <c r="EF19" s="104">
        <f t="shared" si="29"/>
        <v>11.2</v>
      </c>
      <c r="EG19" s="102"/>
      <c r="EH19" s="104">
        <f t="shared" si="143"/>
        <v>11.2</v>
      </c>
      <c r="EI19" s="102">
        <v>10.5</v>
      </c>
      <c r="EJ19" s="102">
        <v>4</v>
      </c>
      <c r="EK19" s="104">
        <f t="shared" si="30"/>
        <v>6.6</v>
      </c>
      <c r="EL19" s="102"/>
      <c r="EM19" s="104">
        <f t="shared" si="144"/>
        <v>6.6</v>
      </c>
      <c r="EN19" s="102"/>
      <c r="EO19" s="102"/>
      <c r="EP19" s="104" t="str">
        <f t="shared" si="31"/>
        <v/>
      </c>
      <c r="EQ19" s="118"/>
      <c r="ER19" s="104" t="str">
        <f t="shared" si="145"/>
        <v/>
      </c>
      <c r="ES19" s="102"/>
      <c r="ET19" s="102"/>
      <c r="EU19" s="104" t="str">
        <f t="shared" si="32"/>
        <v/>
      </c>
      <c r="EV19" s="118"/>
      <c r="EW19" s="104" t="str">
        <f t="shared" si="146"/>
        <v/>
      </c>
      <c r="EX19" s="102"/>
      <c r="EY19" s="102"/>
      <c r="EZ19" s="104" t="str">
        <f t="shared" si="33"/>
        <v/>
      </c>
      <c r="FA19" s="102"/>
      <c r="FB19" s="104" t="str">
        <f t="shared" si="147"/>
        <v/>
      </c>
      <c r="FC19" s="104">
        <f t="shared" si="148"/>
        <v>11.75</v>
      </c>
      <c r="FD19" s="104">
        <f t="shared" si="149"/>
        <v>7</v>
      </c>
      <c r="FE19" s="104">
        <f t="shared" si="150"/>
        <v>8.8999999999999986</v>
      </c>
      <c r="FF19" s="104" t="str">
        <f t="shared" si="151"/>
        <v/>
      </c>
      <c r="FG19" s="104">
        <f t="shared" si="152"/>
        <v>8.8999999999999986</v>
      </c>
      <c r="FH19" s="105">
        <f t="shared" si="34"/>
        <v>0</v>
      </c>
      <c r="FI19" s="109">
        <f t="shared" si="35"/>
        <v>24</v>
      </c>
      <c r="FJ19" s="102">
        <v>7</v>
      </c>
      <c r="FK19" s="102">
        <v>3.5</v>
      </c>
      <c r="FL19" s="104">
        <f t="shared" si="36"/>
        <v>4.9000000000000004</v>
      </c>
      <c r="FM19" s="102"/>
      <c r="FN19" s="104">
        <f t="shared" si="153"/>
        <v>4.9000000000000004</v>
      </c>
      <c r="FO19" s="102">
        <v>9.25</v>
      </c>
      <c r="FP19" s="102">
        <v>3</v>
      </c>
      <c r="FQ19" s="104">
        <f t="shared" si="37"/>
        <v>5.5</v>
      </c>
      <c r="FR19" s="102"/>
      <c r="FS19" s="104">
        <f t="shared" si="154"/>
        <v>5.5</v>
      </c>
      <c r="FT19" s="102"/>
      <c r="FU19" s="102"/>
      <c r="FV19" s="104" t="str">
        <f t="shared" si="38"/>
        <v/>
      </c>
      <c r="FW19" s="118"/>
      <c r="FX19" s="104" t="str">
        <f t="shared" si="155"/>
        <v/>
      </c>
      <c r="FY19" s="102"/>
      <c r="FZ19" s="102"/>
      <c r="GA19" s="104" t="str">
        <f t="shared" si="39"/>
        <v/>
      </c>
      <c r="GB19" s="118"/>
      <c r="GC19" s="104" t="str">
        <f t="shared" si="156"/>
        <v/>
      </c>
      <c r="GD19" s="102"/>
      <c r="GE19" s="102"/>
      <c r="GF19" s="104" t="str">
        <f t="shared" si="40"/>
        <v/>
      </c>
      <c r="GG19" s="102"/>
      <c r="GH19" s="104" t="str">
        <f t="shared" si="157"/>
        <v/>
      </c>
      <c r="GI19" s="104">
        <f t="shared" si="158"/>
        <v>8.96875</v>
      </c>
      <c r="GJ19" s="104">
        <f t="shared" si="159"/>
        <v>3.0625</v>
      </c>
      <c r="GK19" s="104">
        <f t="shared" si="160"/>
        <v>5.4249999999999998</v>
      </c>
      <c r="GL19" s="104" t="str">
        <f t="shared" si="161"/>
        <v/>
      </c>
      <c r="GM19" s="104">
        <f t="shared" si="162"/>
        <v>5.4249999999999998</v>
      </c>
      <c r="GN19" s="105">
        <f t="shared" si="41"/>
        <v>0</v>
      </c>
      <c r="GO19" s="109">
        <f t="shared" si="42"/>
        <v>42</v>
      </c>
      <c r="GP19" s="102">
        <v>7</v>
      </c>
      <c r="GQ19" s="102">
        <v>5</v>
      </c>
      <c r="GR19" s="104">
        <f t="shared" si="43"/>
        <v>5.8000000000000007</v>
      </c>
      <c r="GS19" s="102"/>
      <c r="GT19" s="104">
        <f t="shared" si="163"/>
        <v>5.8000000000000007</v>
      </c>
      <c r="GU19" s="102">
        <v>10</v>
      </c>
      <c r="GV19" s="102">
        <v>5</v>
      </c>
      <c r="GW19" s="104">
        <f t="shared" si="44"/>
        <v>7</v>
      </c>
      <c r="GX19" s="102"/>
      <c r="GY19" s="104">
        <f t="shared" si="164"/>
        <v>7</v>
      </c>
      <c r="GZ19" s="102">
        <v>2</v>
      </c>
      <c r="HA19" s="102">
        <v>5</v>
      </c>
      <c r="HB19" s="104">
        <f t="shared" si="45"/>
        <v>3.8</v>
      </c>
      <c r="HC19" s="118"/>
      <c r="HD19" s="104">
        <f t="shared" si="165"/>
        <v>3.8</v>
      </c>
      <c r="HE19" s="102"/>
      <c r="HF19" s="102"/>
      <c r="HG19" s="104" t="str">
        <f t="shared" si="46"/>
        <v/>
      </c>
      <c r="HH19" s="118"/>
      <c r="HI19" s="104" t="str">
        <f t="shared" si="166"/>
        <v/>
      </c>
      <c r="HJ19" s="102"/>
      <c r="HK19" s="102"/>
      <c r="HL19" s="104" t="str">
        <f t="shared" si="47"/>
        <v/>
      </c>
      <c r="HM19" s="102"/>
      <c r="HN19" s="104" t="str">
        <f t="shared" si="167"/>
        <v/>
      </c>
      <c r="HO19" s="104">
        <f t="shared" si="168"/>
        <v>4.4375</v>
      </c>
      <c r="HP19" s="104">
        <f t="shared" si="169"/>
        <v>5</v>
      </c>
      <c r="HQ19" s="104">
        <f t="shared" si="170"/>
        <v>4.7750000000000004</v>
      </c>
      <c r="HR19" s="104" t="str">
        <f t="shared" si="171"/>
        <v/>
      </c>
      <c r="HS19" s="104">
        <f t="shared" si="172"/>
        <v>4.7750000000000004</v>
      </c>
      <c r="HT19" s="105">
        <f t="shared" si="48"/>
        <v>0</v>
      </c>
      <c r="HU19" s="109">
        <f t="shared" si="49"/>
        <v>44</v>
      </c>
      <c r="HV19" s="102"/>
      <c r="HW19" s="102"/>
      <c r="HX19" s="104" t="str">
        <f t="shared" si="50"/>
        <v/>
      </c>
      <c r="HY19" s="102"/>
      <c r="HZ19" s="104" t="str">
        <f t="shared" si="173"/>
        <v/>
      </c>
      <c r="IA19" s="102"/>
      <c r="IB19" s="102"/>
      <c r="IC19" s="104" t="str">
        <f t="shared" si="51"/>
        <v/>
      </c>
      <c r="ID19" s="102"/>
      <c r="IE19" s="104" t="str">
        <f t="shared" si="174"/>
        <v/>
      </c>
      <c r="IF19" s="102">
        <v>3.75</v>
      </c>
      <c r="IG19" s="102">
        <v>5</v>
      </c>
      <c r="IH19" s="104">
        <f t="shared" si="52"/>
        <v>4.5</v>
      </c>
      <c r="II19" s="118"/>
      <c r="IJ19" s="104">
        <f t="shared" si="175"/>
        <v>4.5</v>
      </c>
      <c r="IK19" s="102"/>
      <c r="IL19" s="102"/>
      <c r="IM19" s="104" t="str">
        <f t="shared" si="53"/>
        <v/>
      </c>
      <c r="IN19" s="118"/>
      <c r="IO19" s="104" t="str">
        <f t="shared" si="176"/>
        <v/>
      </c>
      <c r="IP19" s="102"/>
      <c r="IQ19" s="102"/>
      <c r="IR19" s="104" t="str">
        <f t="shared" si="54"/>
        <v/>
      </c>
      <c r="IS19" s="102"/>
      <c r="IT19" s="104" t="str">
        <f t="shared" si="177"/>
        <v/>
      </c>
      <c r="IU19" s="104">
        <f t="shared" ref="IU19:IU27" si="232">IF(AND(HV19="",IA19="",IF19="",IK19="",IP19=""),"",SUM(HV19)*SUM(HZ$4)+SUM(IA19)*SUM(IE$4)+SUM(IF19)*SUM(IJ$4)+SUM(IK19)*SUM(IO$4)+SUM(IP19)*SUM(IT$4))</f>
        <v>3.75</v>
      </c>
      <c r="IV19" s="104">
        <f t="shared" ref="IV19:IV27" si="233">IF(AND(HW19="",IB19="",IG19="",IL19="",IQ19=""),"",SUM(HW19)*SUM(HZ$4)+SUM(IB19)*SUM(IE$4)+SUM(IG19)*SUM(IJ$4)+SUM(IL19)*SUM(IO$4)+SUM(IQ19)*SUM(IT$4))</f>
        <v>5</v>
      </c>
      <c r="IW19" s="104">
        <f t="shared" ref="IW19:IW27" si="234">IF(AND(HX19="",IC19="",IH19="",IM19="",IR19=""),"",SUM(HX19)*SUM(HZ$4)+SUM(IC19)*SUM(IE$4)+SUM(IH19)*SUM(IJ$4)+SUM(IM19)*SUM(IO$4)+SUM(IR19)*SUM(IT$4))</f>
        <v>4.5</v>
      </c>
      <c r="IX19" s="104" t="str">
        <f t="shared" ref="IX19:IX27" si="235">IF(AND(HY19="",ID19="",II19="",IN19="",IS19=""),"",SUM(HY19)*SUM(HZ$4)+SUM(ID19)*SUM(IE$4)+SUM(II19)*SUM(IJ$4)+SUM(IN19)*SUM(IO$4)+SUM(IS19)*SUM(IT$4))</f>
        <v/>
      </c>
      <c r="IY19" s="104">
        <f t="shared" ref="IY19:IY27" si="236">IF(AND(HZ19="",IE19="",IJ19="",IO19="",IT19=""),"",SUM(HZ19)*SUM(HZ$4)+SUM(IE19)*SUM(IE$4)+SUM(IJ19)*SUM(IJ$4)+SUM(IO19)*SUM(IO$4)+SUM(IT19)*SUM(IT$4))</f>
        <v>4.5</v>
      </c>
      <c r="IZ19" s="105">
        <f t="shared" ref="IZ19:IZ27" si="237">IF(IW19="","",IF(SUM(IY19)=0,IF(SUM(IW19)&gt;=10,IZ$4,0),IF(SUM(IY19)&gt;=10,IZ$4,0)))</f>
        <v>0</v>
      </c>
      <c r="JA19" s="109">
        <f t="shared" si="55"/>
        <v>35</v>
      </c>
      <c r="JB19" s="102">
        <v>5</v>
      </c>
      <c r="JC19" s="102">
        <v>7</v>
      </c>
      <c r="JD19" s="104">
        <f t="shared" si="56"/>
        <v>6.2</v>
      </c>
      <c r="JE19" s="102"/>
      <c r="JF19" s="104">
        <f t="shared" si="184"/>
        <v>6.2</v>
      </c>
      <c r="JG19" s="102"/>
      <c r="JH19" s="102"/>
      <c r="JI19" s="104" t="str">
        <f t="shared" si="57"/>
        <v/>
      </c>
      <c r="JJ19" s="102"/>
      <c r="JK19" s="104" t="str">
        <f t="shared" si="185"/>
        <v/>
      </c>
      <c r="JL19" s="102"/>
      <c r="JM19" s="102"/>
      <c r="JN19" s="104" t="str">
        <f t="shared" si="58"/>
        <v/>
      </c>
      <c r="JO19" s="118"/>
      <c r="JP19" s="104" t="str">
        <f t="shared" si="186"/>
        <v/>
      </c>
      <c r="JQ19" s="102"/>
      <c r="JR19" s="102"/>
      <c r="JS19" s="104" t="str">
        <f t="shared" si="59"/>
        <v/>
      </c>
      <c r="JT19" s="118"/>
      <c r="JU19" s="104" t="str">
        <f t="shared" si="187"/>
        <v/>
      </c>
      <c r="JV19" s="102"/>
      <c r="JW19" s="102"/>
      <c r="JX19" s="104" t="str">
        <f t="shared" si="60"/>
        <v/>
      </c>
      <c r="JY19" s="102"/>
      <c r="JZ19" s="104" t="str">
        <f t="shared" si="188"/>
        <v/>
      </c>
      <c r="KA19" s="104">
        <f t="shared" si="189"/>
        <v>5</v>
      </c>
      <c r="KB19" s="104">
        <f t="shared" si="190"/>
        <v>7</v>
      </c>
      <c r="KC19" s="104">
        <f t="shared" si="191"/>
        <v>6.2</v>
      </c>
      <c r="KD19" s="104" t="str">
        <f t="shared" si="192"/>
        <v/>
      </c>
      <c r="KE19" s="104">
        <f t="shared" si="193"/>
        <v>6.2</v>
      </c>
      <c r="KF19" s="105">
        <f t="shared" si="61"/>
        <v>0</v>
      </c>
      <c r="KG19" s="109">
        <f t="shared" si="62"/>
        <v>18</v>
      </c>
      <c r="KH19" s="102"/>
      <c r="KI19" s="102"/>
      <c r="KJ19" s="104" t="str">
        <f t="shared" si="63"/>
        <v/>
      </c>
      <c r="KK19" s="102"/>
      <c r="KL19" s="104" t="str">
        <f t="shared" si="194"/>
        <v/>
      </c>
      <c r="KM19" s="102"/>
      <c r="KN19" s="102"/>
      <c r="KO19" s="104" t="str">
        <f t="shared" si="64"/>
        <v/>
      </c>
      <c r="KP19" s="102"/>
      <c r="KQ19" s="104" t="str">
        <f t="shared" si="195"/>
        <v/>
      </c>
      <c r="KR19" s="102"/>
      <c r="KS19" s="102"/>
      <c r="KT19" s="104" t="str">
        <f t="shared" si="65"/>
        <v/>
      </c>
      <c r="KU19" s="118"/>
      <c r="KV19" s="104" t="str">
        <f t="shared" si="196"/>
        <v/>
      </c>
      <c r="KW19" s="102"/>
      <c r="KX19" s="102"/>
      <c r="KY19" s="104" t="str">
        <f t="shared" si="66"/>
        <v/>
      </c>
      <c r="KZ19" s="118"/>
      <c r="LA19" s="104" t="str">
        <f t="shared" si="197"/>
        <v/>
      </c>
      <c r="LB19" s="102"/>
      <c r="LC19" s="102"/>
      <c r="LD19" s="104" t="str">
        <f t="shared" si="67"/>
        <v/>
      </c>
      <c r="LE19" s="102"/>
      <c r="LF19" s="104" t="str">
        <f t="shared" si="198"/>
        <v/>
      </c>
      <c r="LG19" s="104" t="str">
        <f t="shared" si="199"/>
        <v/>
      </c>
      <c r="LH19" s="104" t="str">
        <f t="shared" si="200"/>
        <v/>
      </c>
      <c r="LI19" s="104" t="str">
        <f t="shared" si="201"/>
        <v/>
      </c>
      <c r="LJ19" s="104" t="str">
        <f t="shared" si="202"/>
        <v/>
      </c>
      <c r="LK19" s="104" t="str">
        <f t="shared" si="203"/>
        <v/>
      </c>
      <c r="LL19" s="105" t="str">
        <f t="shared" si="68"/>
        <v/>
      </c>
      <c r="LM19" s="109" t="str">
        <f t="shared" si="69"/>
        <v/>
      </c>
      <c r="LN19" s="102"/>
      <c r="LO19" s="102"/>
      <c r="LP19" s="104" t="str">
        <f t="shared" si="70"/>
        <v/>
      </c>
      <c r="LQ19" s="102"/>
      <c r="LR19" s="104" t="str">
        <f t="shared" si="204"/>
        <v/>
      </c>
      <c r="LS19" s="102"/>
      <c r="LT19" s="102"/>
      <c r="LU19" s="104" t="str">
        <f t="shared" si="71"/>
        <v/>
      </c>
      <c r="LV19" s="102"/>
      <c r="LW19" s="104" t="str">
        <f t="shared" si="205"/>
        <v/>
      </c>
      <c r="LX19" s="102"/>
      <c r="LY19" s="102"/>
      <c r="LZ19" s="104" t="str">
        <f t="shared" si="72"/>
        <v/>
      </c>
      <c r="MA19" s="118"/>
      <c r="MB19" s="104" t="str">
        <f t="shared" si="206"/>
        <v/>
      </c>
      <c r="MC19" s="102"/>
      <c r="MD19" s="102"/>
      <c r="ME19" s="104" t="str">
        <f t="shared" si="73"/>
        <v/>
      </c>
      <c r="MF19" s="118"/>
      <c r="MG19" s="104" t="str">
        <f t="shared" si="207"/>
        <v/>
      </c>
      <c r="MH19" s="102"/>
      <c r="MI19" s="102"/>
      <c r="MJ19" s="104" t="str">
        <f t="shared" si="74"/>
        <v/>
      </c>
      <c r="MK19" s="102"/>
      <c r="ML19" s="104" t="str">
        <f t="shared" si="208"/>
        <v/>
      </c>
      <c r="MM19" s="104" t="str">
        <f t="shared" si="209"/>
        <v/>
      </c>
      <c r="MN19" s="104" t="str">
        <f t="shared" si="210"/>
        <v/>
      </c>
      <c r="MO19" s="104" t="str">
        <f t="shared" si="211"/>
        <v/>
      </c>
      <c r="MP19" s="104" t="str">
        <f t="shared" si="212"/>
        <v/>
      </c>
      <c r="MQ19" s="104" t="str">
        <f t="shared" si="213"/>
        <v/>
      </c>
      <c r="MR19" s="105" t="str">
        <f t="shared" si="75"/>
        <v/>
      </c>
      <c r="MS19" s="109" t="str">
        <f t="shared" si="76"/>
        <v/>
      </c>
      <c r="MT19" s="102"/>
      <c r="MU19" s="102"/>
      <c r="MV19" s="104" t="str">
        <f t="shared" si="77"/>
        <v/>
      </c>
      <c r="MW19" s="102"/>
      <c r="MX19" s="104" t="str">
        <f t="shared" si="214"/>
        <v/>
      </c>
      <c r="MY19" s="102"/>
      <c r="MZ19" s="102"/>
      <c r="NA19" s="104" t="str">
        <f t="shared" si="78"/>
        <v/>
      </c>
      <c r="NB19" s="102"/>
      <c r="NC19" s="104" t="str">
        <f t="shared" si="215"/>
        <v/>
      </c>
      <c r="ND19" s="102"/>
      <c r="NE19" s="102"/>
      <c r="NF19" s="104" t="str">
        <f t="shared" si="79"/>
        <v/>
      </c>
      <c r="NG19" s="118"/>
      <c r="NH19" s="104" t="str">
        <f t="shared" si="216"/>
        <v/>
      </c>
      <c r="NI19" s="102"/>
      <c r="NJ19" s="102"/>
      <c r="NK19" s="104" t="str">
        <f t="shared" si="80"/>
        <v/>
      </c>
      <c r="NL19" s="118"/>
      <c r="NM19" s="104" t="str">
        <f t="shared" si="217"/>
        <v/>
      </c>
      <c r="NN19" s="102"/>
      <c r="NO19" s="102"/>
      <c r="NP19" s="104" t="str">
        <f t="shared" si="81"/>
        <v/>
      </c>
      <c r="NQ19" s="102"/>
      <c r="NR19" s="104" t="str">
        <f t="shared" si="218"/>
        <v/>
      </c>
      <c r="NS19" s="104" t="str">
        <f t="shared" si="219"/>
        <v/>
      </c>
      <c r="NT19" s="104" t="str">
        <f t="shared" si="220"/>
        <v/>
      </c>
      <c r="NU19" s="104" t="str">
        <f t="shared" si="221"/>
        <v/>
      </c>
      <c r="NV19" s="104" t="str">
        <f t="shared" si="222"/>
        <v/>
      </c>
      <c r="NW19" s="104" t="str">
        <f t="shared" si="223"/>
        <v/>
      </c>
      <c r="NX19" s="105" t="str">
        <f t="shared" si="82"/>
        <v/>
      </c>
      <c r="NY19" s="109" t="str">
        <f t="shared" si="83"/>
        <v/>
      </c>
      <c r="NZ19" s="73" t="str">
        <f t="shared" si="84"/>
        <v>Fanilo</v>
      </c>
      <c r="OA19" s="104">
        <f t="shared" si="85"/>
        <v>7.2487500000000002</v>
      </c>
      <c r="OB19" s="104">
        <f t="shared" si="86"/>
        <v>8.7750000000000004</v>
      </c>
      <c r="OC19" s="104">
        <f t="shared" si="87"/>
        <v>10.06875</v>
      </c>
      <c r="OD19" s="104">
        <f t="shared" si="88"/>
        <v>10.85</v>
      </c>
      <c r="OE19" s="104">
        <f t="shared" si="89"/>
        <v>8.8999999999999986</v>
      </c>
      <c r="OF19" s="104">
        <f t="shared" si="90"/>
        <v>5.4249999999999998</v>
      </c>
      <c r="OG19" s="104">
        <f t="shared" si="91"/>
        <v>4.7750000000000004</v>
      </c>
      <c r="OH19" s="104">
        <f t="shared" si="92"/>
        <v>4.5</v>
      </c>
      <c r="OI19" s="104">
        <f t="shared" si="93"/>
        <v>6.2</v>
      </c>
      <c r="OJ19" s="104" t="str">
        <f t="shared" si="94"/>
        <v/>
      </c>
      <c r="OK19" s="104" t="str">
        <f t="shared" si="95"/>
        <v/>
      </c>
      <c r="OL19" s="104" t="str">
        <f t="shared" si="96"/>
        <v/>
      </c>
      <c r="OM19" s="134"/>
      <c r="ON19" s="104">
        <f t="shared" si="97"/>
        <v>7.275240384615385</v>
      </c>
      <c r="OO19" s="104">
        <f t="shared" si="98"/>
        <v>5.9387019230769234</v>
      </c>
      <c r="OP19" s="104">
        <f t="shared" si="99"/>
        <v>7.8673076923076923</v>
      </c>
      <c r="OQ19" s="104">
        <f t="shared" si="100"/>
        <v>7.8673076923076923</v>
      </c>
      <c r="OR19" s="105">
        <f t="shared" si="101"/>
        <v>7</v>
      </c>
      <c r="OS19" s="105">
        <f t="shared" si="224"/>
        <v>7</v>
      </c>
      <c r="OT19" s="134"/>
      <c r="OU19" s="109">
        <f t="shared" si="102"/>
        <v>43</v>
      </c>
      <c r="OW19" s="95" t="s">
        <v>31</v>
      </c>
      <c r="OX19" s="95" t="s">
        <v>31</v>
      </c>
      <c r="OY19" s="95" t="s">
        <v>31</v>
      </c>
      <c r="OZ19" s="95"/>
      <c r="PA19" s="95" t="s">
        <v>31</v>
      </c>
      <c r="PB19" s="95" t="s">
        <v>31</v>
      </c>
      <c r="PC19" s="95"/>
      <c r="PD19" s="95"/>
      <c r="PE19" s="95"/>
      <c r="PF19" s="95"/>
    </row>
    <row r="20" spans="1:422" x14ac:dyDescent="0.3">
      <c r="A20" s="103">
        <f t="shared" si="225"/>
        <v>15</v>
      </c>
      <c r="B20" s="237" t="s">
        <v>297</v>
      </c>
      <c r="C20" s="237" t="s">
        <v>372</v>
      </c>
      <c r="D20" s="237" t="s">
        <v>406</v>
      </c>
      <c r="E20" s="239" t="s">
        <v>277</v>
      </c>
      <c r="F20" s="102">
        <v>18.899999999999999</v>
      </c>
      <c r="G20" s="102">
        <v>7.75</v>
      </c>
      <c r="H20" s="104">
        <f t="shared" si="1"/>
        <v>12.209999999999999</v>
      </c>
      <c r="I20" s="102"/>
      <c r="J20" s="104">
        <f t="shared" si="103"/>
        <v>12.209999999999999</v>
      </c>
      <c r="K20" s="102">
        <v>16.5</v>
      </c>
      <c r="L20" s="102">
        <v>8</v>
      </c>
      <c r="M20" s="104">
        <f t="shared" si="2"/>
        <v>11.4</v>
      </c>
      <c r="N20" s="102"/>
      <c r="O20" s="104">
        <f t="shared" si="104"/>
        <v>11.4</v>
      </c>
      <c r="P20" s="102"/>
      <c r="Q20" s="102"/>
      <c r="R20" s="104" t="str">
        <f t="shared" si="3"/>
        <v/>
      </c>
      <c r="S20" s="118"/>
      <c r="T20" s="104" t="str">
        <f t="shared" si="105"/>
        <v/>
      </c>
      <c r="U20" s="102"/>
      <c r="V20" s="102"/>
      <c r="W20" s="104" t="str">
        <f t="shared" si="4"/>
        <v/>
      </c>
      <c r="X20" s="118"/>
      <c r="Y20" s="104" t="str">
        <f t="shared" si="106"/>
        <v/>
      </c>
      <c r="Z20" s="102"/>
      <c r="AA20" s="102"/>
      <c r="AB20" s="104" t="str">
        <f t="shared" si="5"/>
        <v/>
      </c>
      <c r="AC20" s="102"/>
      <c r="AD20" s="104" t="str">
        <f t="shared" si="107"/>
        <v/>
      </c>
      <c r="AE20" s="104">
        <f t="shared" si="108"/>
        <v>17.399999999999999</v>
      </c>
      <c r="AF20" s="104">
        <f t="shared" si="109"/>
        <v>7.90625</v>
      </c>
      <c r="AG20" s="104">
        <f t="shared" si="110"/>
        <v>11.703749999999999</v>
      </c>
      <c r="AH20" s="104" t="str">
        <f t="shared" si="111"/>
        <v/>
      </c>
      <c r="AI20" s="104">
        <f t="shared" si="112"/>
        <v>11.703749999999999</v>
      </c>
      <c r="AJ20" s="105">
        <f t="shared" si="6"/>
        <v>5</v>
      </c>
      <c r="AK20" s="109">
        <f t="shared" si="7"/>
        <v>18</v>
      </c>
      <c r="AL20" s="102">
        <v>14.125</v>
      </c>
      <c r="AM20" s="102">
        <v>7.5</v>
      </c>
      <c r="AN20" s="104">
        <f t="shared" si="8"/>
        <v>10.15</v>
      </c>
      <c r="AO20" s="102"/>
      <c r="AP20" s="104">
        <f t="shared" si="113"/>
        <v>10.15</v>
      </c>
      <c r="AQ20" s="102">
        <v>7</v>
      </c>
      <c r="AR20" s="102">
        <v>13</v>
      </c>
      <c r="AS20" s="104">
        <f t="shared" si="9"/>
        <v>10.6</v>
      </c>
      <c r="AT20" s="102"/>
      <c r="AU20" s="104">
        <f t="shared" si="114"/>
        <v>10.6</v>
      </c>
      <c r="AV20" s="102">
        <v>11.25</v>
      </c>
      <c r="AW20" s="102">
        <v>10.5</v>
      </c>
      <c r="AX20" s="104">
        <f t="shared" si="10"/>
        <v>10.8</v>
      </c>
      <c r="AY20" s="118"/>
      <c r="AZ20" s="104">
        <f t="shared" si="115"/>
        <v>10.8</v>
      </c>
      <c r="BA20" s="102"/>
      <c r="BB20" s="102"/>
      <c r="BC20" s="104" t="str">
        <f t="shared" si="11"/>
        <v/>
      </c>
      <c r="BD20" s="118"/>
      <c r="BE20" s="104" t="str">
        <f t="shared" si="116"/>
        <v/>
      </c>
      <c r="BF20" s="102"/>
      <c r="BG20" s="102"/>
      <c r="BH20" s="104" t="str">
        <f t="shared" si="12"/>
        <v/>
      </c>
      <c r="BI20" s="102"/>
      <c r="BJ20" s="104" t="str">
        <f t="shared" si="117"/>
        <v/>
      </c>
      <c r="BK20" s="104">
        <f t="shared" si="118"/>
        <v>10.8203125</v>
      </c>
      <c r="BL20" s="104">
        <f t="shared" si="119"/>
        <v>10.34375</v>
      </c>
      <c r="BM20" s="104">
        <f t="shared" si="120"/>
        <v>10.534375000000001</v>
      </c>
      <c r="BN20" s="104" t="str">
        <f t="shared" si="121"/>
        <v/>
      </c>
      <c r="BO20" s="104">
        <f t="shared" si="122"/>
        <v>10.534375000000001</v>
      </c>
      <c r="BP20" s="105">
        <f t="shared" si="13"/>
        <v>4</v>
      </c>
      <c r="BQ20" s="109">
        <f t="shared" si="14"/>
        <v>23</v>
      </c>
      <c r="BR20" s="102">
        <v>8</v>
      </c>
      <c r="BS20" s="102">
        <v>8.5</v>
      </c>
      <c r="BT20" s="104">
        <f t="shared" si="15"/>
        <v>8.3000000000000007</v>
      </c>
      <c r="BU20" s="102"/>
      <c r="BV20" s="104">
        <f t="shared" si="123"/>
        <v>8.3000000000000007</v>
      </c>
      <c r="BW20" s="240">
        <v>8.5</v>
      </c>
      <c r="BX20" s="102">
        <v>8.5</v>
      </c>
      <c r="BY20" s="104">
        <f t="shared" si="16"/>
        <v>8.5</v>
      </c>
      <c r="BZ20" s="102"/>
      <c r="CA20" s="104">
        <f t="shared" si="124"/>
        <v>8.5</v>
      </c>
      <c r="CB20" s="102">
        <v>8</v>
      </c>
      <c r="CC20" s="102">
        <v>7.5</v>
      </c>
      <c r="CD20" s="104">
        <f t="shared" si="17"/>
        <v>7.7</v>
      </c>
      <c r="CE20" s="118"/>
      <c r="CF20" s="104">
        <f t="shared" si="125"/>
        <v>7.7</v>
      </c>
      <c r="CG20" s="102"/>
      <c r="CH20" s="102"/>
      <c r="CI20" s="104" t="str">
        <f t="shared" si="18"/>
        <v/>
      </c>
      <c r="CJ20" s="118"/>
      <c r="CK20" s="104" t="str">
        <f t="shared" si="126"/>
        <v/>
      </c>
      <c r="CL20" s="102"/>
      <c r="CM20" s="102"/>
      <c r="CN20" s="104" t="str">
        <f t="shared" si="19"/>
        <v/>
      </c>
      <c r="CO20" s="102"/>
      <c r="CP20" s="104" t="str">
        <f t="shared" si="127"/>
        <v/>
      </c>
      <c r="CQ20" s="104">
        <f t="shared" si="128"/>
        <v>8.15625</v>
      </c>
      <c r="CR20" s="104">
        <f t="shared" si="129"/>
        <v>8.1875</v>
      </c>
      <c r="CS20" s="104">
        <f t="shared" si="130"/>
        <v>8.1750000000000007</v>
      </c>
      <c r="CT20" s="104" t="str">
        <f t="shared" si="131"/>
        <v/>
      </c>
      <c r="CU20" s="104">
        <f t="shared" si="132"/>
        <v>8.1750000000000007</v>
      </c>
      <c r="CV20" s="105">
        <f t="shared" si="20"/>
        <v>0</v>
      </c>
      <c r="CW20" s="109">
        <f t="shared" si="21"/>
        <v>35</v>
      </c>
      <c r="CX20" s="102">
        <v>12</v>
      </c>
      <c r="CY20" s="102">
        <v>8.5</v>
      </c>
      <c r="CZ20" s="104">
        <f t="shared" si="22"/>
        <v>9.9</v>
      </c>
      <c r="DA20" s="102"/>
      <c r="DB20" s="104">
        <f t="shared" si="133"/>
        <v>9.9</v>
      </c>
      <c r="DC20" s="102">
        <v>15</v>
      </c>
      <c r="DD20" s="102">
        <v>13</v>
      </c>
      <c r="DE20" s="104">
        <f t="shared" si="23"/>
        <v>13.8</v>
      </c>
      <c r="DF20" s="102"/>
      <c r="DG20" s="104">
        <f t="shared" si="134"/>
        <v>13.8</v>
      </c>
      <c r="DH20" s="102"/>
      <c r="DI20" s="102"/>
      <c r="DJ20" s="104" t="str">
        <f t="shared" si="24"/>
        <v/>
      </c>
      <c r="DK20" s="118"/>
      <c r="DL20" s="104" t="str">
        <f t="shared" si="135"/>
        <v/>
      </c>
      <c r="DM20" s="102"/>
      <c r="DN20" s="102"/>
      <c r="DO20" s="104" t="str">
        <f t="shared" si="25"/>
        <v/>
      </c>
      <c r="DP20" s="118"/>
      <c r="DQ20" s="104" t="str">
        <f t="shared" si="136"/>
        <v/>
      </c>
      <c r="DR20" s="102"/>
      <c r="DS20" s="102"/>
      <c r="DT20" s="104" t="str">
        <f t="shared" si="26"/>
        <v/>
      </c>
      <c r="DU20" s="102"/>
      <c r="DV20" s="104" t="str">
        <f t="shared" si="137"/>
        <v/>
      </c>
      <c r="DW20" s="104">
        <f t="shared" si="138"/>
        <v>13.5</v>
      </c>
      <c r="DX20" s="104">
        <f t="shared" si="139"/>
        <v>10.75</v>
      </c>
      <c r="DY20" s="104">
        <f t="shared" si="140"/>
        <v>11.850000000000001</v>
      </c>
      <c r="DZ20" s="104" t="str">
        <f t="shared" si="141"/>
        <v/>
      </c>
      <c r="EA20" s="104">
        <f t="shared" si="142"/>
        <v>11.850000000000001</v>
      </c>
      <c r="EB20" s="105">
        <f t="shared" si="27"/>
        <v>4</v>
      </c>
      <c r="EC20" s="109">
        <f t="shared" si="28"/>
        <v>31</v>
      </c>
      <c r="ED20" s="102">
        <v>9</v>
      </c>
      <c r="EE20" s="102">
        <v>4.5</v>
      </c>
      <c r="EF20" s="104">
        <f t="shared" si="29"/>
        <v>6.3</v>
      </c>
      <c r="EG20" s="102"/>
      <c r="EH20" s="104">
        <f t="shared" si="143"/>
        <v>6.3</v>
      </c>
      <c r="EI20" s="102">
        <v>14</v>
      </c>
      <c r="EJ20" s="102">
        <v>5.5</v>
      </c>
      <c r="EK20" s="104">
        <f t="shared" si="30"/>
        <v>8.9</v>
      </c>
      <c r="EL20" s="102"/>
      <c r="EM20" s="104">
        <f t="shared" si="144"/>
        <v>8.9</v>
      </c>
      <c r="EN20" s="102"/>
      <c r="EO20" s="102"/>
      <c r="EP20" s="104" t="str">
        <f t="shared" si="31"/>
        <v/>
      </c>
      <c r="EQ20" s="118"/>
      <c r="ER20" s="104" t="str">
        <f t="shared" si="145"/>
        <v/>
      </c>
      <c r="ES20" s="102"/>
      <c r="ET20" s="102"/>
      <c r="EU20" s="104" t="str">
        <f t="shared" si="32"/>
        <v/>
      </c>
      <c r="EV20" s="118"/>
      <c r="EW20" s="104" t="str">
        <f t="shared" si="146"/>
        <v/>
      </c>
      <c r="EX20" s="102"/>
      <c r="EY20" s="102"/>
      <c r="EZ20" s="104" t="str">
        <f t="shared" si="33"/>
        <v/>
      </c>
      <c r="FA20" s="102"/>
      <c r="FB20" s="104" t="str">
        <f t="shared" si="147"/>
        <v/>
      </c>
      <c r="FC20" s="104">
        <f t="shared" si="148"/>
        <v>11.5</v>
      </c>
      <c r="FD20" s="104">
        <f t="shared" si="149"/>
        <v>5</v>
      </c>
      <c r="FE20" s="104">
        <f t="shared" si="150"/>
        <v>7.6</v>
      </c>
      <c r="FF20" s="104" t="str">
        <f t="shared" si="151"/>
        <v/>
      </c>
      <c r="FG20" s="104">
        <f t="shared" si="152"/>
        <v>7.6</v>
      </c>
      <c r="FH20" s="105">
        <f t="shared" si="34"/>
        <v>0</v>
      </c>
      <c r="FI20" s="109">
        <f t="shared" si="35"/>
        <v>37</v>
      </c>
      <c r="FJ20" s="102">
        <v>9</v>
      </c>
      <c r="FK20" s="102">
        <v>6</v>
      </c>
      <c r="FL20" s="104">
        <f t="shared" si="36"/>
        <v>7.1999999999999993</v>
      </c>
      <c r="FM20" s="102"/>
      <c r="FN20" s="104">
        <f t="shared" si="153"/>
        <v>7.1999999999999993</v>
      </c>
      <c r="FO20" s="102">
        <v>10</v>
      </c>
      <c r="FP20" s="102">
        <v>5</v>
      </c>
      <c r="FQ20" s="104">
        <f t="shared" si="37"/>
        <v>7</v>
      </c>
      <c r="FR20" s="102"/>
      <c r="FS20" s="104">
        <f t="shared" si="154"/>
        <v>7</v>
      </c>
      <c r="FT20" s="102"/>
      <c r="FU20" s="102"/>
      <c r="FV20" s="104" t="str">
        <f t="shared" si="38"/>
        <v/>
      </c>
      <c r="FW20" s="118"/>
      <c r="FX20" s="104" t="str">
        <f t="shared" si="155"/>
        <v/>
      </c>
      <c r="FY20" s="102"/>
      <c r="FZ20" s="102"/>
      <c r="GA20" s="104" t="str">
        <f t="shared" si="39"/>
        <v/>
      </c>
      <c r="GB20" s="118"/>
      <c r="GC20" s="104" t="str">
        <f t="shared" si="156"/>
        <v/>
      </c>
      <c r="GD20" s="102"/>
      <c r="GE20" s="102"/>
      <c r="GF20" s="104" t="str">
        <f t="shared" si="40"/>
        <v/>
      </c>
      <c r="GG20" s="102"/>
      <c r="GH20" s="104" t="str">
        <f t="shared" si="157"/>
        <v/>
      </c>
      <c r="GI20" s="104">
        <f t="shared" si="158"/>
        <v>9.875</v>
      </c>
      <c r="GJ20" s="104">
        <f t="shared" si="159"/>
        <v>5.125</v>
      </c>
      <c r="GK20" s="104">
        <f t="shared" si="160"/>
        <v>7.0250000000000004</v>
      </c>
      <c r="GL20" s="104" t="str">
        <f t="shared" si="161"/>
        <v/>
      </c>
      <c r="GM20" s="104">
        <f t="shared" si="162"/>
        <v>7.0250000000000004</v>
      </c>
      <c r="GN20" s="105">
        <f t="shared" si="41"/>
        <v>0</v>
      </c>
      <c r="GO20" s="109">
        <f t="shared" si="42"/>
        <v>30</v>
      </c>
      <c r="GP20" s="102">
        <v>13</v>
      </c>
      <c r="GQ20" s="102">
        <v>7.5</v>
      </c>
      <c r="GR20" s="104">
        <f t="shared" si="43"/>
        <v>9.6999999999999993</v>
      </c>
      <c r="GS20" s="102"/>
      <c r="GT20" s="104">
        <f t="shared" si="163"/>
        <v>9.6999999999999993</v>
      </c>
      <c r="GU20" s="102">
        <v>14.5</v>
      </c>
      <c r="GV20" s="102">
        <v>8</v>
      </c>
      <c r="GW20" s="104">
        <f t="shared" si="44"/>
        <v>10.600000000000001</v>
      </c>
      <c r="GX20" s="102"/>
      <c r="GY20" s="104">
        <f t="shared" si="164"/>
        <v>10.600000000000001</v>
      </c>
      <c r="GZ20" s="102">
        <v>14.5</v>
      </c>
      <c r="HA20" s="102">
        <v>10</v>
      </c>
      <c r="HB20" s="104">
        <f t="shared" si="45"/>
        <v>11.8</v>
      </c>
      <c r="HC20" s="118"/>
      <c r="HD20" s="104">
        <f t="shared" si="165"/>
        <v>11.8</v>
      </c>
      <c r="HE20" s="102"/>
      <c r="HF20" s="102"/>
      <c r="HG20" s="104" t="str">
        <f t="shared" si="46"/>
        <v/>
      </c>
      <c r="HH20" s="118"/>
      <c r="HI20" s="104" t="str">
        <f t="shared" si="166"/>
        <v/>
      </c>
      <c r="HJ20" s="102"/>
      <c r="HK20" s="102"/>
      <c r="HL20" s="104" t="str">
        <f t="shared" si="47"/>
        <v/>
      </c>
      <c r="HM20" s="102"/>
      <c r="HN20" s="104" t="str">
        <f t="shared" si="167"/>
        <v/>
      </c>
      <c r="HO20" s="104">
        <f t="shared" si="168"/>
        <v>14.21875</v>
      </c>
      <c r="HP20" s="104">
        <f t="shared" si="169"/>
        <v>9.15625</v>
      </c>
      <c r="HQ20" s="104">
        <f t="shared" si="170"/>
        <v>11.18125</v>
      </c>
      <c r="HR20" s="104" t="str">
        <f t="shared" si="171"/>
        <v/>
      </c>
      <c r="HS20" s="104">
        <f t="shared" si="172"/>
        <v>11.18125</v>
      </c>
      <c r="HT20" s="105">
        <f t="shared" si="48"/>
        <v>2</v>
      </c>
      <c r="HU20" s="109">
        <f t="shared" si="49"/>
        <v>14</v>
      </c>
      <c r="HV20" s="102"/>
      <c r="HW20" s="102"/>
      <c r="HX20" s="104" t="str">
        <f t="shared" si="50"/>
        <v/>
      </c>
      <c r="HY20" s="102"/>
      <c r="HZ20" s="104" t="str">
        <f t="shared" si="173"/>
        <v/>
      </c>
      <c r="IA20" s="102"/>
      <c r="IB20" s="102"/>
      <c r="IC20" s="104" t="str">
        <f t="shared" si="51"/>
        <v/>
      </c>
      <c r="ID20" s="102"/>
      <c r="IE20" s="104" t="str">
        <f t="shared" si="174"/>
        <v/>
      </c>
      <c r="IF20" s="102">
        <v>5</v>
      </c>
      <c r="IG20" s="102">
        <v>7.25</v>
      </c>
      <c r="IH20" s="104">
        <f t="shared" si="52"/>
        <v>6.35</v>
      </c>
      <c r="II20" s="118"/>
      <c r="IJ20" s="104">
        <f t="shared" si="175"/>
        <v>6.35</v>
      </c>
      <c r="IK20" s="102"/>
      <c r="IL20" s="102"/>
      <c r="IM20" s="104" t="str">
        <f t="shared" si="53"/>
        <v/>
      </c>
      <c r="IN20" s="118"/>
      <c r="IO20" s="104" t="str">
        <f t="shared" si="176"/>
        <v/>
      </c>
      <c r="IP20" s="102"/>
      <c r="IQ20" s="102"/>
      <c r="IR20" s="104" t="str">
        <f t="shared" si="54"/>
        <v/>
      </c>
      <c r="IS20" s="102"/>
      <c r="IT20" s="104" t="str">
        <f t="shared" si="177"/>
        <v/>
      </c>
      <c r="IU20" s="104">
        <f t="shared" si="232"/>
        <v>5</v>
      </c>
      <c r="IV20" s="104">
        <f t="shared" si="233"/>
        <v>7.25</v>
      </c>
      <c r="IW20" s="104">
        <f t="shared" si="234"/>
        <v>6.35</v>
      </c>
      <c r="IX20" s="104" t="str">
        <f t="shared" si="235"/>
        <v/>
      </c>
      <c r="IY20" s="104">
        <f t="shared" si="236"/>
        <v>6.35</v>
      </c>
      <c r="IZ20" s="105">
        <f t="shared" si="237"/>
        <v>0</v>
      </c>
      <c r="JA20" s="109">
        <f t="shared" si="55"/>
        <v>32</v>
      </c>
      <c r="JB20" s="102">
        <v>12</v>
      </c>
      <c r="JC20" s="102">
        <v>7</v>
      </c>
      <c r="JD20" s="104">
        <f t="shared" si="56"/>
        <v>9</v>
      </c>
      <c r="JE20" s="102"/>
      <c r="JF20" s="104">
        <f t="shared" si="184"/>
        <v>9</v>
      </c>
      <c r="JG20" s="102"/>
      <c r="JH20" s="102"/>
      <c r="JI20" s="104" t="str">
        <f t="shared" si="57"/>
        <v/>
      </c>
      <c r="JJ20" s="102"/>
      <c r="JK20" s="104" t="str">
        <f t="shared" si="185"/>
        <v/>
      </c>
      <c r="JL20" s="102"/>
      <c r="JM20" s="102"/>
      <c r="JN20" s="104" t="str">
        <f t="shared" si="58"/>
        <v/>
      </c>
      <c r="JO20" s="118"/>
      <c r="JP20" s="104" t="str">
        <f t="shared" si="186"/>
        <v/>
      </c>
      <c r="JQ20" s="102"/>
      <c r="JR20" s="102"/>
      <c r="JS20" s="104" t="str">
        <f t="shared" si="59"/>
        <v/>
      </c>
      <c r="JT20" s="118"/>
      <c r="JU20" s="104" t="str">
        <f t="shared" si="187"/>
        <v/>
      </c>
      <c r="JV20" s="102"/>
      <c r="JW20" s="102"/>
      <c r="JX20" s="104" t="str">
        <f t="shared" si="60"/>
        <v/>
      </c>
      <c r="JY20" s="102"/>
      <c r="JZ20" s="104" t="str">
        <f t="shared" si="188"/>
        <v/>
      </c>
      <c r="KA20" s="104">
        <f t="shared" si="189"/>
        <v>12</v>
      </c>
      <c r="KB20" s="104">
        <f t="shared" si="190"/>
        <v>7</v>
      </c>
      <c r="KC20" s="104">
        <f t="shared" si="191"/>
        <v>9</v>
      </c>
      <c r="KD20" s="104" t="str">
        <f t="shared" si="192"/>
        <v/>
      </c>
      <c r="KE20" s="104">
        <f t="shared" si="193"/>
        <v>9</v>
      </c>
      <c r="KF20" s="105">
        <f t="shared" si="61"/>
        <v>0</v>
      </c>
      <c r="KG20" s="109">
        <f t="shared" si="62"/>
        <v>12</v>
      </c>
      <c r="KH20" s="102"/>
      <c r="KI20" s="102"/>
      <c r="KJ20" s="104" t="str">
        <f t="shared" si="63"/>
        <v/>
      </c>
      <c r="KK20" s="102"/>
      <c r="KL20" s="104" t="str">
        <f t="shared" si="194"/>
        <v/>
      </c>
      <c r="KM20" s="102"/>
      <c r="KN20" s="102"/>
      <c r="KO20" s="104" t="str">
        <f t="shared" si="64"/>
        <v/>
      </c>
      <c r="KP20" s="102"/>
      <c r="KQ20" s="104" t="str">
        <f t="shared" si="195"/>
        <v/>
      </c>
      <c r="KR20" s="102"/>
      <c r="KS20" s="102"/>
      <c r="KT20" s="104" t="str">
        <f t="shared" si="65"/>
        <v/>
      </c>
      <c r="KU20" s="118"/>
      <c r="KV20" s="104" t="str">
        <f t="shared" si="196"/>
        <v/>
      </c>
      <c r="KW20" s="102"/>
      <c r="KX20" s="102"/>
      <c r="KY20" s="104" t="str">
        <f t="shared" si="66"/>
        <v/>
      </c>
      <c r="KZ20" s="118"/>
      <c r="LA20" s="104" t="str">
        <f t="shared" si="197"/>
        <v/>
      </c>
      <c r="LB20" s="102"/>
      <c r="LC20" s="102"/>
      <c r="LD20" s="104" t="str">
        <f t="shared" si="67"/>
        <v/>
      </c>
      <c r="LE20" s="102"/>
      <c r="LF20" s="104" t="str">
        <f t="shared" si="198"/>
        <v/>
      </c>
      <c r="LG20" s="104" t="str">
        <f t="shared" si="199"/>
        <v/>
      </c>
      <c r="LH20" s="104" t="str">
        <f t="shared" si="200"/>
        <v/>
      </c>
      <c r="LI20" s="104" t="str">
        <f t="shared" si="201"/>
        <v/>
      </c>
      <c r="LJ20" s="104" t="str">
        <f t="shared" si="202"/>
        <v/>
      </c>
      <c r="LK20" s="104" t="str">
        <f t="shared" si="203"/>
        <v/>
      </c>
      <c r="LL20" s="105" t="str">
        <f t="shared" si="68"/>
        <v/>
      </c>
      <c r="LM20" s="109" t="str">
        <f t="shared" si="69"/>
        <v/>
      </c>
      <c r="LN20" s="102"/>
      <c r="LO20" s="102"/>
      <c r="LP20" s="104" t="str">
        <f t="shared" si="70"/>
        <v/>
      </c>
      <c r="LQ20" s="102"/>
      <c r="LR20" s="104" t="str">
        <f t="shared" si="204"/>
        <v/>
      </c>
      <c r="LS20" s="102"/>
      <c r="LT20" s="102"/>
      <c r="LU20" s="104" t="str">
        <f t="shared" si="71"/>
        <v/>
      </c>
      <c r="LV20" s="102"/>
      <c r="LW20" s="104" t="str">
        <f t="shared" si="205"/>
        <v/>
      </c>
      <c r="LX20" s="102"/>
      <c r="LY20" s="102"/>
      <c r="LZ20" s="104" t="str">
        <f t="shared" si="72"/>
        <v/>
      </c>
      <c r="MA20" s="118"/>
      <c r="MB20" s="104" t="str">
        <f t="shared" si="206"/>
        <v/>
      </c>
      <c r="MC20" s="102"/>
      <c r="MD20" s="102"/>
      <c r="ME20" s="104" t="str">
        <f t="shared" si="73"/>
        <v/>
      </c>
      <c r="MF20" s="118"/>
      <c r="MG20" s="104" t="str">
        <f t="shared" si="207"/>
        <v/>
      </c>
      <c r="MH20" s="102"/>
      <c r="MI20" s="102"/>
      <c r="MJ20" s="104" t="str">
        <f t="shared" si="74"/>
        <v/>
      </c>
      <c r="MK20" s="102"/>
      <c r="ML20" s="104" t="str">
        <f t="shared" si="208"/>
        <v/>
      </c>
      <c r="MM20" s="104" t="str">
        <f t="shared" si="209"/>
        <v/>
      </c>
      <c r="MN20" s="104" t="str">
        <f t="shared" si="210"/>
        <v/>
      </c>
      <c r="MO20" s="104" t="str">
        <f t="shared" si="211"/>
        <v/>
      </c>
      <c r="MP20" s="104" t="str">
        <f t="shared" si="212"/>
        <v/>
      </c>
      <c r="MQ20" s="104" t="str">
        <f t="shared" si="213"/>
        <v/>
      </c>
      <c r="MR20" s="105" t="str">
        <f t="shared" si="75"/>
        <v/>
      </c>
      <c r="MS20" s="109" t="str">
        <f t="shared" si="76"/>
        <v/>
      </c>
      <c r="MT20" s="102"/>
      <c r="MU20" s="102"/>
      <c r="MV20" s="104" t="str">
        <f t="shared" si="77"/>
        <v/>
      </c>
      <c r="MW20" s="102"/>
      <c r="MX20" s="104" t="str">
        <f t="shared" si="214"/>
        <v/>
      </c>
      <c r="MY20" s="102"/>
      <c r="MZ20" s="102"/>
      <c r="NA20" s="104" t="str">
        <f t="shared" si="78"/>
        <v/>
      </c>
      <c r="NB20" s="102"/>
      <c r="NC20" s="104" t="str">
        <f t="shared" si="215"/>
        <v/>
      </c>
      <c r="ND20" s="102"/>
      <c r="NE20" s="102"/>
      <c r="NF20" s="104" t="str">
        <f t="shared" si="79"/>
        <v/>
      </c>
      <c r="NG20" s="118"/>
      <c r="NH20" s="104" t="str">
        <f t="shared" si="216"/>
        <v/>
      </c>
      <c r="NI20" s="102"/>
      <c r="NJ20" s="102"/>
      <c r="NK20" s="104" t="str">
        <f t="shared" si="80"/>
        <v/>
      </c>
      <c r="NL20" s="118"/>
      <c r="NM20" s="104" t="str">
        <f t="shared" si="217"/>
        <v/>
      </c>
      <c r="NN20" s="102"/>
      <c r="NO20" s="102"/>
      <c r="NP20" s="104" t="str">
        <f t="shared" si="81"/>
        <v/>
      </c>
      <c r="NQ20" s="102"/>
      <c r="NR20" s="104" t="str">
        <f t="shared" si="218"/>
        <v/>
      </c>
      <c r="NS20" s="104" t="str">
        <f t="shared" si="219"/>
        <v/>
      </c>
      <c r="NT20" s="104" t="str">
        <f t="shared" si="220"/>
        <v/>
      </c>
      <c r="NU20" s="104" t="str">
        <f t="shared" si="221"/>
        <v/>
      </c>
      <c r="NV20" s="104" t="str">
        <f t="shared" si="222"/>
        <v/>
      </c>
      <c r="NW20" s="104" t="str">
        <f t="shared" si="223"/>
        <v/>
      </c>
      <c r="NX20" s="105" t="str">
        <f t="shared" si="82"/>
        <v/>
      </c>
      <c r="NY20" s="109" t="str">
        <f t="shared" si="83"/>
        <v/>
      </c>
      <c r="NZ20" s="73" t="str">
        <f t="shared" si="84"/>
        <v>Frederic</v>
      </c>
      <c r="OA20" s="104">
        <f t="shared" si="85"/>
        <v>11.703749999999999</v>
      </c>
      <c r="OB20" s="104">
        <f t="shared" si="86"/>
        <v>10.534375000000001</v>
      </c>
      <c r="OC20" s="104">
        <f t="shared" si="87"/>
        <v>8.1750000000000007</v>
      </c>
      <c r="OD20" s="104">
        <f t="shared" si="88"/>
        <v>11.850000000000001</v>
      </c>
      <c r="OE20" s="104">
        <f t="shared" si="89"/>
        <v>7.6</v>
      </c>
      <c r="OF20" s="104">
        <f t="shared" si="90"/>
        <v>7.0250000000000004</v>
      </c>
      <c r="OG20" s="104">
        <f t="shared" si="91"/>
        <v>11.18125</v>
      </c>
      <c r="OH20" s="104">
        <f t="shared" si="92"/>
        <v>6.35</v>
      </c>
      <c r="OI20" s="104">
        <f t="shared" si="93"/>
        <v>9</v>
      </c>
      <c r="OJ20" s="104" t="str">
        <f t="shared" si="94"/>
        <v/>
      </c>
      <c r="OK20" s="104" t="str">
        <f t="shared" si="95"/>
        <v/>
      </c>
      <c r="OL20" s="104" t="str">
        <f t="shared" si="96"/>
        <v/>
      </c>
      <c r="OM20" s="134"/>
      <c r="ON20" s="104">
        <f t="shared" si="97"/>
        <v>8.728365384615385</v>
      </c>
      <c r="OO20" s="104">
        <f t="shared" si="98"/>
        <v>6.7692307692307692</v>
      </c>
      <c r="OP20" s="104">
        <f t="shared" si="99"/>
        <v>9.803605769230769</v>
      </c>
      <c r="OQ20" s="104">
        <f t="shared" si="100"/>
        <v>9.803605769230769</v>
      </c>
      <c r="OR20" s="105">
        <f t="shared" si="101"/>
        <v>15</v>
      </c>
      <c r="OS20" s="105">
        <f t="shared" si="224"/>
        <v>15</v>
      </c>
      <c r="OT20" s="134"/>
      <c r="OU20" s="109">
        <f t="shared" si="102"/>
        <v>30</v>
      </c>
      <c r="OW20" s="95" t="s">
        <v>32</v>
      </c>
      <c r="OX20" s="95" t="s">
        <v>31</v>
      </c>
      <c r="OY20" s="95" t="s">
        <v>30</v>
      </c>
      <c r="OZ20" s="95"/>
      <c r="PA20" s="95" t="s">
        <v>31</v>
      </c>
      <c r="PB20" s="95" t="s">
        <v>32</v>
      </c>
      <c r="PC20" s="95"/>
      <c r="PD20" s="95"/>
      <c r="PE20" s="95"/>
      <c r="PF20" s="95"/>
    </row>
    <row r="21" spans="1:422" x14ac:dyDescent="0.3">
      <c r="A21" s="103">
        <f t="shared" si="225"/>
        <v>16</v>
      </c>
      <c r="B21" s="237" t="s">
        <v>298</v>
      </c>
      <c r="C21" s="237" t="s">
        <v>373</v>
      </c>
      <c r="D21" s="237" t="s">
        <v>407</v>
      </c>
      <c r="E21" s="239" t="s">
        <v>278</v>
      </c>
      <c r="F21" s="102">
        <v>16.2</v>
      </c>
      <c r="G21" s="102">
        <v>5</v>
      </c>
      <c r="H21" s="104">
        <f t="shared" si="1"/>
        <v>9.48</v>
      </c>
      <c r="I21" s="102"/>
      <c r="J21" s="104">
        <f t="shared" si="103"/>
        <v>9.48</v>
      </c>
      <c r="K21" s="102">
        <v>6.9</v>
      </c>
      <c r="L21" s="102">
        <v>2.5</v>
      </c>
      <c r="M21" s="104">
        <f t="shared" si="2"/>
        <v>4.26</v>
      </c>
      <c r="N21" s="102"/>
      <c r="O21" s="104">
        <f t="shared" si="104"/>
        <v>4.26</v>
      </c>
      <c r="P21" s="102"/>
      <c r="Q21" s="102"/>
      <c r="R21" s="104" t="str">
        <f t="shared" si="3"/>
        <v/>
      </c>
      <c r="S21" s="118"/>
      <c r="T21" s="104" t="str">
        <f t="shared" si="105"/>
        <v/>
      </c>
      <c r="U21" s="102"/>
      <c r="V21" s="102"/>
      <c r="W21" s="104" t="str">
        <f t="shared" si="4"/>
        <v/>
      </c>
      <c r="X21" s="118"/>
      <c r="Y21" s="104" t="str">
        <f t="shared" si="106"/>
        <v/>
      </c>
      <c r="Z21" s="102"/>
      <c r="AA21" s="102"/>
      <c r="AB21" s="104" t="str">
        <f t="shared" si="5"/>
        <v/>
      </c>
      <c r="AC21" s="102"/>
      <c r="AD21" s="104" t="str">
        <f t="shared" si="107"/>
        <v/>
      </c>
      <c r="AE21" s="104">
        <f t="shared" si="108"/>
        <v>10.387499999999999</v>
      </c>
      <c r="AF21" s="104">
        <f t="shared" si="109"/>
        <v>3.4375</v>
      </c>
      <c r="AG21" s="104">
        <f t="shared" si="110"/>
        <v>6.2174999999999994</v>
      </c>
      <c r="AH21" s="104" t="str">
        <f t="shared" si="111"/>
        <v/>
      </c>
      <c r="AI21" s="104">
        <f t="shared" si="112"/>
        <v>6.2174999999999994</v>
      </c>
      <c r="AJ21" s="105">
        <f t="shared" si="6"/>
        <v>0</v>
      </c>
      <c r="AK21" s="109">
        <f t="shared" si="7"/>
        <v>39</v>
      </c>
      <c r="AL21" s="102">
        <v>12.875</v>
      </c>
      <c r="AM21" s="102">
        <v>4.25</v>
      </c>
      <c r="AN21" s="104">
        <f t="shared" si="8"/>
        <v>7.7</v>
      </c>
      <c r="AO21" s="102"/>
      <c r="AP21" s="104">
        <f t="shared" si="113"/>
        <v>7.7</v>
      </c>
      <c r="AQ21" s="102">
        <v>8</v>
      </c>
      <c r="AR21" s="102">
        <v>5</v>
      </c>
      <c r="AS21" s="104">
        <f t="shared" si="9"/>
        <v>6.2</v>
      </c>
      <c r="AT21" s="102"/>
      <c r="AU21" s="104">
        <f t="shared" si="114"/>
        <v>6.2</v>
      </c>
      <c r="AV21" s="102">
        <v>6.75</v>
      </c>
      <c r="AW21" s="102">
        <v>9.75</v>
      </c>
      <c r="AX21" s="104">
        <f t="shared" si="10"/>
        <v>8.5500000000000007</v>
      </c>
      <c r="AY21" s="118"/>
      <c r="AZ21" s="104">
        <f t="shared" si="115"/>
        <v>8.5500000000000007</v>
      </c>
      <c r="BA21" s="102"/>
      <c r="BB21" s="102"/>
      <c r="BC21" s="104" t="str">
        <f t="shared" si="11"/>
        <v/>
      </c>
      <c r="BD21" s="118"/>
      <c r="BE21" s="104" t="str">
        <f t="shared" si="116"/>
        <v/>
      </c>
      <c r="BF21" s="102"/>
      <c r="BG21" s="102"/>
      <c r="BH21" s="104" t="str">
        <f t="shared" si="12"/>
        <v/>
      </c>
      <c r="BI21" s="102"/>
      <c r="BJ21" s="104" t="str">
        <f t="shared" si="117"/>
        <v/>
      </c>
      <c r="BK21" s="104">
        <f t="shared" si="118"/>
        <v>9.0546875</v>
      </c>
      <c r="BL21" s="104">
        <f t="shared" si="119"/>
        <v>6.546875</v>
      </c>
      <c r="BM21" s="104">
        <f t="shared" si="120"/>
        <v>7.5500000000000007</v>
      </c>
      <c r="BN21" s="104" t="str">
        <f t="shared" si="121"/>
        <v/>
      </c>
      <c r="BO21" s="104">
        <f t="shared" si="122"/>
        <v>7.5500000000000007</v>
      </c>
      <c r="BP21" s="105">
        <f t="shared" si="13"/>
        <v>0</v>
      </c>
      <c r="BQ21" s="109">
        <f t="shared" si="14"/>
        <v>44</v>
      </c>
      <c r="BR21" s="102">
        <v>7</v>
      </c>
      <c r="BS21" s="102">
        <v>5.5</v>
      </c>
      <c r="BT21" s="104">
        <f t="shared" si="15"/>
        <v>6.1</v>
      </c>
      <c r="BU21" s="102"/>
      <c r="BV21" s="104">
        <f t="shared" si="123"/>
        <v>6.1</v>
      </c>
      <c r="BW21" s="240">
        <v>6.5</v>
      </c>
      <c r="BX21" s="102">
        <v>11.5</v>
      </c>
      <c r="BY21" s="104">
        <f t="shared" si="16"/>
        <v>9.5</v>
      </c>
      <c r="BZ21" s="102"/>
      <c r="CA21" s="104">
        <f t="shared" si="124"/>
        <v>9.5</v>
      </c>
      <c r="CB21" s="102">
        <v>10</v>
      </c>
      <c r="CC21" s="102">
        <v>11.5</v>
      </c>
      <c r="CD21" s="104">
        <f t="shared" si="17"/>
        <v>10.899999999999999</v>
      </c>
      <c r="CE21" s="118"/>
      <c r="CF21" s="104">
        <f t="shared" si="125"/>
        <v>10.899999999999999</v>
      </c>
      <c r="CG21" s="102"/>
      <c r="CH21" s="102"/>
      <c r="CI21" s="104" t="str">
        <f t="shared" si="18"/>
        <v/>
      </c>
      <c r="CJ21" s="118"/>
      <c r="CK21" s="104" t="str">
        <f t="shared" si="126"/>
        <v/>
      </c>
      <c r="CL21" s="102"/>
      <c r="CM21" s="102"/>
      <c r="CN21" s="104" t="str">
        <f t="shared" si="19"/>
        <v/>
      </c>
      <c r="CO21" s="102"/>
      <c r="CP21" s="104" t="str">
        <f t="shared" si="127"/>
        <v/>
      </c>
      <c r="CQ21" s="104">
        <f t="shared" si="128"/>
        <v>7.78125</v>
      </c>
      <c r="CR21" s="104">
        <f t="shared" si="129"/>
        <v>9.25</v>
      </c>
      <c r="CS21" s="104">
        <f t="shared" si="130"/>
        <v>8.6624999999999996</v>
      </c>
      <c r="CT21" s="104" t="str">
        <f t="shared" si="131"/>
        <v/>
      </c>
      <c r="CU21" s="104">
        <f t="shared" si="132"/>
        <v>8.6624999999999996</v>
      </c>
      <c r="CV21" s="105">
        <f t="shared" si="20"/>
        <v>0</v>
      </c>
      <c r="CW21" s="109">
        <f t="shared" si="21"/>
        <v>32</v>
      </c>
      <c r="CX21" s="102">
        <v>14</v>
      </c>
      <c r="CY21" s="102">
        <v>4</v>
      </c>
      <c r="CZ21" s="104">
        <f t="shared" si="22"/>
        <v>8</v>
      </c>
      <c r="DA21" s="102"/>
      <c r="DB21" s="104">
        <f t="shared" si="133"/>
        <v>8</v>
      </c>
      <c r="DC21" s="102">
        <v>14</v>
      </c>
      <c r="DD21" s="102">
        <v>7.5</v>
      </c>
      <c r="DE21" s="104">
        <f t="shared" si="23"/>
        <v>10.100000000000001</v>
      </c>
      <c r="DF21" s="102"/>
      <c r="DG21" s="104">
        <f t="shared" si="134"/>
        <v>10.100000000000001</v>
      </c>
      <c r="DH21" s="102"/>
      <c r="DI21" s="102"/>
      <c r="DJ21" s="104" t="str">
        <f t="shared" si="24"/>
        <v/>
      </c>
      <c r="DK21" s="118"/>
      <c r="DL21" s="104" t="str">
        <f t="shared" si="135"/>
        <v/>
      </c>
      <c r="DM21" s="102"/>
      <c r="DN21" s="102"/>
      <c r="DO21" s="104" t="str">
        <f t="shared" si="25"/>
        <v/>
      </c>
      <c r="DP21" s="118"/>
      <c r="DQ21" s="104" t="str">
        <f t="shared" si="136"/>
        <v/>
      </c>
      <c r="DR21" s="102"/>
      <c r="DS21" s="102"/>
      <c r="DT21" s="104" t="str">
        <f t="shared" si="26"/>
        <v/>
      </c>
      <c r="DU21" s="102"/>
      <c r="DV21" s="104" t="str">
        <f t="shared" si="137"/>
        <v/>
      </c>
      <c r="DW21" s="104">
        <f t="shared" si="138"/>
        <v>14</v>
      </c>
      <c r="DX21" s="104">
        <f t="shared" si="139"/>
        <v>5.75</v>
      </c>
      <c r="DY21" s="104">
        <f t="shared" si="140"/>
        <v>9.0500000000000007</v>
      </c>
      <c r="DZ21" s="104" t="str">
        <f t="shared" si="141"/>
        <v/>
      </c>
      <c r="EA21" s="104">
        <f t="shared" si="142"/>
        <v>9.0500000000000007</v>
      </c>
      <c r="EB21" s="105">
        <f t="shared" si="27"/>
        <v>0</v>
      </c>
      <c r="EC21" s="109">
        <f t="shared" si="28"/>
        <v>42</v>
      </c>
      <c r="ED21" s="102">
        <v>6.5</v>
      </c>
      <c r="EE21" s="102">
        <v>6.5</v>
      </c>
      <c r="EF21" s="104">
        <f t="shared" si="29"/>
        <v>6.5</v>
      </c>
      <c r="EG21" s="102"/>
      <c r="EH21" s="104">
        <f t="shared" si="143"/>
        <v>6.5</v>
      </c>
      <c r="EI21" s="102">
        <v>12</v>
      </c>
      <c r="EJ21" s="102">
        <v>8.5</v>
      </c>
      <c r="EK21" s="104">
        <f t="shared" si="30"/>
        <v>9.9</v>
      </c>
      <c r="EL21" s="102"/>
      <c r="EM21" s="104">
        <f t="shared" si="144"/>
        <v>9.9</v>
      </c>
      <c r="EN21" s="102"/>
      <c r="EO21" s="102"/>
      <c r="EP21" s="104" t="str">
        <f t="shared" si="31"/>
        <v/>
      </c>
      <c r="EQ21" s="118"/>
      <c r="ER21" s="104" t="str">
        <f t="shared" si="145"/>
        <v/>
      </c>
      <c r="ES21" s="102"/>
      <c r="ET21" s="102"/>
      <c r="EU21" s="104" t="str">
        <f t="shared" si="32"/>
        <v/>
      </c>
      <c r="EV21" s="118"/>
      <c r="EW21" s="104" t="str">
        <f t="shared" si="146"/>
        <v/>
      </c>
      <c r="EX21" s="102"/>
      <c r="EY21" s="102"/>
      <c r="EZ21" s="104" t="str">
        <f t="shared" si="33"/>
        <v/>
      </c>
      <c r="FA21" s="102"/>
      <c r="FB21" s="104" t="str">
        <f t="shared" si="147"/>
        <v/>
      </c>
      <c r="FC21" s="104">
        <f t="shared" si="148"/>
        <v>9.25</v>
      </c>
      <c r="FD21" s="104">
        <f t="shared" si="149"/>
        <v>7.5</v>
      </c>
      <c r="FE21" s="104">
        <f t="shared" si="150"/>
        <v>8.1999999999999993</v>
      </c>
      <c r="FF21" s="104" t="str">
        <f t="shared" si="151"/>
        <v/>
      </c>
      <c r="FG21" s="104">
        <f t="shared" si="152"/>
        <v>8.1999999999999993</v>
      </c>
      <c r="FH21" s="105">
        <f t="shared" si="34"/>
        <v>0</v>
      </c>
      <c r="FI21" s="109">
        <f t="shared" si="35"/>
        <v>29</v>
      </c>
      <c r="FJ21" s="102">
        <v>5</v>
      </c>
      <c r="FK21" s="102">
        <v>4</v>
      </c>
      <c r="FL21" s="104">
        <f t="shared" si="36"/>
        <v>4.4000000000000004</v>
      </c>
      <c r="FM21" s="102"/>
      <c r="FN21" s="104">
        <f t="shared" si="153"/>
        <v>4.4000000000000004</v>
      </c>
      <c r="FO21" s="102">
        <v>7.25</v>
      </c>
      <c r="FP21" s="102">
        <v>6</v>
      </c>
      <c r="FQ21" s="104">
        <f t="shared" si="37"/>
        <v>6.5</v>
      </c>
      <c r="FR21" s="102"/>
      <c r="FS21" s="104">
        <f t="shared" si="154"/>
        <v>6.5</v>
      </c>
      <c r="FT21" s="102"/>
      <c r="FU21" s="102"/>
      <c r="FV21" s="104" t="str">
        <f t="shared" si="38"/>
        <v/>
      </c>
      <c r="FW21" s="118"/>
      <c r="FX21" s="104" t="str">
        <f t="shared" si="155"/>
        <v/>
      </c>
      <c r="FY21" s="102"/>
      <c r="FZ21" s="102"/>
      <c r="GA21" s="104" t="str">
        <f t="shared" si="39"/>
        <v/>
      </c>
      <c r="GB21" s="118"/>
      <c r="GC21" s="104" t="str">
        <f t="shared" si="156"/>
        <v/>
      </c>
      <c r="GD21" s="102"/>
      <c r="GE21" s="102"/>
      <c r="GF21" s="104" t="str">
        <f t="shared" si="40"/>
        <v/>
      </c>
      <c r="GG21" s="102"/>
      <c r="GH21" s="104" t="str">
        <f t="shared" si="157"/>
        <v/>
      </c>
      <c r="GI21" s="104">
        <f t="shared" si="158"/>
        <v>6.96875</v>
      </c>
      <c r="GJ21" s="104">
        <f t="shared" si="159"/>
        <v>5.75</v>
      </c>
      <c r="GK21" s="104">
        <f t="shared" si="160"/>
        <v>6.2374999999999998</v>
      </c>
      <c r="GL21" s="104" t="str">
        <f t="shared" si="161"/>
        <v/>
      </c>
      <c r="GM21" s="104">
        <f t="shared" si="162"/>
        <v>6.2374999999999998</v>
      </c>
      <c r="GN21" s="105">
        <f t="shared" si="41"/>
        <v>0</v>
      </c>
      <c r="GO21" s="109">
        <f t="shared" si="42"/>
        <v>37</v>
      </c>
      <c r="GP21" s="102">
        <v>9.5</v>
      </c>
      <c r="GQ21" s="102">
        <v>6</v>
      </c>
      <c r="GR21" s="104">
        <f t="shared" si="43"/>
        <v>7.4</v>
      </c>
      <c r="GS21" s="102"/>
      <c r="GT21" s="104">
        <f t="shared" si="163"/>
        <v>7.4</v>
      </c>
      <c r="GU21" s="102">
        <v>13</v>
      </c>
      <c r="GV21" s="102">
        <v>4</v>
      </c>
      <c r="GW21" s="104">
        <f t="shared" si="44"/>
        <v>7.6</v>
      </c>
      <c r="GX21" s="102"/>
      <c r="GY21" s="104">
        <f t="shared" si="164"/>
        <v>7.6</v>
      </c>
      <c r="GZ21" s="102">
        <v>15</v>
      </c>
      <c r="HA21" s="102">
        <v>6</v>
      </c>
      <c r="HB21" s="104">
        <f t="shared" si="45"/>
        <v>9.6</v>
      </c>
      <c r="HC21" s="118"/>
      <c r="HD21" s="104">
        <f t="shared" si="165"/>
        <v>9.6</v>
      </c>
      <c r="HE21" s="102"/>
      <c r="HF21" s="102"/>
      <c r="HG21" s="104" t="str">
        <f t="shared" si="46"/>
        <v/>
      </c>
      <c r="HH21" s="118"/>
      <c r="HI21" s="104" t="str">
        <f t="shared" si="166"/>
        <v/>
      </c>
      <c r="HJ21" s="102"/>
      <c r="HK21" s="102"/>
      <c r="HL21" s="104" t="str">
        <f t="shared" si="47"/>
        <v/>
      </c>
      <c r="HM21" s="102"/>
      <c r="HN21" s="104" t="str">
        <f t="shared" si="167"/>
        <v/>
      </c>
      <c r="HO21" s="104">
        <f t="shared" si="168"/>
        <v>13.59375</v>
      </c>
      <c r="HP21" s="104">
        <f t="shared" si="169"/>
        <v>5.625</v>
      </c>
      <c r="HQ21" s="104">
        <f t="shared" si="170"/>
        <v>8.8125</v>
      </c>
      <c r="HR21" s="104" t="str">
        <f t="shared" si="171"/>
        <v/>
      </c>
      <c r="HS21" s="104">
        <f t="shared" si="172"/>
        <v>8.8125</v>
      </c>
      <c r="HT21" s="105">
        <f t="shared" si="48"/>
        <v>0</v>
      </c>
      <c r="HU21" s="109">
        <f t="shared" si="49"/>
        <v>28</v>
      </c>
      <c r="HV21" s="102">
        <v>14.75</v>
      </c>
      <c r="HW21" s="102">
        <v>10.442142857142857</v>
      </c>
      <c r="HX21" s="104">
        <f t="shared" si="50"/>
        <v>12.165285714285714</v>
      </c>
      <c r="HY21" s="102"/>
      <c r="HZ21" s="104">
        <f t="shared" si="173"/>
        <v>12.165285714285714</v>
      </c>
      <c r="IA21" s="102"/>
      <c r="IB21" s="102"/>
      <c r="IC21" s="104" t="str">
        <f t="shared" si="51"/>
        <v/>
      </c>
      <c r="ID21" s="102"/>
      <c r="IE21" s="104" t="str">
        <f t="shared" si="174"/>
        <v/>
      </c>
      <c r="IF21" s="102"/>
      <c r="IG21" s="102"/>
      <c r="IH21" s="104" t="str">
        <f t="shared" si="52"/>
        <v/>
      </c>
      <c r="II21" s="118"/>
      <c r="IJ21" s="104" t="str">
        <f t="shared" si="175"/>
        <v/>
      </c>
      <c r="IK21" s="102"/>
      <c r="IL21" s="102"/>
      <c r="IM21" s="104" t="str">
        <f t="shared" si="53"/>
        <v/>
      </c>
      <c r="IN21" s="118"/>
      <c r="IO21" s="104" t="str">
        <f t="shared" si="176"/>
        <v/>
      </c>
      <c r="IP21" s="102"/>
      <c r="IQ21" s="102"/>
      <c r="IR21" s="104" t="str">
        <f t="shared" si="54"/>
        <v/>
      </c>
      <c r="IS21" s="102"/>
      <c r="IT21" s="104" t="str">
        <f t="shared" si="177"/>
        <v/>
      </c>
      <c r="IU21" s="104">
        <f t="shared" si="232"/>
        <v>14.75</v>
      </c>
      <c r="IV21" s="104">
        <f t="shared" si="233"/>
        <v>10.442142857142857</v>
      </c>
      <c r="IW21" s="104">
        <f t="shared" si="234"/>
        <v>12.165285714285714</v>
      </c>
      <c r="IX21" s="104" t="str">
        <f t="shared" si="235"/>
        <v/>
      </c>
      <c r="IY21" s="104">
        <f t="shared" si="236"/>
        <v>12.165285714285714</v>
      </c>
      <c r="IZ21" s="105">
        <f t="shared" si="237"/>
        <v>2</v>
      </c>
      <c r="JA21" s="109">
        <f t="shared" si="55"/>
        <v>18</v>
      </c>
      <c r="JB21" s="102"/>
      <c r="JC21" s="102"/>
      <c r="JD21" s="104" t="str">
        <f t="shared" si="56"/>
        <v/>
      </c>
      <c r="JE21" s="102"/>
      <c r="JF21" s="104" t="str">
        <f t="shared" si="184"/>
        <v/>
      </c>
      <c r="JG21" s="102"/>
      <c r="JH21" s="102"/>
      <c r="JI21" s="104" t="str">
        <f t="shared" si="57"/>
        <v/>
      </c>
      <c r="JJ21" s="102"/>
      <c r="JK21" s="104" t="str">
        <f t="shared" si="185"/>
        <v/>
      </c>
      <c r="JL21" s="102"/>
      <c r="JM21" s="102"/>
      <c r="JN21" s="104" t="str">
        <f t="shared" si="58"/>
        <v/>
      </c>
      <c r="JO21" s="118"/>
      <c r="JP21" s="104" t="str">
        <f t="shared" si="186"/>
        <v/>
      </c>
      <c r="JQ21" s="102"/>
      <c r="JR21" s="102"/>
      <c r="JS21" s="104" t="str">
        <f t="shared" si="59"/>
        <v/>
      </c>
      <c r="JT21" s="118"/>
      <c r="JU21" s="104" t="str">
        <f t="shared" si="187"/>
        <v/>
      </c>
      <c r="JV21" s="102"/>
      <c r="JW21" s="102"/>
      <c r="JX21" s="104" t="str">
        <f t="shared" si="60"/>
        <v/>
      </c>
      <c r="JY21" s="102"/>
      <c r="JZ21" s="104" t="str">
        <f t="shared" si="188"/>
        <v/>
      </c>
      <c r="KA21" s="104" t="str">
        <f t="shared" si="189"/>
        <v/>
      </c>
      <c r="KB21" s="104" t="str">
        <f t="shared" si="190"/>
        <v/>
      </c>
      <c r="KC21" s="104" t="str">
        <f t="shared" si="191"/>
        <v/>
      </c>
      <c r="KD21" s="104" t="str">
        <f t="shared" si="192"/>
        <v/>
      </c>
      <c r="KE21" s="104" t="str">
        <f t="shared" si="193"/>
        <v/>
      </c>
      <c r="KF21" s="105" t="str">
        <f t="shared" si="61"/>
        <v/>
      </c>
      <c r="KG21" s="109" t="str">
        <f t="shared" si="62"/>
        <v/>
      </c>
      <c r="KH21" s="102">
        <v>11.5</v>
      </c>
      <c r="KI21" s="102">
        <v>8</v>
      </c>
      <c r="KJ21" s="104">
        <f t="shared" si="63"/>
        <v>9.4</v>
      </c>
      <c r="KK21" s="102"/>
      <c r="KL21" s="104">
        <f t="shared" si="194"/>
        <v>9.4</v>
      </c>
      <c r="KM21" s="102"/>
      <c r="KN21" s="102"/>
      <c r="KO21" s="104" t="str">
        <f t="shared" si="64"/>
        <v/>
      </c>
      <c r="KP21" s="102"/>
      <c r="KQ21" s="104" t="str">
        <f t="shared" si="195"/>
        <v/>
      </c>
      <c r="KR21" s="102"/>
      <c r="KS21" s="102"/>
      <c r="KT21" s="104" t="str">
        <f t="shared" si="65"/>
        <v/>
      </c>
      <c r="KU21" s="118"/>
      <c r="KV21" s="104" t="str">
        <f t="shared" si="196"/>
        <v/>
      </c>
      <c r="KW21" s="102"/>
      <c r="KX21" s="102"/>
      <c r="KY21" s="104" t="str">
        <f t="shared" si="66"/>
        <v/>
      </c>
      <c r="KZ21" s="118"/>
      <c r="LA21" s="104" t="str">
        <f t="shared" si="197"/>
        <v/>
      </c>
      <c r="LB21" s="102"/>
      <c r="LC21" s="102"/>
      <c r="LD21" s="104" t="str">
        <f t="shared" si="67"/>
        <v/>
      </c>
      <c r="LE21" s="102"/>
      <c r="LF21" s="104" t="str">
        <f t="shared" si="198"/>
        <v/>
      </c>
      <c r="LG21" s="104">
        <f t="shared" si="199"/>
        <v>11.5</v>
      </c>
      <c r="LH21" s="104">
        <f t="shared" si="200"/>
        <v>8</v>
      </c>
      <c r="LI21" s="104">
        <f t="shared" si="201"/>
        <v>9.4</v>
      </c>
      <c r="LJ21" s="104" t="str">
        <f t="shared" si="202"/>
        <v/>
      </c>
      <c r="LK21" s="104">
        <f t="shared" si="203"/>
        <v>9.4</v>
      </c>
      <c r="LL21" s="105">
        <f t="shared" si="68"/>
        <v>0</v>
      </c>
      <c r="LM21" s="109">
        <f t="shared" si="69"/>
        <v>21</v>
      </c>
      <c r="LN21" s="102"/>
      <c r="LO21" s="102"/>
      <c r="LP21" s="104" t="str">
        <f t="shared" si="70"/>
        <v/>
      </c>
      <c r="LQ21" s="102"/>
      <c r="LR21" s="104" t="str">
        <f t="shared" si="204"/>
        <v/>
      </c>
      <c r="LS21" s="102"/>
      <c r="LT21" s="102"/>
      <c r="LU21" s="104" t="str">
        <f t="shared" si="71"/>
        <v/>
      </c>
      <c r="LV21" s="102"/>
      <c r="LW21" s="104" t="str">
        <f t="shared" si="205"/>
        <v/>
      </c>
      <c r="LX21" s="102"/>
      <c r="LY21" s="102"/>
      <c r="LZ21" s="104" t="str">
        <f t="shared" si="72"/>
        <v/>
      </c>
      <c r="MA21" s="118"/>
      <c r="MB21" s="104" t="str">
        <f t="shared" si="206"/>
        <v/>
      </c>
      <c r="MC21" s="102"/>
      <c r="MD21" s="102"/>
      <c r="ME21" s="104" t="str">
        <f t="shared" si="73"/>
        <v/>
      </c>
      <c r="MF21" s="118"/>
      <c r="MG21" s="104" t="str">
        <f t="shared" si="207"/>
        <v/>
      </c>
      <c r="MH21" s="102"/>
      <c r="MI21" s="102"/>
      <c r="MJ21" s="104" t="str">
        <f t="shared" si="74"/>
        <v/>
      </c>
      <c r="MK21" s="102"/>
      <c r="ML21" s="104" t="str">
        <f t="shared" si="208"/>
        <v/>
      </c>
      <c r="MM21" s="104" t="str">
        <f t="shared" si="209"/>
        <v/>
      </c>
      <c r="MN21" s="104" t="str">
        <f t="shared" si="210"/>
        <v/>
      </c>
      <c r="MO21" s="104" t="str">
        <f t="shared" si="211"/>
        <v/>
      </c>
      <c r="MP21" s="104" t="str">
        <f t="shared" si="212"/>
        <v/>
      </c>
      <c r="MQ21" s="104" t="str">
        <f t="shared" si="213"/>
        <v/>
      </c>
      <c r="MR21" s="105" t="str">
        <f t="shared" si="75"/>
        <v/>
      </c>
      <c r="MS21" s="109" t="str">
        <f t="shared" si="76"/>
        <v/>
      </c>
      <c r="MT21" s="102"/>
      <c r="MU21" s="102"/>
      <c r="MV21" s="104" t="str">
        <f t="shared" si="77"/>
        <v/>
      </c>
      <c r="MW21" s="102"/>
      <c r="MX21" s="104" t="str">
        <f t="shared" si="214"/>
        <v/>
      </c>
      <c r="MY21" s="102"/>
      <c r="MZ21" s="102"/>
      <c r="NA21" s="104" t="str">
        <f t="shared" si="78"/>
        <v/>
      </c>
      <c r="NB21" s="102"/>
      <c r="NC21" s="104" t="str">
        <f t="shared" si="215"/>
        <v/>
      </c>
      <c r="ND21" s="102"/>
      <c r="NE21" s="102"/>
      <c r="NF21" s="104" t="str">
        <f t="shared" si="79"/>
        <v/>
      </c>
      <c r="NG21" s="118"/>
      <c r="NH21" s="104" t="str">
        <f t="shared" si="216"/>
        <v/>
      </c>
      <c r="NI21" s="102"/>
      <c r="NJ21" s="102"/>
      <c r="NK21" s="104" t="str">
        <f t="shared" si="80"/>
        <v/>
      </c>
      <c r="NL21" s="118"/>
      <c r="NM21" s="104" t="str">
        <f t="shared" si="217"/>
        <v/>
      </c>
      <c r="NN21" s="102"/>
      <c r="NO21" s="102"/>
      <c r="NP21" s="104" t="str">
        <f t="shared" si="81"/>
        <v/>
      </c>
      <c r="NQ21" s="102"/>
      <c r="NR21" s="104" t="str">
        <f t="shared" si="218"/>
        <v/>
      </c>
      <c r="NS21" s="104" t="str">
        <f t="shared" si="219"/>
        <v/>
      </c>
      <c r="NT21" s="104" t="str">
        <f t="shared" si="220"/>
        <v/>
      </c>
      <c r="NU21" s="104" t="str">
        <f t="shared" si="221"/>
        <v/>
      </c>
      <c r="NV21" s="104" t="str">
        <f t="shared" si="222"/>
        <v/>
      </c>
      <c r="NW21" s="104" t="str">
        <f t="shared" si="223"/>
        <v/>
      </c>
      <c r="NX21" s="105" t="str">
        <f t="shared" si="82"/>
        <v/>
      </c>
      <c r="NY21" s="109" t="str">
        <f t="shared" si="83"/>
        <v/>
      </c>
      <c r="NZ21" s="73" t="str">
        <f t="shared" si="84"/>
        <v>Haingo</v>
      </c>
      <c r="OA21" s="104">
        <f t="shared" si="85"/>
        <v>6.2174999999999994</v>
      </c>
      <c r="OB21" s="104">
        <f t="shared" si="86"/>
        <v>7.5500000000000007</v>
      </c>
      <c r="OC21" s="104">
        <f t="shared" si="87"/>
        <v>8.6624999999999996</v>
      </c>
      <c r="OD21" s="104">
        <f t="shared" si="88"/>
        <v>9.0500000000000007</v>
      </c>
      <c r="OE21" s="104">
        <f t="shared" si="89"/>
        <v>8.1999999999999993</v>
      </c>
      <c r="OF21" s="104">
        <f t="shared" si="90"/>
        <v>6.2374999999999998</v>
      </c>
      <c r="OG21" s="104">
        <f t="shared" si="91"/>
        <v>8.8125</v>
      </c>
      <c r="OH21" s="104">
        <f t="shared" si="92"/>
        <v>12.165285714285714</v>
      </c>
      <c r="OI21" s="104" t="str">
        <f t="shared" si="93"/>
        <v/>
      </c>
      <c r="OJ21" s="104">
        <f t="shared" si="94"/>
        <v>9.4</v>
      </c>
      <c r="OK21" s="104" t="str">
        <f t="shared" si="95"/>
        <v/>
      </c>
      <c r="OL21" s="104" t="str">
        <f t="shared" si="96"/>
        <v/>
      </c>
      <c r="OM21" s="134"/>
      <c r="ON21" s="104">
        <f t="shared" si="97"/>
        <v>8.7572115384615383</v>
      </c>
      <c r="OO21" s="104">
        <f t="shared" si="98"/>
        <v>5.8296840659340656</v>
      </c>
      <c r="OP21" s="104">
        <f t="shared" si="99"/>
        <v>8.1963681318681321</v>
      </c>
      <c r="OQ21" s="104">
        <f t="shared" si="100"/>
        <v>8.1963681318681321</v>
      </c>
      <c r="OR21" s="105">
        <f t="shared" si="101"/>
        <v>2</v>
      </c>
      <c r="OS21" s="105">
        <f t="shared" si="224"/>
        <v>2</v>
      </c>
      <c r="OT21" s="134"/>
      <c r="OU21" s="109">
        <f t="shared" si="102"/>
        <v>42</v>
      </c>
      <c r="OW21" s="95" t="s">
        <v>32</v>
      </c>
      <c r="OX21" s="95" t="s">
        <v>32</v>
      </c>
      <c r="OY21" s="95" t="s">
        <v>31</v>
      </c>
      <c r="OZ21" s="95"/>
      <c r="PA21" s="95" t="s">
        <v>31</v>
      </c>
      <c r="PB21" s="95" t="s">
        <v>32</v>
      </c>
      <c r="PC21" s="95"/>
      <c r="PD21" s="95"/>
      <c r="PE21" s="95"/>
      <c r="PF21" s="95"/>
    </row>
    <row r="22" spans="1:422" x14ac:dyDescent="0.3">
      <c r="A22" s="103">
        <f t="shared" si="225"/>
        <v>17</v>
      </c>
      <c r="B22" s="237" t="s">
        <v>325</v>
      </c>
      <c r="C22" s="237" t="s">
        <v>433</v>
      </c>
      <c r="D22" s="237" t="s">
        <v>408</v>
      </c>
      <c r="E22" s="239" t="s">
        <v>277</v>
      </c>
      <c r="F22" s="102">
        <v>19</v>
      </c>
      <c r="G22" s="102">
        <v>15</v>
      </c>
      <c r="H22" s="104">
        <f t="shared" si="1"/>
        <v>16.600000000000001</v>
      </c>
      <c r="I22" s="102"/>
      <c r="J22" s="104">
        <f t="shared" si="103"/>
        <v>16.600000000000001</v>
      </c>
      <c r="K22" s="102">
        <v>17.899999999999999</v>
      </c>
      <c r="L22" s="102">
        <v>11</v>
      </c>
      <c r="M22" s="104">
        <f t="shared" si="2"/>
        <v>13.76</v>
      </c>
      <c r="N22" s="102"/>
      <c r="O22" s="104">
        <f t="shared" si="104"/>
        <v>13.76</v>
      </c>
      <c r="P22" s="102"/>
      <c r="Q22" s="102"/>
      <c r="R22" s="104" t="str">
        <f t="shared" si="3"/>
        <v/>
      </c>
      <c r="S22" s="118"/>
      <c r="T22" s="104" t="str">
        <f t="shared" si="105"/>
        <v/>
      </c>
      <c r="U22" s="102"/>
      <c r="V22" s="102"/>
      <c r="W22" s="104" t="str">
        <f t="shared" si="4"/>
        <v/>
      </c>
      <c r="X22" s="118"/>
      <c r="Y22" s="104" t="str">
        <f t="shared" si="106"/>
        <v/>
      </c>
      <c r="Z22" s="102"/>
      <c r="AA22" s="102"/>
      <c r="AB22" s="104" t="str">
        <f t="shared" si="5"/>
        <v/>
      </c>
      <c r="AC22" s="102"/>
      <c r="AD22" s="104" t="str">
        <f t="shared" si="107"/>
        <v/>
      </c>
      <c r="AE22" s="104">
        <f t="shared" si="108"/>
        <v>18.3125</v>
      </c>
      <c r="AF22" s="104">
        <f t="shared" si="109"/>
        <v>12.5</v>
      </c>
      <c r="AG22" s="104">
        <f t="shared" si="110"/>
        <v>14.824999999999999</v>
      </c>
      <c r="AH22" s="104" t="str">
        <f t="shared" si="111"/>
        <v/>
      </c>
      <c r="AI22" s="104">
        <f t="shared" si="112"/>
        <v>14.824999999999999</v>
      </c>
      <c r="AJ22" s="105">
        <f t="shared" si="6"/>
        <v>5</v>
      </c>
      <c r="AK22" s="109">
        <f t="shared" si="7"/>
        <v>5</v>
      </c>
      <c r="AL22" s="102">
        <v>12.75</v>
      </c>
      <c r="AM22" s="102">
        <v>7.75</v>
      </c>
      <c r="AN22" s="104">
        <f t="shared" si="8"/>
        <v>9.75</v>
      </c>
      <c r="AO22" s="102"/>
      <c r="AP22" s="104">
        <f t="shared" si="113"/>
        <v>9.75</v>
      </c>
      <c r="AQ22" s="102">
        <v>9.75</v>
      </c>
      <c r="AR22" s="102">
        <v>7</v>
      </c>
      <c r="AS22" s="104">
        <f t="shared" si="9"/>
        <v>8.1000000000000014</v>
      </c>
      <c r="AT22" s="102"/>
      <c r="AU22" s="104">
        <f t="shared" si="114"/>
        <v>8.1000000000000014</v>
      </c>
      <c r="AV22" s="102">
        <v>7</v>
      </c>
      <c r="AW22" s="102">
        <v>10</v>
      </c>
      <c r="AX22" s="104">
        <f t="shared" si="10"/>
        <v>8.8000000000000007</v>
      </c>
      <c r="AY22" s="118"/>
      <c r="AZ22" s="104">
        <f t="shared" si="115"/>
        <v>8.8000000000000007</v>
      </c>
      <c r="BA22" s="102"/>
      <c r="BB22" s="102"/>
      <c r="BC22" s="104" t="str">
        <f t="shared" si="11"/>
        <v/>
      </c>
      <c r="BD22" s="118"/>
      <c r="BE22" s="104" t="str">
        <f t="shared" si="116"/>
        <v/>
      </c>
      <c r="BF22" s="102"/>
      <c r="BG22" s="102"/>
      <c r="BH22" s="104" t="str">
        <f t="shared" si="12"/>
        <v/>
      </c>
      <c r="BI22" s="102"/>
      <c r="BJ22" s="104" t="str">
        <f t="shared" si="117"/>
        <v/>
      </c>
      <c r="BK22" s="104">
        <f t="shared" si="118"/>
        <v>9.65625</v>
      </c>
      <c r="BL22" s="104">
        <f t="shared" si="119"/>
        <v>8.359375</v>
      </c>
      <c r="BM22" s="104">
        <f t="shared" si="120"/>
        <v>8.8781250000000007</v>
      </c>
      <c r="BN22" s="104" t="str">
        <f t="shared" si="121"/>
        <v/>
      </c>
      <c r="BO22" s="104">
        <f t="shared" si="122"/>
        <v>8.8781250000000007</v>
      </c>
      <c r="BP22" s="105">
        <f t="shared" si="13"/>
        <v>0</v>
      </c>
      <c r="BQ22" s="109">
        <f t="shared" si="14"/>
        <v>33</v>
      </c>
      <c r="BR22" s="102">
        <v>9.5</v>
      </c>
      <c r="BS22" s="102">
        <v>7</v>
      </c>
      <c r="BT22" s="104">
        <f t="shared" si="15"/>
        <v>8</v>
      </c>
      <c r="BU22" s="102"/>
      <c r="BV22" s="104">
        <f t="shared" si="123"/>
        <v>8</v>
      </c>
      <c r="BW22" s="240">
        <v>3</v>
      </c>
      <c r="BX22" s="102">
        <v>12</v>
      </c>
      <c r="BY22" s="104">
        <f t="shared" si="16"/>
        <v>8.3999999999999986</v>
      </c>
      <c r="BZ22" s="102"/>
      <c r="CA22" s="104">
        <f t="shared" si="124"/>
        <v>8.3999999999999986</v>
      </c>
      <c r="CB22" s="102">
        <v>8</v>
      </c>
      <c r="CC22" s="102">
        <v>6</v>
      </c>
      <c r="CD22" s="104">
        <f t="shared" si="17"/>
        <v>6.8</v>
      </c>
      <c r="CE22" s="118"/>
      <c r="CF22" s="104">
        <f t="shared" si="125"/>
        <v>6.8</v>
      </c>
      <c r="CG22" s="102"/>
      <c r="CH22" s="102"/>
      <c r="CI22" s="104" t="str">
        <f t="shared" si="18"/>
        <v/>
      </c>
      <c r="CJ22" s="118"/>
      <c r="CK22" s="104" t="str">
        <f t="shared" si="126"/>
        <v/>
      </c>
      <c r="CL22" s="102"/>
      <c r="CM22" s="102"/>
      <c r="CN22" s="104" t="str">
        <f t="shared" si="19"/>
        <v/>
      </c>
      <c r="CO22" s="102"/>
      <c r="CP22" s="104" t="str">
        <f t="shared" si="127"/>
        <v/>
      </c>
      <c r="CQ22" s="104">
        <f t="shared" si="128"/>
        <v>7</v>
      </c>
      <c r="CR22" s="104">
        <f t="shared" si="129"/>
        <v>8.25</v>
      </c>
      <c r="CS22" s="104">
        <f t="shared" si="130"/>
        <v>7.75</v>
      </c>
      <c r="CT22" s="104" t="str">
        <f t="shared" si="131"/>
        <v/>
      </c>
      <c r="CU22" s="104">
        <f t="shared" si="132"/>
        <v>7.75</v>
      </c>
      <c r="CV22" s="105">
        <f t="shared" si="20"/>
        <v>0</v>
      </c>
      <c r="CW22" s="109">
        <f t="shared" si="21"/>
        <v>37</v>
      </c>
      <c r="CX22" s="102">
        <v>12</v>
      </c>
      <c r="CY22" s="102">
        <v>12.5</v>
      </c>
      <c r="CZ22" s="104">
        <f t="shared" si="22"/>
        <v>12.3</v>
      </c>
      <c r="DA22" s="102"/>
      <c r="DB22" s="104">
        <f t="shared" si="133"/>
        <v>12.3</v>
      </c>
      <c r="DC22" s="102">
        <v>13.5</v>
      </c>
      <c r="DD22" s="102">
        <v>13</v>
      </c>
      <c r="DE22" s="104">
        <f t="shared" si="23"/>
        <v>13.2</v>
      </c>
      <c r="DF22" s="102"/>
      <c r="DG22" s="104">
        <f t="shared" si="134"/>
        <v>13.2</v>
      </c>
      <c r="DH22" s="102"/>
      <c r="DI22" s="102"/>
      <c r="DJ22" s="104" t="str">
        <f t="shared" si="24"/>
        <v/>
      </c>
      <c r="DK22" s="118"/>
      <c r="DL22" s="104" t="str">
        <f t="shared" si="135"/>
        <v/>
      </c>
      <c r="DM22" s="102"/>
      <c r="DN22" s="102"/>
      <c r="DO22" s="104" t="str">
        <f t="shared" si="25"/>
        <v/>
      </c>
      <c r="DP22" s="118"/>
      <c r="DQ22" s="104" t="str">
        <f t="shared" si="136"/>
        <v/>
      </c>
      <c r="DR22" s="102"/>
      <c r="DS22" s="102"/>
      <c r="DT22" s="104" t="str">
        <f t="shared" si="26"/>
        <v/>
      </c>
      <c r="DU22" s="102"/>
      <c r="DV22" s="104" t="str">
        <f t="shared" si="137"/>
        <v/>
      </c>
      <c r="DW22" s="104">
        <f t="shared" si="138"/>
        <v>12.75</v>
      </c>
      <c r="DX22" s="104">
        <f t="shared" si="139"/>
        <v>12.75</v>
      </c>
      <c r="DY22" s="104">
        <f t="shared" si="140"/>
        <v>12.75</v>
      </c>
      <c r="DZ22" s="104" t="str">
        <f t="shared" si="141"/>
        <v/>
      </c>
      <c r="EA22" s="104">
        <f t="shared" si="142"/>
        <v>12.75</v>
      </c>
      <c r="EB22" s="105">
        <f t="shared" si="27"/>
        <v>4</v>
      </c>
      <c r="EC22" s="109">
        <f t="shared" si="28"/>
        <v>25</v>
      </c>
      <c r="ED22" s="102">
        <v>8</v>
      </c>
      <c r="EE22" s="102">
        <v>10</v>
      </c>
      <c r="EF22" s="104">
        <f t="shared" si="29"/>
        <v>9.1999999999999993</v>
      </c>
      <c r="EG22" s="102"/>
      <c r="EH22" s="104">
        <f t="shared" si="143"/>
        <v>9.1999999999999993</v>
      </c>
      <c r="EI22" s="102">
        <v>14</v>
      </c>
      <c r="EJ22" s="102">
        <v>11</v>
      </c>
      <c r="EK22" s="104">
        <f t="shared" si="30"/>
        <v>12.2</v>
      </c>
      <c r="EL22" s="102"/>
      <c r="EM22" s="104">
        <f t="shared" si="144"/>
        <v>12.2</v>
      </c>
      <c r="EN22" s="102"/>
      <c r="EO22" s="102"/>
      <c r="EP22" s="104" t="str">
        <f t="shared" si="31"/>
        <v/>
      </c>
      <c r="EQ22" s="118"/>
      <c r="ER22" s="104" t="str">
        <f t="shared" si="145"/>
        <v/>
      </c>
      <c r="ES22" s="102"/>
      <c r="ET22" s="102"/>
      <c r="EU22" s="104" t="str">
        <f t="shared" si="32"/>
        <v/>
      </c>
      <c r="EV22" s="118"/>
      <c r="EW22" s="104" t="str">
        <f t="shared" si="146"/>
        <v/>
      </c>
      <c r="EX22" s="102"/>
      <c r="EY22" s="102"/>
      <c r="EZ22" s="104" t="str">
        <f t="shared" si="33"/>
        <v/>
      </c>
      <c r="FA22" s="102"/>
      <c r="FB22" s="104" t="str">
        <f t="shared" si="147"/>
        <v/>
      </c>
      <c r="FC22" s="104">
        <f t="shared" si="148"/>
        <v>11</v>
      </c>
      <c r="FD22" s="104">
        <f t="shared" si="149"/>
        <v>10.5</v>
      </c>
      <c r="FE22" s="104">
        <f t="shared" si="150"/>
        <v>10.7</v>
      </c>
      <c r="FF22" s="104" t="str">
        <f t="shared" si="151"/>
        <v/>
      </c>
      <c r="FG22" s="104">
        <f t="shared" si="152"/>
        <v>10.7</v>
      </c>
      <c r="FH22" s="105">
        <f t="shared" si="34"/>
        <v>2</v>
      </c>
      <c r="FI22" s="109">
        <f t="shared" si="35"/>
        <v>15</v>
      </c>
      <c r="FJ22" s="102">
        <v>17</v>
      </c>
      <c r="FK22" s="102">
        <v>5</v>
      </c>
      <c r="FL22" s="104">
        <f t="shared" si="36"/>
        <v>9.8000000000000007</v>
      </c>
      <c r="FM22" s="102"/>
      <c r="FN22" s="104">
        <f t="shared" si="153"/>
        <v>9.8000000000000007</v>
      </c>
      <c r="FO22" s="102">
        <v>10.5</v>
      </c>
      <c r="FP22" s="102">
        <v>10</v>
      </c>
      <c r="FQ22" s="104">
        <f t="shared" si="37"/>
        <v>10.199999999999999</v>
      </c>
      <c r="FR22" s="102"/>
      <c r="FS22" s="104">
        <f t="shared" si="154"/>
        <v>10.199999999999999</v>
      </c>
      <c r="FT22" s="102"/>
      <c r="FU22" s="102"/>
      <c r="FV22" s="104" t="str">
        <f t="shared" si="38"/>
        <v/>
      </c>
      <c r="FW22" s="118"/>
      <c r="FX22" s="104" t="str">
        <f t="shared" si="155"/>
        <v/>
      </c>
      <c r="FY22" s="102"/>
      <c r="FZ22" s="102"/>
      <c r="GA22" s="104" t="str">
        <f t="shared" si="39"/>
        <v/>
      </c>
      <c r="GB22" s="118"/>
      <c r="GC22" s="104" t="str">
        <f t="shared" si="156"/>
        <v/>
      </c>
      <c r="GD22" s="102"/>
      <c r="GE22" s="102"/>
      <c r="GF22" s="104" t="str">
        <f t="shared" si="40"/>
        <v/>
      </c>
      <c r="GG22" s="102"/>
      <c r="GH22" s="104" t="str">
        <f t="shared" si="157"/>
        <v/>
      </c>
      <c r="GI22" s="104">
        <f t="shared" si="158"/>
        <v>11.3125</v>
      </c>
      <c r="GJ22" s="104">
        <f t="shared" si="159"/>
        <v>9.375</v>
      </c>
      <c r="GK22" s="104">
        <f t="shared" si="160"/>
        <v>10.149999999999999</v>
      </c>
      <c r="GL22" s="104" t="str">
        <f t="shared" si="161"/>
        <v/>
      </c>
      <c r="GM22" s="104">
        <f t="shared" si="162"/>
        <v>10.149999999999999</v>
      </c>
      <c r="GN22" s="105">
        <f t="shared" si="41"/>
        <v>2</v>
      </c>
      <c r="GO22" s="109">
        <f t="shared" si="42"/>
        <v>12</v>
      </c>
      <c r="GP22" s="102">
        <v>16</v>
      </c>
      <c r="GQ22" s="102">
        <v>13.5</v>
      </c>
      <c r="GR22" s="104">
        <f t="shared" si="43"/>
        <v>14.5</v>
      </c>
      <c r="GS22" s="102"/>
      <c r="GT22" s="104">
        <f t="shared" si="163"/>
        <v>14.5</v>
      </c>
      <c r="GU22" s="102">
        <v>12</v>
      </c>
      <c r="GV22" s="102">
        <v>7</v>
      </c>
      <c r="GW22" s="104">
        <f t="shared" si="44"/>
        <v>9</v>
      </c>
      <c r="GX22" s="102"/>
      <c r="GY22" s="104">
        <f t="shared" si="164"/>
        <v>9</v>
      </c>
      <c r="GZ22" s="102">
        <v>16</v>
      </c>
      <c r="HA22" s="102">
        <v>8</v>
      </c>
      <c r="HB22" s="104">
        <f t="shared" si="45"/>
        <v>11.2</v>
      </c>
      <c r="HC22" s="118"/>
      <c r="HD22" s="104">
        <f t="shared" si="165"/>
        <v>11.2</v>
      </c>
      <c r="HE22" s="102"/>
      <c r="HF22" s="102"/>
      <c r="HG22" s="104" t="str">
        <f t="shared" si="46"/>
        <v/>
      </c>
      <c r="HH22" s="118"/>
      <c r="HI22" s="104" t="str">
        <f t="shared" si="166"/>
        <v/>
      </c>
      <c r="HJ22" s="102"/>
      <c r="HK22" s="102"/>
      <c r="HL22" s="104" t="str">
        <f t="shared" si="47"/>
        <v/>
      </c>
      <c r="HM22" s="102"/>
      <c r="HN22" s="104" t="str">
        <f t="shared" si="167"/>
        <v/>
      </c>
      <c r="HO22" s="104">
        <f t="shared" si="168"/>
        <v>15.25</v>
      </c>
      <c r="HP22" s="104">
        <f t="shared" si="169"/>
        <v>8.84375</v>
      </c>
      <c r="HQ22" s="104">
        <f t="shared" si="170"/>
        <v>11.40625</v>
      </c>
      <c r="HR22" s="104" t="str">
        <f t="shared" si="171"/>
        <v/>
      </c>
      <c r="HS22" s="104">
        <f t="shared" si="172"/>
        <v>11.40625</v>
      </c>
      <c r="HT22" s="105">
        <f t="shared" si="48"/>
        <v>2</v>
      </c>
      <c r="HU22" s="109">
        <f t="shared" si="49"/>
        <v>12</v>
      </c>
      <c r="HV22" s="102"/>
      <c r="HW22" s="102"/>
      <c r="HX22" s="104" t="str">
        <f t="shared" si="50"/>
        <v/>
      </c>
      <c r="HY22" s="102"/>
      <c r="HZ22" s="104" t="str">
        <f t="shared" si="173"/>
        <v/>
      </c>
      <c r="IA22" s="102">
        <v>11.5</v>
      </c>
      <c r="IB22" s="102">
        <v>14.5</v>
      </c>
      <c r="IC22" s="104">
        <f t="shared" si="51"/>
        <v>13.3</v>
      </c>
      <c r="ID22" s="102"/>
      <c r="IE22" s="104">
        <f t="shared" si="174"/>
        <v>13.3</v>
      </c>
      <c r="IF22" s="102"/>
      <c r="IG22" s="102"/>
      <c r="IH22" s="104" t="str">
        <f t="shared" si="52"/>
        <v/>
      </c>
      <c r="II22" s="118"/>
      <c r="IJ22" s="104" t="str">
        <f t="shared" si="175"/>
        <v/>
      </c>
      <c r="IK22" s="102"/>
      <c r="IL22" s="102"/>
      <c r="IM22" s="104" t="str">
        <f t="shared" si="53"/>
        <v/>
      </c>
      <c r="IN22" s="118"/>
      <c r="IO22" s="104" t="str">
        <f t="shared" si="176"/>
        <v/>
      </c>
      <c r="IP22" s="102"/>
      <c r="IQ22" s="102"/>
      <c r="IR22" s="104" t="str">
        <f t="shared" si="54"/>
        <v/>
      </c>
      <c r="IS22" s="102"/>
      <c r="IT22" s="104" t="str">
        <f t="shared" si="177"/>
        <v/>
      </c>
      <c r="IU22" s="104">
        <f t="shared" si="232"/>
        <v>11.5</v>
      </c>
      <c r="IV22" s="104">
        <f t="shared" si="233"/>
        <v>14.5</v>
      </c>
      <c r="IW22" s="104">
        <f t="shared" si="234"/>
        <v>13.3</v>
      </c>
      <c r="IX22" s="104" t="str">
        <f t="shared" si="235"/>
        <v/>
      </c>
      <c r="IY22" s="104">
        <f t="shared" si="236"/>
        <v>13.3</v>
      </c>
      <c r="IZ22" s="105">
        <f t="shared" si="237"/>
        <v>2</v>
      </c>
      <c r="JA22" s="109">
        <f t="shared" si="55"/>
        <v>13</v>
      </c>
      <c r="JB22" s="102">
        <v>11</v>
      </c>
      <c r="JC22" s="102">
        <v>7</v>
      </c>
      <c r="JD22" s="104">
        <f t="shared" si="56"/>
        <v>8.6000000000000014</v>
      </c>
      <c r="JE22" s="102"/>
      <c r="JF22" s="104">
        <f t="shared" si="184"/>
        <v>8.6000000000000014</v>
      </c>
      <c r="JG22" s="102"/>
      <c r="JH22" s="102"/>
      <c r="JI22" s="104" t="str">
        <f t="shared" si="57"/>
        <v/>
      </c>
      <c r="JJ22" s="102"/>
      <c r="JK22" s="104" t="str">
        <f t="shared" si="185"/>
        <v/>
      </c>
      <c r="JL22" s="102"/>
      <c r="JM22" s="102"/>
      <c r="JN22" s="104" t="str">
        <f t="shared" si="58"/>
        <v/>
      </c>
      <c r="JO22" s="118"/>
      <c r="JP22" s="104" t="str">
        <f t="shared" si="186"/>
        <v/>
      </c>
      <c r="JQ22" s="102"/>
      <c r="JR22" s="102"/>
      <c r="JS22" s="104" t="str">
        <f t="shared" si="59"/>
        <v/>
      </c>
      <c r="JT22" s="118"/>
      <c r="JU22" s="104" t="str">
        <f t="shared" si="187"/>
        <v/>
      </c>
      <c r="JV22" s="102"/>
      <c r="JW22" s="102"/>
      <c r="JX22" s="104" t="str">
        <f t="shared" si="60"/>
        <v/>
      </c>
      <c r="JY22" s="102"/>
      <c r="JZ22" s="104" t="str">
        <f t="shared" si="188"/>
        <v/>
      </c>
      <c r="KA22" s="104">
        <f t="shared" si="189"/>
        <v>11</v>
      </c>
      <c r="KB22" s="104">
        <f t="shared" si="190"/>
        <v>7</v>
      </c>
      <c r="KC22" s="104">
        <f t="shared" si="191"/>
        <v>8.6000000000000014</v>
      </c>
      <c r="KD22" s="104" t="str">
        <f t="shared" si="192"/>
        <v/>
      </c>
      <c r="KE22" s="104">
        <f t="shared" si="193"/>
        <v>8.6000000000000014</v>
      </c>
      <c r="KF22" s="105">
        <f t="shared" si="61"/>
        <v>0</v>
      </c>
      <c r="KG22" s="109">
        <f t="shared" si="62"/>
        <v>15</v>
      </c>
      <c r="KH22" s="102">
        <v>7</v>
      </c>
      <c r="KI22" s="102">
        <v>10</v>
      </c>
      <c r="KJ22" s="104">
        <f t="shared" si="63"/>
        <v>8.8000000000000007</v>
      </c>
      <c r="KK22" s="102"/>
      <c r="KL22" s="104">
        <f t="shared" si="194"/>
        <v>8.8000000000000007</v>
      </c>
      <c r="KM22" s="102"/>
      <c r="KN22" s="102"/>
      <c r="KO22" s="104" t="str">
        <f t="shared" si="64"/>
        <v/>
      </c>
      <c r="KP22" s="102"/>
      <c r="KQ22" s="104" t="str">
        <f t="shared" si="195"/>
        <v/>
      </c>
      <c r="KR22" s="102"/>
      <c r="KS22" s="102"/>
      <c r="KT22" s="104" t="str">
        <f t="shared" si="65"/>
        <v/>
      </c>
      <c r="KU22" s="118"/>
      <c r="KV22" s="104" t="str">
        <f t="shared" si="196"/>
        <v/>
      </c>
      <c r="KW22" s="102"/>
      <c r="KX22" s="102"/>
      <c r="KY22" s="104" t="str">
        <f t="shared" si="66"/>
        <v/>
      </c>
      <c r="KZ22" s="118"/>
      <c r="LA22" s="104" t="str">
        <f t="shared" si="197"/>
        <v/>
      </c>
      <c r="LB22" s="102"/>
      <c r="LC22" s="102"/>
      <c r="LD22" s="104" t="str">
        <f t="shared" si="67"/>
        <v/>
      </c>
      <c r="LE22" s="102"/>
      <c r="LF22" s="104" t="str">
        <f t="shared" si="198"/>
        <v/>
      </c>
      <c r="LG22" s="104">
        <f t="shared" si="199"/>
        <v>7</v>
      </c>
      <c r="LH22" s="104">
        <f t="shared" si="200"/>
        <v>10</v>
      </c>
      <c r="LI22" s="104">
        <f t="shared" si="201"/>
        <v>8.8000000000000007</v>
      </c>
      <c r="LJ22" s="104" t="str">
        <f t="shared" si="202"/>
        <v/>
      </c>
      <c r="LK22" s="104">
        <f t="shared" si="203"/>
        <v>8.8000000000000007</v>
      </c>
      <c r="LL22" s="105">
        <f t="shared" si="68"/>
        <v>0</v>
      </c>
      <c r="LM22" s="109">
        <f t="shared" si="69"/>
        <v>24</v>
      </c>
      <c r="LN22" s="102"/>
      <c r="LO22" s="102"/>
      <c r="LP22" s="104" t="str">
        <f t="shared" si="70"/>
        <v/>
      </c>
      <c r="LQ22" s="102"/>
      <c r="LR22" s="104" t="str">
        <f t="shared" si="204"/>
        <v/>
      </c>
      <c r="LS22" s="102"/>
      <c r="LT22" s="102"/>
      <c r="LU22" s="104" t="str">
        <f t="shared" si="71"/>
        <v/>
      </c>
      <c r="LV22" s="102"/>
      <c r="LW22" s="104" t="str">
        <f t="shared" si="205"/>
        <v/>
      </c>
      <c r="LX22" s="102"/>
      <c r="LY22" s="102"/>
      <c r="LZ22" s="104" t="str">
        <f t="shared" si="72"/>
        <v/>
      </c>
      <c r="MA22" s="118"/>
      <c r="MB22" s="104" t="str">
        <f t="shared" si="206"/>
        <v/>
      </c>
      <c r="MC22" s="102"/>
      <c r="MD22" s="102"/>
      <c r="ME22" s="104" t="str">
        <f t="shared" si="73"/>
        <v/>
      </c>
      <c r="MF22" s="118"/>
      <c r="MG22" s="104" t="str">
        <f t="shared" si="207"/>
        <v/>
      </c>
      <c r="MH22" s="102"/>
      <c r="MI22" s="102"/>
      <c r="MJ22" s="104" t="str">
        <f t="shared" si="74"/>
        <v/>
      </c>
      <c r="MK22" s="102"/>
      <c r="ML22" s="104" t="str">
        <f t="shared" si="208"/>
        <v/>
      </c>
      <c r="MM22" s="104" t="str">
        <f t="shared" si="209"/>
        <v/>
      </c>
      <c r="MN22" s="104" t="str">
        <f t="shared" si="210"/>
        <v/>
      </c>
      <c r="MO22" s="104" t="str">
        <f t="shared" si="211"/>
        <v/>
      </c>
      <c r="MP22" s="104" t="str">
        <f t="shared" si="212"/>
        <v/>
      </c>
      <c r="MQ22" s="104" t="str">
        <f t="shared" si="213"/>
        <v/>
      </c>
      <c r="MR22" s="105" t="str">
        <f t="shared" si="75"/>
        <v/>
      </c>
      <c r="MS22" s="109" t="str">
        <f t="shared" si="76"/>
        <v/>
      </c>
      <c r="MT22" s="102"/>
      <c r="MU22" s="102"/>
      <c r="MV22" s="104" t="str">
        <f t="shared" si="77"/>
        <v/>
      </c>
      <c r="MW22" s="102"/>
      <c r="MX22" s="104" t="str">
        <f t="shared" si="214"/>
        <v/>
      </c>
      <c r="MY22" s="102"/>
      <c r="MZ22" s="102"/>
      <c r="NA22" s="104" t="str">
        <f t="shared" si="78"/>
        <v/>
      </c>
      <c r="NB22" s="102"/>
      <c r="NC22" s="104" t="str">
        <f t="shared" si="215"/>
        <v/>
      </c>
      <c r="ND22" s="102"/>
      <c r="NE22" s="102"/>
      <c r="NF22" s="104" t="str">
        <f t="shared" si="79"/>
        <v/>
      </c>
      <c r="NG22" s="118"/>
      <c r="NH22" s="104" t="str">
        <f t="shared" si="216"/>
        <v/>
      </c>
      <c r="NI22" s="102"/>
      <c r="NJ22" s="102"/>
      <c r="NK22" s="104" t="str">
        <f t="shared" si="80"/>
        <v/>
      </c>
      <c r="NL22" s="118"/>
      <c r="NM22" s="104" t="str">
        <f t="shared" si="217"/>
        <v/>
      </c>
      <c r="NN22" s="102"/>
      <c r="NO22" s="102"/>
      <c r="NP22" s="104" t="str">
        <f t="shared" si="81"/>
        <v/>
      </c>
      <c r="NQ22" s="102"/>
      <c r="NR22" s="104" t="str">
        <f t="shared" si="218"/>
        <v/>
      </c>
      <c r="NS22" s="104" t="str">
        <f t="shared" si="219"/>
        <v/>
      </c>
      <c r="NT22" s="104" t="str">
        <f t="shared" si="220"/>
        <v/>
      </c>
      <c r="NU22" s="104" t="str">
        <f t="shared" si="221"/>
        <v/>
      </c>
      <c r="NV22" s="104" t="str">
        <f t="shared" si="222"/>
        <v/>
      </c>
      <c r="NW22" s="104" t="str">
        <f t="shared" si="223"/>
        <v/>
      </c>
      <c r="NX22" s="105" t="str">
        <f t="shared" si="82"/>
        <v/>
      </c>
      <c r="NY22" s="109" t="str">
        <f t="shared" si="83"/>
        <v/>
      </c>
      <c r="NZ22" s="73" t="str">
        <f t="shared" si="84"/>
        <v>Jean Roberson</v>
      </c>
      <c r="OA22" s="104">
        <f t="shared" si="85"/>
        <v>14.824999999999999</v>
      </c>
      <c r="OB22" s="104">
        <f t="shared" si="86"/>
        <v>8.8781250000000007</v>
      </c>
      <c r="OC22" s="104">
        <f t="shared" si="87"/>
        <v>7.75</v>
      </c>
      <c r="OD22" s="104">
        <f t="shared" si="88"/>
        <v>12.75</v>
      </c>
      <c r="OE22" s="104">
        <f t="shared" si="89"/>
        <v>10.7</v>
      </c>
      <c r="OF22" s="104">
        <f t="shared" si="90"/>
        <v>10.149999999999999</v>
      </c>
      <c r="OG22" s="104">
        <f t="shared" si="91"/>
        <v>11.40625</v>
      </c>
      <c r="OH22" s="104">
        <f t="shared" si="92"/>
        <v>13.3</v>
      </c>
      <c r="OI22" s="104">
        <f t="shared" si="93"/>
        <v>8.6000000000000014</v>
      </c>
      <c r="OJ22" s="104">
        <f t="shared" si="94"/>
        <v>8.8000000000000007</v>
      </c>
      <c r="OK22" s="104" t="str">
        <f t="shared" si="95"/>
        <v/>
      </c>
      <c r="OL22" s="104" t="str">
        <f t="shared" si="96"/>
        <v/>
      </c>
      <c r="OM22" s="134"/>
      <c r="ON22" s="104">
        <f t="shared" si="97"/>
        <v>9.4134615384615383</v>
      </c>
      <c r="OO22" s="104">
        <f t="shared" si="98"/>
        <v>8.8317307692307701</v>
      </c>
      <c r="OP22" s="104">
        <f t="shared" si="99"/>
        <v>11.915384615384616</v>
      </c>
      <c r="OQ22" s="104">
        <f t="shared" si="100"/>
        <v>11.915384615384616</v>
      </c>
      <c r="OR22" s="105">
        <f t="shared" si="101"/>
        <v>17</v>
      </c>
      <c r="OS22" s="105">
        <f t="shared" si="224"/>
        <v>30</v>
      </c>
      <c r="OT22" s="134"/>
      <c r="OU22" s="109">
        <f t="shared" si="102"/>
        <v>9</v>
      </c>
      <c r="OW22" s="95" t="s">
        <v>31</v>
      </c>
      <c r="OX22" s="95" t="s">
        <v>31</v>
      </c>
      <c r="OY22" s="95" t="s">
        <v>30</v>
      </c>
      <c r="OZ22" s="95"/>
      <c r="PA22" s="95" t="s">
        <v>30</v>
      </c>
      <c r="PB22" s="95" t="s">
        <v>32</v>
      </c>
      <c r="PC22" s="95"/>
      <c r="PD22" s="95"/>
      <c r="PE22" s="95"/>
      <c r="PF22" s="95"/>
    </row>
    <row r="23" spans="1:422" x14ac:dyDescent="0.3">
      <c r="A23" s="103">
        <f t="shared" si="225"/>
        <v>18</v>
      </c>
      <c r="B23" s="237" t="s">
        <v>299</v>
      </c>
      <c r="C23" s="237" t="s">
        <v>374</v>
      </c>
      <c r="D23" s="237" t="s">
        <v>409</v>
      </c>
      <c r="E23" s="239" t="s">
        <v>277</v>
      </c>
      <c r="F23" s="102">
        <v>19.5</v>
      </c>
      <c r="G23" s="102">
        <v>12.5</v>
      </c>
      <c r="H23" s="104">
        <f t="shared" si="1"/>
        <v>15.3</v>
      </c>
      <c r="I23" s="102"/>
      <c r="J23" s="104">
        <f t="shared" si="103"/>
        <v>15.3</v>
      </c>
      <c r="K23" s="102">
        <v>8.5</v>
      </c>
      <c r="L23" s="102">
        <v>12.75</v>
      </c>
      <c r="M23" s="104">
        <f t="shared" si="2"/>
        <v>11.05</v>
      </c>
      <c r="N23" s="102"/>
      <c r="O23" s="104">
        <f t="shared" si="104"/>
        <v>11.05</v>
      </c>
      <c r="P23" s="102"/>
      <c r="Q23" s="102"/>
      <c r="R23" s="104" t="str">
        <f t="shared" si="3"/>
        <v/>
      </c>
      <c r="S23" s="118"/>
      <c r="T23" s="104" t="str">
        <f t="shared" si="105"/>
        <v/>
      </c>
      <c r="U23" s="102"/>
      <c r="V23" s="102"/>
      <c r="W23" s="104" t="str">
        <f t="shared" si="4"/>
        <v/>
      </c>
      <c r="X23" s="118"/>
      <c r="Y23" s="104" t="str">
        <f t="shared" si="106"/>
        <v/>
      </c>
      <c r="Z23" s="102"/>
      <c r="AA23" s="102"/>
      <c r="AB23" s="104" t="str">
        <f t="shared" si="5"/>
        <v/>
      </c>
      <c r="AC23" s="102"/>
      <c r="AD23" s="104" t="str">
        <f t="shared" si="107"/>
        <v/>
      </c>
      <c r="AE23" s="104">
        <f t="shared" si="108"/>
        <v>12.625</v>
      </c>
      <c r="AF23" s="104">
        <f t="shared" si="109"/>
        <v>12.65625</v>
      </c>
      <c r="AG23" s="104">
        <f t="shared" si="110"/>
        <v>12.643750000000001</v>
      </c>
      <c r="AH23" s="104" t="str">
        <f t="shared" si="111"/>
        <v/>
      </c>
      <c r="AI23" s="104">
        <f t="shared" si="112"/>
        <v>12.643750000000001</v>
      </c>
      <c r="AJ23" s="105">
        <f t="shared" si="6"/>
        <v>5</v>
      </c>
      <c r="AK23" s="109">
        <f t="shared" si="7"/>
        <v>12</v>
      </c>
      <c r="AL23" s="102">
        <v>15.5</v>
      </c>
      <c r="AM23" s="102">
        <v>6</v>
      </c>
      <c r="AN23" s="104">
        <f t="shared" si="8"/>
        <v>9.8000000000000007</v>
      </c>
      <c r="AO23" s="102"/>
      <c r="AP23" s="104">
        <f t="shared" si="113"/>
        <v>9.8000000000000007</v>
      </c>
      <c r="AQ23" s="102">
        <v>6</v>
      </c>
      <c r="AR23" s="102">
        <v>3</v>
      </c>
      <c r="AS23" s="104">
        <f t="shared" si="9"/>
        <v>4.2</v>
      </c>
      <c r="AT23" s="102"/>
      <c r="AU23" s="104">
        <f t="shared" si="114"/>
        <v>4.2</v>
      </c>
      <c r="AV23" s="102">
        <v>10.75</v>
      </c>
      <c r="AW23" s="102">
        <v>7.5</v>
      </c>
      <c r="AX23" s="104">
        <f t="shared" si="10"/>
        <v>8.8000000000000007</v>
      </c>
      <c r="AY23" s="118"/>
      <c r="AZ23" s="104">
        <f t="shared" si="115"/>
        <v>8.8000000000000007</v>
      </c>
      <c r="BA23" s="102"/>
      <c r="BB23" s="102"/>
      <c r="BC23" s="104" t="str">
        <f t="shared" si="11"/>
        <v/>
      </c>
      <c r="BD23" s="118"/>
      <c r="BE23" s="104" t="str">
        <f t="shared" si="116"/>
        <v/>
      </c>
      <c r="BF23" s="102"/>
      <c r="BG23" s="102"/>
      <c r="BH23" s="104" t="str">
        <f t="shared" si="12"/>
        <v/>
      </c>
      <c r="BI23" s="102"/>
      <c r="BJ23" s="104" t="str">
        <f t="shared" si="117"/>
        <v/>
      </c>
      <c r="BK23" s="104">
        <f t="shared" si="118"/>
        <v>10.75</v>
      </c>
      <c r="BL23" s="104">
        <f t="shared" si="119"/>
        <v>5.625</v>
      </c>
      <c r="BM23" s="104">
        <f t="shared" si="120"/>
        <v>7.6750000000000007</v>
      </c>
      <c r="BN23" s="104" t="str">
        <f t="shared" si="121"/>
        <v/>
      </c>
      <c r="BO23" s="104">
        <f t="shared" si="122"/>
        <v>7.6750000000000007</v>
      </c>
      <c r="BP23" s="105">
        <f t="shared" si="13"/>
        <v>0</v>
      </c>
      <c r="BQ23" s="109">
        <f t="shared" si="14"/>
        <v>42</v>
      </c>
      <c r="BR23" s="102">
        <v>14.5</v>
      </c>
      <c r="BS23" s="102">
        <v>5.5</v>
      </c>
      <c r="BT23" s="104">
        <f t="shared" si="15"/>
        <v>9.1000000000000014</v>
      </c>
      <c r="BU23" s="102"/>
      <c r="BV23" s="104">
        <f t="shared" si="123"/>
        <v>9.1000000000000014</v>
      </c>
      <c r="BW23" s="240">
        <v>7</v>
      </c>
      <c r="BX23" s="102">
        <v>12</v>
      </c>
      <c r="BY23" s="104">
        <f t="shared" si="16"/>
        <v>10</v>
      </c>
      <c r="BZ23" s="102"/>
      <c r="CA23" s="104">
        <f t="shared" si="124"/>
        <v>10</v>
      </c>
      <c r="CB23" s="102">
        <v>11.5</v>
      </c>
      <c r="CC23" s="102">
        <v>11</v>
      </c>
      <c r="CD23" s="104">
        <f t="shared" si="17"/>
        <v>11.2</v>
      </c>
      <c r="CE23" s="118"/>
      <c r="CF23" s="104">
        <f t="shared" si="125"/>
        <v>11.2</v>
      </c>
      <c r="CG23" s="102"/>
      <c r="CH23" s="102"/>
      <c r="CI23" s="104" t="str">
        <f t="shared" si="18"/>
        <v/>
      </c>
      <c r="CJ23" s="118"/>
      <c r="CK23" s="104" t="str">
        <f t="shared" si="126"/>
        <v/>
      </c>
      <c r="CL23" s="102"/>
      <c r="CM23" s="102"/>
      <c r="CN23" s="104" t="str">
        <f t="shared" si="19"/>
        <v/>
      </c>
      <c r="CO23" s="102"/>
      <c r="CP23" s="104" t="str">
        <f t="shared" si="127"/>
        <v/>
      </c>
      <c r="CQ23" s="104">
        <f t="shared" si="128"/>
        <v>11.21875</v>
      </c>
      <c r="CR23" s="104">
        <f t="shared" si="129"/>
        <v>9.25</v>
      </c>
      <c r="CS23" s="104">
        <f t="shared" si="130"/>
        <v>10.037500000000001</v>
      </c>
      <c r="CT23" s="104" t="str">
        <f t="shared" si="131"/>
        <v/>
      </c>
      <c r="CU23" s="104">
        <f t="shared" si="132"/>
        <v>10.037500000000001</v>
      </c>
      <c r="CV23" s="105">
        <f t="shared" si="20"/>
        <v>3</v>
      </c>
      <c r="CW23" s="109">
        <f t="shared" si="21"/>
        <v>22</v>
      </c>
      <c r="CX23" s="102">
        <v>15</v>
      </c>
      <c r="CY23" s="102">
        <v>15.5</v>
      </c>
      <c r="CZ23" s="104">
        <f t="shared" si="22"/>
        <v>15.299999999999999</v>
      </c>
      <c r="DA23" s="102"/>
      <c r="DB23" s="104">
        <f t="shared" si="133"/>
        <v>15.299999999999999</v>
      </c>
      <c r="DC23" s="102">
        <v>16</v>
      </c>
      <c r="DD23" s="102">
        <v>14</v>
      </c>
      <c r="DE23" s="104">
        <f t="shared" si="23"/>
        <v>14.8</v>
      </c>
      <c r="DF23" s="102"/>
      <c r="DG23" s="104">
        <f t="shared" si="134"/>
        <v>14.8</v>
      </c>
      <c r="DH23" s="102"/>
      <c r="DI23" s="102"/>
      <c r="DJ23" s="104" t="str">
        <f t="shared" si="24"/>
        <v/>
      </c>
      <c r="DK23" s="118"/>
      <c r="DL23" s="104" t="str">
        <f t="shared" si="135"/>
        <v/>
      </c>
      <c r="DM23" s="102"/>
      <c r="DN23" s="102"/>
      <c r="DO23" s="104" t="str">
        <f t="shared" si="25"/>
        <v/>
      </c>
      <c r="DP23" s="118"/>
      <c r="DQ23" s="104" t="str">
        <f t="shared" si="136"/>
        <v/>
      </c>
      <c r="DR23" s="102"/>
      <c r="DS23" s="102"/>
      <c r="DT23" s="104" t="str">
        <f t="shared" si="26"/>
        <v/>
      </c>
      <c r="DU23" s="102"/>
      <c r="DV23" s="104" t="str">
        <f t="shared" si="137"/>
        <v/>
      </c>
      <c r="DW23" s="104">
        <f t="shared" si="138"/>
        <v>15.5</v>
      </c>
      <c r="DX23" s="104">
        <f t="shared" si="139"/>
        <v>14.75</v>
      </c>
      <c r="DY23" s="104">
        <f t="shared" si="140"/>
        <v>15.05</v>
      </c>
      <c r="DZ23" s="104" t="str">
        <f t="shared" si="141"/>
        <v/>
      </c>
      <c r="EA23" s="104">
        <f t="shared" si="142"/>
        <v>15.05</v>
      </c>
      <c r="EB23" s="105">
        <f t="shared" si="27"/>
        <v>4</v>
      </c>
      <c r="EC23" s="109">
        <f t="shared" si="28"/>
        <v>8</v>
      </c>
      <c r="ED23" s="102">
        <v>7.5</v>
      </c>
      <c r="EE23" s="102">
        <v>16.5</v>
      </c>
      <c r="EF23" s="104">
        <f t="shared" si="29"/>
        <v>12.9</v>
      </c>
      <c r="EG23" s="102"/>
      <c r="EH23" s="104">
        <f t="shared" si="143"/>
        <v>12.9</v>
      </c>
      <c r="EI23" s="102">
        <v>14.5</v>
      </c>
      <c r="EJ23" s="102">
        <v>7.5</v>
      </c>
      <c r="EK23" s="104">
        <f t="shared" si="30"/>
        <v>10.3</v>
      </c>
      <c r="EL23" s="102"/>
      <c r="EM23" s="104">
        <f t="shared" si="144"/>
        <v>10.3</v>
      </c>
      <c r="EN23" s="102"/>
      <c r="EO23" s="102"/>
      <c r="EP23" s="104" t="str">
        <f t="shared" si="31"/>
        <v/>
      </c>
      <c r="EQ23" s="118"/>
      <c r="ER23" s="104" t="str">
        <f t="shared" si="145"/>
        <v/>
      </c>
      <c r="ES23" s="102"/>
      <c r="ET23" s="102"/>
      <c r="EU23" s="104" t="str">
        <f t="shared" si="32"/>
        <v/>
      </c>
      <c r="EV23" s="118"/>
      <c r="EW23" s="104" t="str">
        <f t="shared" si="146"/>
        <v/>
      </c>
      <c r="EX23" s="102"/>
      <c r="EY23" s="102"/>
      <c r="EZ23" s="104" t="str">
        <f t="shared" si="33"/>
        <v/>
      </c>
      <c r="FA23" s="102"/>
      <c r="FB23" s="104" t="str">
        <f t="shared" si="147"/>
        <v/>
      </c>
      <c r="FC23" s="104">
        <f t="shared" si="148"/>
        <v>11</v>
      </c>
      <c r="FD23" s="104">
        <f t="shared" si="149"/>
        <v>12</v>
      </c>
      <c r="FE23" s="104">
        <f t="shared" si="150"/>
        <v>11.600000000000001</v>
      </c>
      <c r="FF23" s="104" t="str">
        <f t="shared" si="151"/>
        <v/>
      </c>
      <c r="FG23" s="104">
        <f t="shared" si="152"/>
        <v>11.600000000000001</v>
      </c>
      <c r="FH23" s="105">
        <f t="shared" si="34"/>
        <v>2</v>
      </c>
      <c r="FI23" s="109">
        <f t="shared" si="35"/>
        <v>10</v>
      </c>
      <c r="FJ23" s="102">
        <v>10</v>
      </c>
      <c r="FK23" s="102">
        <v>8</v>
      </c>
      <c r="FL23" s="104">
        <f t="shared" si="36"/>
        <v>8.8000000000000007</v>
      </c>
      <c r="FM23" s="102"/>
      <c r="FN23" s="104">
        <f t="shared" si="153"/>
        <v>8.8000000000000007</v>
      </c>
      <c r="FO23" s="102">
        <v>7</v>
      </c>
      <c r="FP23" s="102">
        <v>10</v>
      </c>
      <c r="FQ23" s="104">
        <f t="shared" si="37"/>
        <v>8.8000000000000007</v>
      </c>
      <c r="FR23" s="102"/>
      <c r="FS23" s="104">
        <f t="shared" si="154"/>
        <v>8.8000000000000007</v>
      </c>
      <c r="FT23" s="102"/>
      <c r="FU23" s="102"/>
      <c r="FV23" s="104" t="str">
        <f t="shared" si="38"/>
        <v/>
      </c>
      <c r="FW23" s="118"/>
      <c r="FX23" s="104" t="str">
        <f t="shared" si="155"/>
        <v/>
      </c>
      <c r="FY23" s="102"/>
      <c r="FZ23" s="102"/>
      <c r="GA23" s="104" t="str">
        <f t="shared" si="39"/>
        <v/>
      </c>
      <c r="GB23" s="118"/>
      <c r="GC23" s="104" t="str">
        <f t="shared" si="156"/>
        <v/>
      </c>
      <c r="GD23" s="102"/>
      <c r="GE23" s="102"/>
      <c r="GF23" s="104" t="str">
        <f t="shared" si="40"/>
        <v/>
      </c>
      <c r="GG23" s="102"/>
      <c r="GH23" s="104" t="str">
        <f t="shared" si="157"/>
        <v/>
      </c>
      <c r="GI23" s="104">
        <f t="shared" si="158"/>
        <v>7.375</v>
      </c>
      <c r="GJ23" s="104">
        <f t="shared" si="159"/>
        <v>9.75</v>
      </c>
      <c r="GK23" s="104">
        <f t="shared" si="160"/>
        <v>8.8000000000000007</v>
      </c>
      <c r="GL23" s="104" t="str">
        <f t="shared" si="161"/>
        <v/>
      </c>
      <c r="GM23" s="104">
        <f t="shared" si="162"/>
        <v>8.8000000000000007</v>
      </c>
      <c r="GN23" s="105">
        <f t="shared" si="41"/>
        <v>0</v>
      </c>
      <c r="GO23" s="109">
        <f t="shared" si="42"/>
        <v>16</v>
      </c>
      <c r="GP23" s="102">
        <v>2</v>
      </c>
      <c r="GQ23" s="102">
        <v>4.5</v>
      </c>
      <c r="GR23" s="104">
        <f t="shared" si="43"/>
        <v>3.5</v>
      </c>
      <c r="GS23" s="102"/>
      <c r="GT23" s="104">
        <f t="shared" si="163"/>
        <v>3.5</v>
      </c>
      <c r="GU23" s="102">
        <v>9</v>
      </c>
      <c r="GV23" s="102">
        <v>7</v>
      </c>
      <c r="GW23" s="104">
        <f t="shared" si="44"/>
        <v>7.8000000000000007</v>
      </c>
      <c r="GX23" s="102"/>
      <c r="GY23" s="104">
        <f t="shared" si="164"/>
        <v>7.8000000000000007</v>
      </c>
      <c r="GZ23" s="102">
        <v>15.5</v>
      </c>
      <c r="HA23" s="102">
        <v>14</v>
      </c>
      <c r="HB23" s="104">
        <f t="shared" si="45"/>
        <v>14.600000000000001</v>
      </c>
      <c r="HC23" s="118"/>
      <c r="HD23" s="104">
        <f t="shared" si="165"/>
        <v>14.600000000000001</v>
      </c>
      <c r="HE23" s="102"/>
      <c r="HF23" s="102"/>
      <c r="HG23" s="104" t="str">
        <f t="shared" si="46"/>
        <v/>
      </c>
      <c r="HH23" s="118"/>
      <c r="HI23" s="104" t="str">
        <f t="shared" si="166"/>
        <v/>
      </c>
      <c r="HJ23" s="102"/>
      <c r="HK23" s="102"/>
      <c r="HL23" s="104" t="str">
        <f t="shared" si="47"/>
        <v/>
      </c>
      <c r="HM23" s="102"/>
      <c r="HN23" s="104" t="str">
        <f t="shared" si="167"/>
        <v/>
      </c>
      <c r="HO23" s="104">
        <f t="shared" si="168"/>
        <v>11.75</v>
      </c>
      <c r="HP23" s="104">
        <f t="shared" si="169"/>
        <v>10.90625</v>
      </c>
      <c r="HQ23" s="104">
        <f t="shared" si="170"/>
        <v>11.24375</v>
      </c>
      <c r="HR23" s="104" t="str">
        <f t="shared" si="171"/>
        <v/>
      </c>
      <c r="HS23" s="104">
        <f t="shared" si="172"/>
        <v>11.24375</v>
      </c>
      <c r="HT23" s="105">
        <f t="shared" si="48"/>
        <v>2</v>
      </c>
      <c r="HU23" s="109">
        <f t="shared" si="49"/>
        <v>13</v>
      </c>
      <c r="HV23" s="102"/>
      <c r="HW23" s="102"/>
      <c r="HX23" s="104" t="str">
        <f t="shared" si="50"/>
        <v/>
      </c>
      <c r="HY23" s="102"/>
      <c r="HZ23" s="104" t="str">
        <f t="shared" si="173"/>
        <v/>
      </c>
      <c r="IA23" s="102"/>
      <c r="IB23" s="102"/>
      <c r="IC23" s="104" t="str">
        <f t="shared" si="51"/>
        <v/>
      </c>
      <c r="ID23" s="102"/>
      <c r="IE23" s="104" t="str">
        <f t="shared" si="174"/>
        <v/>
      </c>
      <c r="IF23" s="102"/>
      <c r="IG23" s="102"/>
      <c r="IH23" s="104" t="str">
        <f t="shared" si="52"/>
        <v/>
      </c>
      <c r="II23" s="118"/>
      <c r="IJ23" s="104" t="str">
        <f t="shared" si="175"/>
        <v/>
      </c>
      <c r="IK23" s="102"/>
      <c r="IL23" s="102"/>
      <c r="IM23" s="104" t="str">
        <f t="shared" si="53"/>
        <v/>
      </c>
      <c r="IN23" s="118"/>
      <c r="IO23" s="104" t="str">
        <f t="shared" si="176"/>
        <v/>
      </c>
      <c r="IP23" s="102"/>
      <c r="IQ23" s="102"/>
      <c r="IR23" s="104" t="str">
        <f t="shared" si="54"/>
        <v/>
      </c>
      <c r="IS23" s="102"/>
      <c r="IT23" s="104" t="str">
        <f t="shared" si="177"/>
        <v/>
      </c>
      <c r="IU23" s="104" t="str">
        <f t="shared" si="232"/>
        <v/>
      </c>
      <c r="IV23" s="104" t="str">
        <f t="shared" si="233"/>
        <v/>
      </c>
      <c r="IW23" s="104" t="str">
        <f t="shared" si="234"/>
        <v/>
      </c>
      <c r="IX23" s="104" t="str">
        <f t="shared" si="235"/>
        <v/>
      </c>
      <c r="IY23" s="104" t="str">
        <f t="shared" si="236"/>
        <v/>
      </c>
      <c r="IZ23" s="105" t="str">
        <f t="shared" si="237"/>
        <v/>
      </c>
      <c r="JA23" s="109" t="str">
        <f t="shared" si="55"/>
        <v/>
      </c>
      <c r="JB23" s="102"/>
      <c r="JC23" s="102"/>
      <c r="JD23" s="104" t="str">
        <f t="shared" si="56"/>
        <v/>
      </c>
      <c r="JE23" s="102"/>
      <c r="JF23" s="104" t="str">
        <f t="shared" si="184"/>
        <v/>
      </c>
      <c r="JG23" s="102"/>
      <c r="JH23" s="102"/>
      <c r="JI23" s="104" t="str">
        <f t="shared" si="57"/>
        <v/>
      </c>
      <c r="JJ23" s="102"/>
      <c r="JK23" s="104" t="str">
        <f t="shared" si="185"/>
        <v/>
      </c>
      <c r="JL23" s="102"/>
      <c r="JM23" s="102"/>
      <c r="JN23" s="104" t="str">
        <f t="shared" si="58"/>
        <v/>
      </c>
      <c r="JO23" s="118"/>
      <c r="JP23" s="104" t="str">
        <f t="shared" si="186"/>
        <v/>
      </c>
      <c r="JQ23" s="102"/>
      <c r="JR23" s="102"/>
      <c r="JS23" s="104" t="str">
        <f t="shared" si="59"/>
        <v/>
      </c>
      <c r="JT23" s="118"/>
      <c r="JU23" s="104" t="str">
        <f t="shared" si="187"/>
        <v/>
      </c>
      <c r="JV23" s="102"/>
      <c r="JW23" s="102"/>
      <c r="JX23" s="104" t="str">
        <f t="shared" si="60"/>
        <v/>
      </c>
      <c r="JY23" s="102"/>
      <c r="JZ23" s="104" t="str">
        <f t="shared" si="188"/>
        <v/>
      </c>
      <c r="KA23" s="104" t="str">
        <f t="shared" si="189"/>
        <v/>
      </c>
      <c r="KB23" s="104" t="str">
        <f t="shared" si="190"/>
        <v/>
      </c>
      <c r="KC23" s="104" t="str">
        <f t="shared" si="191"/>
        <v/>
      </c>
      <c r="KD23" s="104" t="str">
        <f t="shared" si="192"/>
        <v/>
      </c>
      <c r="KE23" s="104" t="str">
        <f t="shared" si="193"/>
        <v/>
      </c>
      <c r="KF23" s="105" t="str">
        <f t="shared" si="61"/>
        <v/>
      </c>
      <c r="KG23" s="109" t="str">
        <f t="shared" si="62"/>
        <v/>
      </c>
      <c r="KH23" s="102">
        <v>15.25</v>
      </c>
      <c r="KI23" s="102">
        <v>14</v>
      </c>
      <c r="KJ23" s="104">
        <f t="shared" si="63"/>
        <v>14.5</v>
      </c>
      <c r="KK23" s="102"/>
      <c r="KL23" s="104">
        <f t="shared" si="194"/>
        <v>14.5</v>
      </c>
      <c r="KM23" s="102"/>
      <c r="KN23" s="102"/>
      <c r="KO23" s="104" t="str">
        <f t="shared" si="64"/>
        <v/>
      </c>
      <c r="KP23" s="102"/>
      <c r="KQ23" s="104" t="str">
        <f t="shared" si="195"/>
        <v/>
      </c>
      <c r="KR23" s="102"/>
      <c r="KS23" s="102"/>
      <c r="KT23" s="104" t="str">
        <f t="shared" si="65"/>
        <v/>
      </c>
      <c r="KU23" s="118"/>
      <c r="KV23" s="104" t="str">
        <f t="shared" si="196"/>
        <v/>
      </c>
      <c r="KW23" s="102"/>
      <c r="KX23" s="102"/>
      <c r="KY23" s="104" t="str">
        <f t="shared" si="66"/>
        <v/>
      </c>
      <c r="KZ23" s="118"/>
      <c r="LA23" s="104" t="str">
        <f t="shared" si="197"/>
        <v/>
      </c>
      <c r="LB23" s="102"/>
      <c r="LC23" s="102"/>
      <c r="LD23" s="104" t="str">
        <f t="shared" si="67"/>
        <v/>
      </c>
      <c r="LE23" s="102"/>
      <c r="LF23" s="104" t="str">
        <f t="shared" si="198"/>
        <v/>
      </c>
      <c r="LG23" s="104">
        <f t="shared" si="199"/>
        <v>15.25</v>
      </c>
      <c r="LH23" s="104">
        <f t="shared" si="200"/>
        <v>14</v>
      </c>
      <c r="LI23" s="104">
        <f t="shared" si="201"/>
        <v>14.5</v>
      </c>
      <c r="LJ23" s="104" t="str">
        <f t="shared" si="202"/>
        <v/>
      </c>
      <c r="LK23" s="104">
        <f t="shared" si="203"/>
        <v>14.5</v>
      </c>
      <c r="LL23" s="105">
        <f t="shared" si="68"/>
        <v>2</v>
      </c>
      <c r="LM23" s="109">
        <f t="shared" si="69"/>
        <v>3</v>
      </c>
      <c r="LN23" s="102">
        <v>6.25</v>
      </c>
      <c r="LO23" s="102">
        <v>14.5</v>
      </c>
      <c r="LP23" s="104">
        <f t="shared" si="70"/>
        <v>11.2</v>
      </c>
      <c r="LQ23" s="102"/>
      <c r="LR23" s="104">
        <f t="shared" si="204"/>
        <v>11.2</v>
      </c>
      <c r="LS23" s="102"/>
      <c r="LT23" s="102"/>
      <c r="LU23" s="104" t="str">
        <f t="shared" si="71"/>
        <v/>
      </c>
      <c r="LV23" s="102"/>
      <c r="LW23" s="104" t="str">
        <f t="shared" si="205"/>
        <v/>
      </c>
      <c r="LX23" s="102"/>
      <c r="LY23" s="102"/>
      <c r="LZ23" s="104" t="str">
        <f t="shared" si="72"/>
        <v/>
      </c>
      <c r="MA23" s="118"/>
      <c r="MB23" s="104" t="str">
        <f t="shared" si="206"/>
        <v/>
      </c>
      <c r="MC23" s="102"/>
      <c r="MD23" s="102"/>
      <c r="ME23" s="104" t="str">
        <f t="shared" si="73"/>
        <v/>
      </c>
      <c r="MF23" s="118"/>
      <c r="MG23" s="104" t="str">
        <f t="shared" si="207"/>
        <v/>
      </c>
      <c r="MH23" s="102"/>
      <c r="MI23" s="102"/>
      <c r="MJ23" s="104" t="str">
        <f t="shared" si="74"/>
        <v/>
      </c>
      <c r="MK23" s="102"/>
      <c r="ML23" s="104" t="str">
        <f t="shared" si="208"/>
        <v/>
      </c>
      <c r="MM23" s="104">
        <f t="shared" si="209"/>
        <v>6.25</v>
      </c>
      <c r="MN23" s="104">
        <f t="shared" si="210"/>
        <v>14.5</v>
      </c>
      <c r="MO23" s="104">
        <f t="shared" si="211"/>
        <v>11.2</v>
      </c>
      <c r="MP23" s="104" t="str">
        <f t="shared" si="212"/>
        <v/>
      </c>
      <c r="MQ23" s="104">
        <f t="shared" si="213"/>
        <v>11.2</v>
      </c>
      <c r="MR23" s="105">
        <f t="shared" si="75"/>
        <v>2</v>
      </c>
      <c r="MS23" s="109">
        <f t="shared" si="76"/>
        <v>6</v>
      </c>
      <c r="MT23" s="102"/>
      <c r="MU23" s="102"/>
      <c r="MV23" s="104" t="str">
        <f t="shared" si="77"/>
        <v/>
      </c>
      <c r="MW23" s="102"/>
      <c r="MX23" s="104" t="str">
        <f t="shared" si="214"/>
        <v/>
      </c>
      <c r="MY23" s="102"/>
      <c r="MZ23" s="102"/>
      <c r="NA23" s="104" t="str">
        <f t="shared" si="78"/>
        <v/>
      </c>
      <c r="NB23" s="102"/>
      <c r="NC23" s="104" t="str">
        <f t="shared" si="215"/>
        <v/>
      </c>
      <c r="ND23" s="102"/>
      <c r="NE23" s="102"/>
      <c r="NF23" s="104" t="str">
        <f t="shared" si="79"/>
        <v/>
      </c>
      <c r="NG23" s="118"/>
      <c r="NH23" s="104" t="str">
        <f t="shared" si="216"/>
        <v/>
      </c>
      <c r="NI23" s="102"/>
      <c r="NJ23" s="102"/>
      <c r="NK23" s="104" t="str">
        <f t="shared" si="80"/>
        <v/>
      </c>
      <c r="NL23" s="118"/>
      <c r="NM23" s="104" t="str">
        <f t="shared" si="217"/>
        <v/>
      </c>
      <c r="NN23" s="102"/>
      <c r="NO23" s="102"/>
      <c r="NP23" s="104" t="str">
        <f t="shared" si="81"/>
        <v/>
      </c>
      <c r="NQ23" s="102"/>
      <c r="NR23" s="104" t="str">
        <f t="shared" si="218"/>
        <v/>
      </c>
      <c r="NS23" s="104" t="str">
        <f t="shared" si="219"/>
        <v/>
      </c>
      <c r="NT23" s="104" t="str">
        <f t="shared" si="220"/>
        <v/>
      </c>
      <c r="NU23" s="104" t="str">
        <f t="shared" si="221"/>
        <v/>
      </c>
      <c r="NV23" s="104" t="str">
        <f t="shared" si="222"/>
        <v/>
      </c>
      <c r="NW23" s="104" t="str">
        <f t="shared" si="223"/>
        <v/>
      </c>
      <c r="NX23" s="105" t="str">
        <f t="shared" si="82"/>
        <v/>
      </c>
      <c r="NY23" s="109" t="str">
        <f t="shared" si="83"/>
        <v/>
      </c>
      <c r="NZ23" s="73" t="str">
        <f t="shared" si="84"/>
        <v>Juliano</v>
      </c>
      <c r="OA23" s="104">
        <f t="shared" si="85"/>
        <v>12.643750000000001</v>
      </c>
      <c r="OB23" s="104">
        <f t="shared" si="86"/>
        <v>7.6750000000000007</v>
      </c>
      <c r="OC23" s="104">
        <f t="shared" si="87"/>
        <v>10.037500000000001</v>
      </c>
      <c r="OD23" s="104">
        <f t="shared" si="88"/>
        <v>15.05</v>
      </c>
      <c r="OE23" s="104">
        <f t="shared" si="89"/>
        <v>11.600000000000001</v>
      </c>
      <c r="OF23" s="104">
        <f t="shared" si="90"/>
        <v>8.8000000000000007</v>
      </c>
      <c r="OG23" s="104">
        <f t="shared" si="91"/>
        <v>11.24375</v>
      </c>
      <c r="OH23" s="104" t="str">
        <f t="shared" si="92"/>
        <v/>
      </c>
      <c r="OI23" s="104" t="str">
        <f t="shared" si="93"/>
        <v/>
      </c>
      <c r="OJ23" s="104">
        <f t="shared" si="94"/>
        <v>14.5</v>
      </c>
      <c r="OK23" s="104">
        <f t="shared" si="95"/>
        <v>11.2</v>
      </c>
      <c r="OL23" s="104" t="str">
        <f t="shared" si="96"/>
        <v/>
      </c>
      <c r="OM23" s="134"/>
      <c r="ON23" s="104">
        <f t="shared" si="97"/>
        <v>9.3040865384615383</v>
      </c>
      <c r="OO23" s="104">
        <f t="shared" si="98"/>
        <v>8.90625</v>
      </c>
      <c r="OP23" s="104">
        <f t="shared" si="99"/>
        <v>11.496874999999998</v>
      </c>
      <c r="OQ23" s="104">
        <f t="shared" si="100"/>
        <v>11.496874999999998</v>
      </c>
      <c r="OR23" s="105">
        <f t="shared" si="101"/>
        <v>20</v>
      </c>
      <c r="OS23" s="105">
        <f t="shared" si="224"/>
        <v>30</v>
      </c>
      <c r="OT23" s="134"/>
      <c r="OU23" s="109">
        <f t="shared" si="102"/>
        <v>13</v>
      </c>
      <c r="OW23" s="95" t="s">
        <v>32</v>
      </c>
      <c r="OX23" s="95" t="s">
        <v>31</v>
      </c>
      <c r="OY23" s="95" t="s">
        <v>30</v>
      </c>
      <c r="OZ23" s="95"/>
      <c r="PA23" s="95" t="s">
        <v>31</v>
      </c>
      <c r="PB23" s="95" t="s">
        <v>32</v>
      </c>
      <c r="PC23" s="95"/>
      <c r="PD23" s="95"/>
      <c r="PE23" s="95"/>
      <c r="PF23" s="95"/>
    </row>
    <row r="24" spans="1:422" s="3" customFormat="1" x14ac:dyDescent="0.3">
      <c r="A24" s="103">
        <f t="shared" si="225"/>
        <v>19</v>
      </c>
      <c r="B24" s="237" t="s">
        <v>300</v>
      </c>
      <c r="C24" s="237" t="s">
        <v>300</v>
      </c>
      <c r="D24" s="237" t="s">
        <v>410</v>
      </c>
      <c r="E24" s="238" t="s">
        <v>277</v>
      </c>
      <c r="F24" s="102">
        <v>16</v>
      </c>
      <c r="G24" s="102">
        <v>3.75</v>
      </c>
      <c r="H24" s="104">
        <f t="shared" si="1"/>
        <v>8.65</v>
      </c>
      <c r="I24" s="102"/>
      <c r="J24" s="104">
        <f t="shared" si="103"/>
        <v>8.65</v>
      </c>
      <c r="K24" s="102">
        <v>14.3</v>
      </c>
      <c r="L24" s="102">
        <v>5.25</v>
      </c>
      <c r="M24" s="104">
        <f t="shared" si="2"/>
        <v>8.870000000000001</v>
      </c>
      <c r="N24" s="102"/>
      <c r="O24" s="104">
        <f t="shared" si="104"/>
        <v>8.870000000000001</v>
      </c>
      <c r="P24" s="102"/>
      <c r="Q24" s="102"/>
      <c r="R24" s="104" t="str">
        <f t="shared" si="3"/>
        <v/>
      </c>
      <c r="S24" s="118"/>
      <c r="T24" s="104" t="str">
        <f t="shared" si="105"/>
        <v/>
      </c>
      <c r="U24" s="102"/>
      <c r="V24" s="102"/>
      <c r="W24" s="104" t="str">
        <f t="shared" si="4"/>
        <v/>
      </c>
      <c r="X24" s="118"/>
      <c r="Y24" s="104" t="str">
        <f t="shared" si="106"/>
        <v/>
      </c>
      <c r="Z24" s="102"/>
      <c r="AA24" s="102"/>
      <c r="AB24" s="104" t="str">
        <f t="shared" si="5"/>
        <v/>
      </c>
      <c r="AC24" s="102"/>
      <c r="AD24" s="104" t="str">
        <f t="shared" si="107"/>
        <v/>
      </c>
      <c r="AE24" s="104">
        <f t="shared" si="108"/>
        <v>14.9375</v>
      </c>
      <c r="AF24" s="104">
        <f t="shared" si="109"/>
        <v>4.6875</v>
      </c>
      <c r="AG24" s="104">
        <f t="shared" si="110"/>
        <v>8.7875000000000014</v>
      </c>
      <c r="AH24" s="104" t="str">
        <f t="shared" si="111"/>
        <v/>
      </c>
      <c r="AI24" s="104">
        <f t="shared" si="112"/>
        <v>8.7875000000000014</v>
      </c>
      <c r="AJ24" s="105">
        <f t="shared" si="6"/>
        <v>0</v>
      </c>
      <c r="AK24" s="109">
        <f t="shared" si="7"/>
        <v>30</v>
      </c>
      <c r="AL24" s="102">
        <v>5</v>
      </c>
      <c r="AM24" s="102">
        <v>6.25</v>
      </c>
      <c r="AN24" s="104">
        <f t="shared" si="8"/>
        <v>5.75</v>
      </c>
      <c r="AO24" s="102"/>
      <c r="AP24" s="104">
        <f t="shared" si="113"/>
        <v>5.75</v>
      </c>
      <c r="AQ24" s="102">
        <v>9.75</v>
      </c>
      <c r="AR24" s="102">
        <v>8</v>
      </c>
      <c r="AS24" s="104">
        <f t="shared" si="9"/>
        <v>8.6999999999999993</v>
      </c>
      <c r="AT24" s="102"/>
      <c r="AU24" s="104">
        <f t="shared" si="114"/>
        <v>8.6999999999999993</v>
      </c>
      <c r="AV24" s="102">
        <v>9</v>
      </c>
      <c r="AW24" s="102">
        <v>8.75</v>
      </c>
      <c r="AX24" s="104">
        <f t="shared" si="10"/>
        <v>8.85</v>
      </c>
      <c r="AY24" s="118"/>
      <c r="AZ24" s="104">
        <f t="shared" si="115"/>
        <v>8.85</v>
      </c>
      <c r="BA24" s="102"/>
      <c r="BB24" s="102"/>
      <c r="BC24" s="104" t="str">
        <f t="shared" si="11"/>
        <v/>
      </c>
      <c r="BD24" s="118"/>
      <c r="BE24" s="104" t="str">
        <f t="shared" si="116"/>
        <v/>
      </c>
      <c r="BF24" s="102"/>
      <c r="BG24" s="102"/>
      <c r="BH24" s="104" t="str">
        <f t="shared" si="12"/>
        <v/>
      </c>
      <c r="BI24" s="102"/>
      <c r="BJ24" s="104" t="str">
        <f t="shared" si="117"/>
        <v/>
      </c>
      <c r="BK24" s="104">
        <f t="shared" si="118"/>
        <v>7.984375</v>
      </c>
      <c r="BL24" s="104">
        <f t="shared" si="119"/>
        <v>7.734375</v>
      </c>
      <c r="BM24" s="104">
        <f t="shared" si="120"/>
        <v>7.8343749999999996</v>
      </c>
      <c r="BN24" s="104" t="str">
        <f t="shared" si="121"/>
        <v/>
      </c>
      <c r="BO24" s="104">
        <f t="shared" si="122"/>
        <v>7.8343749999999996</v>
      </c>
      <c r="BP24" s="105">
        <f t="shared" si="13"/>
        <v>0</v>
      </c>
      <c r="BQ24" s="109">
        <f t="shared" si="14"/>
        <v>40</v>
      </c>
      <c r="BR24" s="102">
        <v>15.5</v>
      </c>
      <c r="BS24" s="102">
        <v>11</v>
      </c>
      <c r="BT24" s="104">
        <f t="shared" si="15"/>
        <v>12.8</v>
      </c>
      <c r="BU24" s="102"/>
      <c r="BV24" s="104">
        <f t="shared" si="123"/>
        <v>12.8</v>
      </c>
      <c r="BW24" s="240">
        <v>5</v>
      </c>
      <c r="BX24" s="102">
        <v>14.5</v>
      </c>
      <c r="BY24" s="104">
        <f t="shared" si="16"/>
        <v>10.7</v>
      </c>
      <c r="BZ24" s="102"/>
      <c r="CA24" s="104">
        <f t="shared" si="124"/>
        <v>10.7</v>
      </c>
      <c r="CB24" s="102">
        <v>14</v>
      </c>
      <c r="CC24" s="102">
        <v>14</v>
      </c>
      <c r="CD24" s="104">
        <f t="shared" si="17"/>
        <v>14</v>
      </c>
      <c r="CE24" s="118"/>
      <c r="CF24" s="104">
        <f t="shared" si="125"/>
        <v>14</v>
      </c>
      <c r="CG24" s="102"/>
      <c r="CH24" s="102"/>
      <c r="CI24" s="104" t="str">
        <f t="shared" si="18"/>
        <v/>
      </c>
      <c r="CJ24" s="118"/>
      <c r="CK24" s="104" t="str">
        <f t="shared" si="126"/>
        <v/>
      </c>
      <c r="CL24" s="102"/>
      <c r="CM24" s="102"/>
      <c r="CN24" s="104" t="str">
        <f t="shared" si="19"/>
        <v/>
      </c>
      <c r="CO24" s="102"/>
      <c r="CP24" s="104" t="str">
        <f t="shared" si="127"/>
        <v/>
      </c>
      <c r="CQ24" s="104">
        <f t="shared" si="128"/>
        <v>11.75</v>
      </c>
      <c r="CR24" s="104">
        <f t="shared" si="129"/>
        <v>13.03125</v>
      </c>
      <c r="CS24" s="104">
        <f t="shared" si="130"/>
        <v>12.518750000000001</v>
      </c>
      <c r="CT24" s="104" t="str">
        <f t="shared" si="131"/>
        <v/>
      </c>
      <c r="CU24" s="104">
        <f t="shared" si="132"/>
        <v>12.518750000000001</v>
      </c>
      <c r="CV24" s="105">
        <f t="shared" si="20"/>
        <v>3</v>
      </c>
      <c r="CW24" s="109">
        <f t="shared" si="21"/>
        <v>7</v>
      </c>
      <c r="CX24" s="102">
        <v>19</v>
      </c>
      <c r="CY24" s="102">
        <v>14.5</v>
      </c>
      <c r="CZ24" s="104">
        <f t="shared" si="22"/>
        <v>16.3</v>
      </c>
      <c r="DA24" s="102"/>
      <c r="DB24" s="104">
        <f t="shared" si="133"/>
        <v>16.3</v>
      </c>
      <c r="DC24" s="102">
        <v>17.5</v>
      </c>
      <c r="DD24" s="102">
        <v>15.5</v>
      </c>
      <c r="DE24" s="104">
        <f t="shared" si="23"/>
        <v>16.299999999999997</v>
      </c>
      <c r="DF24" s="102"/>
      <c r="DG24" s="104">
        <f t="shared" si="134"/>
        <v>16.299999999999997</v>
      </c>
      <c r="DH24" s="102"/>
      <c r="DI24" s="102"/>
      <c r="DJ24" s="104" t="str">
        <f t="shared" si="24"/>
        <v/>
      </c>
      <c r="DK24" s="118"/>
      <c r="DL24" s="104" t="str">
        <f t="shared" si="135"/>
        <v/>
      </c>
      <c r="DM24" s="102"/>
      <c r="DN24" s="102"/>
      <c r="DO24" s="104" t="str">
        <f t="shared" si="25"/>
        <v/>
      </c>
      <c r="DP24" s="118"/>
      <c r="DQ24" s="104" t="str">
        <f t="shared" si="136"/>
        <v/>
      </c>
      <c r="DR24" s="102"/>
      <c r="DS24" s="102"/>
      <c r="DT24" s="104" t="str">
        <f t="shared" si="26"/>
        <v/>
      </c>
      <c r="DU24" s="102"/>
      <c r="DV24" s="104" t="str">
        <f t="shared" si="137"/>
        <v/>
      </c>
      <c r="DW24" s="104">
        <f t="shared" si="138"/>
        <v>18.25</v>
      </c>
      <c r="DX24" s="104">
        <f t="shared" si="139"/>
        <v>15</v>
      </c>
      <c r="DY24" s="104">
        <f t="shared" si="140"/>
        <v>16.299999999999997</v>
      </c>
      <c r="DZ24" s="104" t="str">
        <f t="shared" si="141"/>
        <v/>
      </c>
      <c r="EA24" s="104">
        <f t="shared" si="142"/>
        <v>16.299999999999997</v>
      </c>
      <c r="EB24" s="105">
        <f t="shared" si="27"/>
        <v>4</v>
      </c>
      <c r="EC24" s="109">
        <f t="shared" si="28"/>
        <v>3</v>
      </c>
      <c r="ED24" s="102">
        <v>11</v>
      </c>
      <c r="EE24" s="102">
        <v>8.5</v>
      </c>
      <c r="EF24" s="104">
        <f t="shared" si="29"/>
        <v>9.5</v>
      </c>
      <c r="EG24" s="102"/>
      <c r="EH24" s="104">
        <f t="shared" si="143"/>
        <v>9.5</v>
      </c>
      <c r="EI24" s="102">
        <v>12.5</v>
      </c>
      <c r="EJ24" s="102">
        <v>7</v>
      </c>
      <c r="EK24" s="104">
        <f t="shared" si="30"/>
        <v>9.1999999999999993</v>
      </c>
      <c r="EL24" s="102"/>
      <c r="EM24" s="104">
        <f t="shared" si="144"/>
        <v>9.1999999999999993</v>
      </c>
      <c r="EN24" s="102"/>
      <c r="EO24" s="102"/>
      <c r="EP24" s="104" t="str">
        <f t="shared" si="31"/>
        <v/>
      </c>
      <c r="EQ24" s="118"/>
      <c r="ER24" s="104" t="str">
        <f t="shared" si="145"/>
        <v/>
      </c>
      <c r="ES24" s="102"/>
      <c r="ET24" s="102"/>
      <c r="EU24" s="104" t="str">
        <f t="shared" si="32"/>
        <v/>
      </c>
      <c r="EV24" s="118"/>
      <c r="EW24" s="104" t="str">
        <f t="shared" si="146"/>
        <v/>
      </c>
      <c r="EX24" s="102"/>
      <c r="EY24" s="102"/>
      <c r="EZ24" s="104" t="str">
        <f t="shared" si="33"/>
        <v/>
      </c>
      <c r="FA24" s="102"/>
      <c r="FB24" s="104" t="str">
        <f t="shared" si="147"/>
        <v/>
      </c>
      <c r="FC24" s="104">
        <f t="shared" si="148"/>
        <v>11.75</v>
      </c>
      <c r="FD24" s="104">
        <f t="shared" si="149"/>
        <v>7.75</v>
      </c>
      <c r="FE24" s="104">
        <f t="shared" si="150"/>
        <v>9.35</v>
      </c>
      <c r="FF24" s="104" t="str">
        <f t="shared" si="151"/>
        <v/>
      </c>
      <c r="FG24" s="104">
        <f t="shared" si="152"/>
        <v>9.35</v>
      </c>
      <c r="FH24" s="105">
        <f t="shared" si="34"/>
        <v>0</v>
      </c>
      <c r="FI24" s="109">
        <f t="shared" si="35"/>
        <v>22</v>
      </c>
      <c r="FJ24" s="102">
        <v>10</v>
      </c>
      <c r="FK24" s="102">
        <v>4</v>
      </c>
      <c r="FL24" s="104">
        <f t="shared" si="36"/>
        <v>6.4</v>
      </c>
      <c r="FM24" s="102"/>
      <c r="FN24" s="104">
        <f t="shared" si="153"/>
        <v>6.4</v>
      </c>
      <c r="FO24" s="102">
        <v>9.5</v>
      </c>
      <c r="FP24" s="102">
        <v>3</v>
      </c>
      <c r="FQ24" s="104">
        <f t="shared" si="37"/>
        <v>5.6</v>
      </c>
      <c r="FR24" s="102"/>
      <c r="FS24" s="104">
        <f t="shared" si="154"/>
        <v>5.6</v>
      </c>
      <c r="FT24" s="102"/>
      <c r="FU24" s="102"/>
      <c r="FV24" s="104" t="str">
        <f t="shared" si="38"/>
        <v/>
      </c>
      <c r="FW24" s="118"/>
      <c r="FX24" s="104" t="str">
        <f t="shared" si="155"/>
        <v/>
      </c>
      <c r="FY24" s="102"/>
      <c r="FZ24" s="102"/>
      <c r="GA24" s="104" t="str">
        <f t="shared" si="39"/>
        <v/>
      </c>
      <c r="GB24" s="118"/>
      <c r="GC24" s="104" t="str">
        <f t="shared" si="156"/>
        <v/>
      </c>
      <c r="GD24" s="102"/>
      <c r="GE24" s="102"/>
      <c r="GF24" s="104" t="str">
        <f t="shared" si="40"/>
        <v/>
      </c>
      <c r="GG24" s="102"/>
      <c r="GH24" s="104" t="str">
        <f t="shared" si="157"/>
        <v/>
      </c>
      <c r="GI24" s="104">
        <f t="shared" si="158"/>
        <v>9.5625</v>
      </c>
      <c r="GJ24" s="104">
        <f t="shared" si="159"/>
        <v>3.125</v>
      </c>
      <c r="GK24" s="104">
        <f t="shared" si="160"/>
        <v>5.6999999999999993</v>
      </c>
      <c r="GL24" s="104" t="str">
        <f t="shared" si="161"/>
        <v/>
      </c>
      <c r="GM24" s="104">
        <f t="shared" si="162"/>
        <v>5.6999999999999993</v>
      </c>
      <c r="GN24" s="105">
        <f t="shared" si="41"/>
        <v>0</v>
      </c>
      <c r="GO24" s="109">
        <f t="shared" si="42"/>
        <v>40</v>
      </c>
      <c r="GP24" s="102">
        <v>13</v>
      </c>
      <c r="GQ24" s="102">
        <v>6</v>
      </c>
      <c r="GR24" s="104">
        <f t="shared" si="43"/>
        <v>8.8000000000000007</v>
      </c>
      <c r="GS24" s="102"/>
      <c r="GT24" s="104">
        <f t="shared" si="163"/>
        <v>8.8000000000000007</v>
      </c>
      <c r="GU24" s="102">
        <v>12</v>
      </c>
      <c r="GV24" s="102">
        <v>7</v>
      </c>
      <c r="GW24" s="104">
        <f t="shared" si="44"/>
        <v>9</v>
      </c>
      <c r="GX24" s="102"/>
      <c r="GY24" s="104">
        <f t="shared" si="164"/>
        <v>9</v>
      </c>
      <c r="GZ24" s="102">
        <v>14.5</v>
      </c>
      <c r="HA24" s="102">
        <v>6</v>
      </c>
      <c r="HB24" s="104">
        <f t="shared" si="45"/>
        <v>9.4</v>
      </c>
      <c r="HC24" s="118"/>
      <c r="HD24" s="104">
        <f t="shared" si="165"/>
        <v>9.4</v>
      </c>
      <c r="HE24" s="102"/>
      <c r="HF24" s="102"/>
      <c r="HG24" s="104" t="str">
        <f t="shared" si="46"/>
        <v/>
      </c>
      <c r="HH24" s="118"/>
      <c r="HI24" s="104" t="str">
        <f t="shared" si="166"/>
        <v/>
      </c>
      <c r="HJ24" s="102"/>
      <c r="HK24" s="102"/>
      <c r="HL24" s="104" t="str">
        <f t="shared" si="47"/>
        <v/>
      </c>
      <c r="HM24" s="102"/>
      <c r="HN24" s="104" t="str">
        <f t="shared" si="167"/>
        <v/>
      </c>
      <c r="HO24" s="104">
        <f t="shared" si="168"/>
        <v>13.75</v>
      </c>
      <c r="HP24" s="104">
        <f t="shared" si="169"/>
        <v>6.1875</v>
      </c>
      <c r="HQ24" s="104">
        <f t="shared" si="170"/>
        <v>9.2125000000000004</v>
      </c>
      <c r="HR24" s="104" t="str">
        <f t="shared" si="171"/>
        <v/>
      </c>
      <c r="HS24" s="104">
        <f t="shared" si="172"/>
        <v>9.2125000000000004</v>
      </c>
      <c r="HT24" s="105">
        <f t="shared" si="48"/>
        <v>0</v>
      </c>
      <c r="HU24" s="109">
        <f t="shared" si="49"/>
        <v>27</v>
      </c>
      <c r="HV24" s="102">
        <v>14.375</v>
      </c>
      <c r="HW24" s="102">
        <v>12.799285714285713</v>
      </c>
      <c r="HX24" s="104">
        <f t="shared" si="50"/>
        <v>13.429571428571428</v>
      </c>
      <c r="HY24" s="102"/>
      <c r="HZ24" s="104">
        <f t="shared" si="173"/>
        <v>13.429571428571428</v>
      </c>
      <c r="IA24" s="102"/>
      <c r="IB24" s="102"/>
      <c r="IC24" s="104" t="str">
        <f t="shared" si="51"/>
        <v/>
      </c>
      <c r="ID24" s="102"/>
      <c r="IE24" s="104" t="str">
        <f t="shared" si="174"/>
        <v/>
      </c>
      <c r="IF24" s="102"/>
      <c r="IG24" s="102"/>
      <c r="IH24" s="104" t="str">
        <f t="shared" si="52"/>
        <v/>
      </c>
      <c r="II24" s="118"/>
      <c r="IJ24" s="104" t="str">
        <f t="shared" si="175"/>
        <v/>
      </c>
      <c r="IK24" s="102"/>
      <c r="IL24" s="102"/>
      <c r="IM24" s="104" t="str">
        <f t="shared" si="53"/>
        <v/>
      </c>
      <c r="IN24" s="118"/>
      <c r="IO24" s="104" t="str">
        <f t="shared" si="176"/>
        <v/>
      </c>
      <c r="IP24" s="102"/>
      <c r="IQ24" s="102"/>
      <c r="IR24" s="104" t="str">
        <f t="shared" si="54"/>
        <v/>
      </c>
      <c r="IS24" s="102"/>
      <c r="IT24" s="104" t="str">
        <f t="shared" si="177"/>
        <v/>
      </c>
      <c r="IU24" s="104">
        <f t="shared" si="232"/>
        <v>14.375</v>
      </c>
      <c r="IV24" s="104">
        <f t="shared" si="233"/>
        <v>12.799285714285713</v>
      </c>
      <c r="IW24" s="104">
        <f t="shared" si="234"/>
        <v>13.429571428571428</v>
      </c>
      <c r="IX24" s="104" t="str">
        <f t="shared" si="235"/>
        <v/>
      </c>
      <c r="IY24" s="104">
        <f t="shared" si="236"/>
        <v>13.429571428571428</v>
      </c>
      <c r="IZ24" s="105">
        <f t="shared" si="237"/>
        <v>2</v>
      </c>
      <c r="JA24" s="109">
        <f t="shared" si="55"/>
        <v>11</v>
      </c>
      <c r="JB24" s="102"/>
      <c r="JC24" s="102"/>
      <c r="JD24" s="104" t="str">
        <f t="shared" si="56"/>
        <v/>
      </c>
      <c r="JE24" s="102"/>
      <c r="JF24" s="104" t="str">
        <f t="shared" si="184"/>
        <v/>
      </c>
      <c r="JG24" s="102"/>
      <c r="JH24" s="102"/>
      <c r="JI24" s="104" t="str">
        <f t="shared" si="57"/>
        <v/>
      </c>
      <c r="JJ24" s="102"/>
      <c r="JK24" s="104" t="str">
        <f t="shared" si="185"/>
        <v/>
      </c>
      <c r="JL24" s="102"/>
      <c r="JM24" s="102"/>
      <c r="JN24" s="104" t="str">
        <f t="shared" si="58"/>
        <v/>
      </c>
      <c r="JO24" s="118"/>
      <c r="JP24" s="104" t="str">
        <f t="shared" si="186"/>
        <v/>
      </c>
      <c r="JQ24" s="102"/>
      <c r="JR24" s="102"/>
      <c r="JS24" s="104" t="str">
        <f t="shared" si="59"/>
        <v/>
      </c>
      <c r="JT24" s="118"/>
      <c r="JU24" s="104" t="str">
        <f t="shared" si="187"/>
        <v/>
      </c>
      <c r="JV24" s="102"/>
      <c r="JW24" s="102"/>
      <c r="JX24" s="104" t="str">
        <f t="shared" si="60"/>
        <v/>
      </c>
      <c r="JY24" s="102"/>
      <c r="JZ24" s="104" t="str">
        <f t="shared" si="188"/>
        <v/>
      </c>
      <c r="KA24" s="104" t="str">
        <f t="shared" si="189"/>
        <v/>
      </c>
      <c r="KB24" s="104" t="str">
        <f t="shared" si="190"/>
        <v/>
      </c>
      <c r="KC24" s="104" t="str">
        <f t="shared" si="191"/>
        <v/>
      </c>
      <c r="KD24" s="104" t="str">
        <f t="shared" si="192"/>
        <v/>
      </c>
      <c r="KE24" s="104" t="str">
        <f t="shared" si="193"/>
        <v/>
      </c>
      <c r="KF24" s="105" t="str">
        <f t="shared" si="61"/>
        <v/>
      </c>
      <c r="KG24" s="109" t="str">
        <f t="shared" si="62"/>
        <v/>
      </c>
      <c r="KH24" s="102">
        <v>13.5</v>
      </c>
      <c r="KI24" s="102">
        <v>6.5</v>
      </c>
      <c r="KJ24" s="104">
        <f t="shared" si="63"/>
        <v>9.3000000000000007</v>
      </c>
      <c r="KK24" s="102"/>
      <c r="KL24" s="104">
        <f t="shared" si="194"/>
        <v>9.3000000000000007</v>
      </c>
      <c r="KM24" s="102"/>
      <c r="KN24" s="102"/>
      <c r="KO24" s="104" t="str">
        <f t="shared" si="64"/>
        <v/>
      </c>
      <c r="KP24" s="102"/>
      <c r="KQ24" s="104" t="str">
        <f t="shared" si="195"/>
        <v/>
      </c>
      <c r="KR24" s="102"/>
      <c r="KS24" s="102"/>
      <c r="KT24" s="104" t="str">
        <f t="shared" si="65"/>
        <v/>
      </c>
      <c r="KU24" s="118"/>
      <c r="KV24" s="104" t="str">
        <f t="shared" si="196"/>
        <v/>
      </c>
      <c r="KW24" s="102"/>
      <c r="KX24" s="102"/>
      <c r="KY24" s="104" t="str">
        <f t="shared" si="66"/>
        <v/>
      </c>
      <c r="KZ24" s="118"/>
      <c r="LA24" s="104" t="str">
        <f t="shared" si="197"/>
        <v/>
      </c>
      <c r="LB24" s="102"/>
      <c r="LC24" s="102"/>
      <c r="LD24" s="104" t="str">
        <f t="shared" si="67"/>
        <v/>
      </c>
      <c r="LE24" s="102"/>
      <c r="LF24" s="104" t="str">
        <f t="shared" si="198"/>
        <v/>
      </c>
      <c r="LG24" s="104">
        <f t="shared" si="199"/>
        <v>13.5</v>
      </c>
      <c r="LH24" s="104">
        <f t="shared" si="200"/>
        <v>6.5</v>
      </c>
      <c r="LI24" s="104">
        <f t="shared" si="201"/>
        <v>9.3000000000000007</v>
      </c>
      <c r="LJ24" s="104" t="str">
        <f t="shared" si="202"/>
        <v/>
      </c>
      <c r="LK24" s="104">
        <f t="shared" si="203"/>
        <v>9.3000000000000007</v>
      </c>
      <c r="LL24" s="105">
        <f t="shared" si="68"/>
        <v>0</v>
      </c>
      <c r="LM24" s="109">
        <f t="shared" si="69"/>
        <v>22</v>
      </c>
      <c r="LN24" s="102"/>
      <c r="LO24" s="102"/>
      <c r="LP24" s="104" t="str">
        <f t="shared" si="70"/>
        <v/>
      </c>
      <c r="LQ24" s="102"/>
      <c r="LR24" s="104" t="str">
        <f t="shared" si="204"/>
        <v/>
      </c>
      <c r="LS24" s="102"/>
      <c r="LT24" s="102"/>
      <c r="LU24" s="104" t="str">
        <f t="shared" si="71"/>
        <v/>
      </c>
      <c r="LV24" s="102"/>
      <c r="LW24" s="104" t="str">
        <f t="shared" si="205"/>
        <v/>
      </c>
      <c r="LX24" s="102"/>
      <c r="LY24" s="102"/>
      <c r="LZ24" s="104" t="str">
        <f t="shared" si="72"/>
        <v/>
      </c>
      <c r="MA24" s="118"/>
      <c r="MB24" s="104" t="str">
        <f t="shared" si="206"/>
        <v/>
      </c>
      <c r="MC24" s="102"/>
      <c r="MD24" s="102"/>
      <c r="ME24" s="104" t="str">
        <f t="shared" si="73"/>
        <v/>
      </c>
      <c r="MF24" s="118"/>
      <c r="MG24" s="104" t="str">
        <f t="shared" si="207"/>
        <v/>
      </c>
      <c r="MH24" s="102"/>
      <c r="MI24" s="102"/>
      <c r="MJ24" s="104" t="str">
        <f t="shared" si="74"/>
        <v/>
      </c>
      <c r="MK24" s="102"/>
      <c r="ML24" s="104" t="str">
        <f t="shared" si="208"/>
        <v/>
      </c>
      <c r="MM24" s="104" t="str">
        <f t="shared" si="209"/>
        <v/>
      </c>
      <c r="MN24" s="104" t="str">
        <f t="shared" si="210"/>
        <v/>
      </c>
      <c r="MO24" s="104" t="str">
        <f t="shared" si="211"/>
        <v/>
      </c>
      <c r="MP24" s="104" t="str">
        <f t="shared" si="212"/>
        <v/>
      </c>
      <c r="MQ24" s="104" t="str">
        <f t="shared" si="213"/>
        <v/>
      </c>
      <c r="MR24" s="105" t="str">
        <f t="shared" si="75"/>
        <v/>
      </c>
      <c r="MS24" s="109" t="str">
        <f t="shared" si="76"/>
        <v/>
      </c>
      <c r="MT24" s="102"/>
      <c r="MU24" s="102"/>
      <c r="MV24" s="104" t="str">
        <f t="shared" si="77"/>
        <v/>
      </c>
      <c r="MW24" s="102"/>
      <c r="MX24" s="104" t="str">
        <f t="shared" si="214"/>
        <v/>
      </c>
      <c r="MY24" s="102"/>
      <c r="MZ24" s="102"/>
      <c r="NA24" s="104" t="str">
        <f t="shared" si="78"/>
        <v/>
      </c>
      <c r="NB24" s="102"/>
      <c r="NC24" s="104" t="str">
        <f t="shared" si="215"/>
        <v/>
      </c>
      <c r="ND24" s="102"/>
      <c r="NE24" s="102"/>
      <c r="NF24" s="104" t="str">
        <f t="shared" si="79"/>
        <v/>
      </c>
      <c r="NG24" s="118"/>
      <c r="NH24" s="104" t="str">
        <f t="shared" si="216"/>
        <v/>
      </c>
      <c r="NI24" s="102"/>
      <c r="NJ24" s="102"/>
      <c r="NK24" s="104" t="str">
        <f t="shared" si="80"/>
        <v/>
      </c>
      <c r="NL24" s="118"/>
      <c r="NM24" s="104" t="str">
        <f t="shared" si="217"/>
        <v/>
      </c>
      <c r="NN24" s="102"/>
      <c r="NO24" s="102"/>
      <c r="NP24" s="104" t="str">
        <f t="shared" si="81"/>
        <v/>
      </c>
      <c r="NQ24" s="102"/>
      <c r="NR24" s="104" t="str">
        <f t="shared" si="218"/>
        <v/>
      </c>
      <c r="NS24" s="104" t="str">
        <f t="shared" si="219"/>
        <v/>
      </c>
      <c r="NT24" s="104" t="str">
        <f t="shared" si="220"/>
        <v/>
      </c>
      <c r="NU24" s="104" t="str">
        <f t="shared" si="221"/>
        <v/>
      </c>
      <c r="NV24" s="104" t="str">
        <f t="shared" si="222"/>
        <v/>
      </c>
      <c r="NW24" s="104" t="str">
        <f t="shared" si="223"/>
        <v/>
      </c>
      <c r="NX24" s="105" t="str">
        <f t="shared" si="82"/>
        <v/>
      </c>
      <c r="NY24" s="109" t="str">
        <f t="shared" si="83"/>
        <v/>
      </c>
      <c r="NZ24" s="73" t="str">
        <f t="shared" si="84"/>
        <v>Juno</v>
      </c>
      <c r="OA24" s="104">
        <f t="shared" si="85"/>
        <v>8.7875000000000014</v>
      </c>
      <c r="OB24" s="104">
        <f t="shared" si="86"/>
        <v>7.8343749999999996</v>
      </c>
      <c r="OC24" s="104">
        <f t="shared" si="87"/>
        <v>12.518750000000001</v>
      </c>
      <c r="OD24" s="104">
        <f t="shared" si="88"/>
        <v>16.299999999999997</v>
      </c>
      <c r="OE24" s="104">
        <f t="shared" si="89"/>
        <v>9.35</v>
      </c>
      <c r="OF24" s="104">
        <f t="shared" si="90"/>
        <v>5.6999999999999993</v>
      </c>
      <c r="OG24" s="104">
        <f t="shared" si="91"/>
        <v>9.2125000000000004</v>
      </c>
      <c r="OH24" s="104">
        <f t="shared" si="92"/>
        <v>13.429571428571428</v>
      </c>
      <c r="OI24" s="104" t="str">
        <f t="shared" si="93"/>
        <v/>
      </c>
      <c r="OJ24" s="104">
        <f t="shared" si="94"/>
        <v>9.3000000000000007</v>
      </c>
      <c r="OK24" s="104" t="str">
        <f t="shared" si="95"/>
        <v/>
      </c>
      <c r="OL24" s="104" t="str">
        <f t="shared" si="96"/>
        <v/>
      </c>
      <c r="OM24" s="133"/>
      <c r="ON24" s="104">
        <f t="shared" si="97"/>
        <v>10.233173076923077</v>
      </c>
      <c r="OO24" s="104">
        <f t="shared" si="98"/>
        <v>7.7982623626373631</v>
      </c>
      <c r="OP24" s="104">
        <f t="shared" si="99"/>
        <v>10.462130494505496</v>
      </c>
      <c r="OQ24" s="104">
        <f t="shared" si="100"/>
        <v>10.462130494505496</v>
      </c>
      <c r="OR24" s="105">
        <f t="shared" si="101"/>
        <v>9</v>
      </c>
      <c r="OS24" s="105">
        <f t="shared" si="224"/>
        <v>30</v>
      </c>
      <c r="OT24" s="133"/>
      <c r="OU24" s="109">
        <f t="shared" si="102"/>
        <v>23</v>
      </c>
      <c r="OW24" s="95" t="s">
        <v>32</v>
      </c>
      <c r="OX24" s="95" t="s">
        <v>32</v>
      </c>
      <c r="OY24" s="95" t="s">
        <v>31</v>
      </c>
      <c r="OZ24" s="95"/>
      <c r="PA24" s="95" t="s">
        <v>30</v>
      </c>
      <c r="PB24" s="95" t="s">
        <v>32</v>
      </c>
      <c r="PC24" s="95"/>
      <c r="PD24" s="95"/>
      <c r="PE24" s="95"/>
      <c r="PF24" s="95"/>
    </row>
    <row r="25" spans="1:422" x14ac:dyDescent="0.3">
      <c r="A25" s="103">
        <f t="shared" si="225"/>
        <v>20</v>
      </c>
      <c r="B25" s="237" t="s">
        <v>301</v>
      </c>
      <c r="C25" s="237" t="s">
        <v>375</v>
      </c>
      <c r="D25" s="237" t="s">
        <v>411</v>
      </c>
      <c r="E25" s="239" t="s">
        <v>278</v>
      </c>
      <c r="F25" s="102">
        <v>16.2</v>
      </c>
      <c r="G25" s="102">
        <v>1</v>
      </c>
      <c r="H25" s="104">
        <f t="shared" si="1"/>
        <v>7.08</v>
      </c>
      <c r="I25" s="102"/>
      <c r="J25" s="104">
        <f t="shared" si="103"/>
        <v>7.08</v>
      </c>
      <c r="K25" s="102">
        <v>11.7</v>
      </c>
      <c r="L25" s="102">
        <v>3</v>
      </c>
      <c r="M25" s="104">
        <f t="shared" si="2"/>
        <v>6.4799999999999995</v>
      </c>
      <c r="N25" s="102"/>
      <c r="O25" s="104">
        <f t="shared" si="104"/>
        <v>6.4799999999999995</v>
      </c>
      <c r="P25" s="102"/>
      <c r="Q25" s="102"/>
      <c r="R25" s="104" t="str">
        <f t="shared" si="3"/>
        <v/>
      </c>
      <c r="S25" s="118"/>
      <c r="T25" s="104" t="str">
        <f t="shared" si="105"/>
        <v/>
      </c>
      <c r="U25" s="102"/>
      <c r="V25" s="102"/>
      <c r="W25" s="104" t="str">
        <f t="shared" si="4"/>
        <v/>
      </c>
      <c r="X25" s="118"/>
      <c r="Y25" s="104" t="str">
        <f t="shared" si="106"/>
        <v/>
      </c>
      <c r="Z25" s="102"/>
      <c r="AA25" s="102"/>
      <c r="AB25" s="104" t="str">
        <f t="shared" si="5"/>
        <v/>
      </c>
      <c r="AC25" s="102"/>
      <c r="AD25" s="104" t="str">
        <f t="shared" si="107"/>
        <v/>
      </c>
      <c r="AE25" s="104">
        <f t="shared" si="108"/>
        <v>13.387499999999999</v>
      </c>
      <c r="AF25" s="104">
        <f t="shared" si="109"/>
        <v>2.25</v>
      </c>
      <c r="AG25" s="104">
        <f t="shared" si="110"/>
        <v>6.7050000000000001</v>
      </c>
      <c r="AH25" s="104" t="str">
        <f t="shared" si="111"/>
        <v/>
      </c>
      <c r="AI25" s="104">
        <f t="shared" si="112"/>
        <v>6.7050000000000001</v>
      </c>
      <c r="AJ25" s="105">
        <f t="shared" si="6"/>
        <v>0</v>
      </c>
      <c r="AK25" s="109">
        <f t="shared" si="7"/>
        <v>38</v>
      </c>
      <c r="AL25" s="102">
        <v>10.5</v>
      </c>
      <c r="AM25" s="102">
        <v>10</v>
      </c>
      <c r="AN25" s="104">
        <f t="shared" si="8"/>
        <v>10.199999999999999</v>
      </c>
      <c r="AO25" s="102"/>
      <c r="AP25" s="104">
        <f t="shared" si="113"/>
        <v>10.199999999999999</v>
      </c>
      <c r="AQ25" s="102">
        <v>2.5</v>
      </c>
      <c r="AR25" s="102">
        <v>6</v>
      </c>
      <c r="AS25" s="104">
        <f t="shared" si="9"/>
        <v>4.5999999999999996</v>
      </c>
      <c r="AT25" s="102"/>
      <c r="AU25" s="104">
        <f t="shared" si="114"/>
        <v>4.5999999999999996</v>
      </c>
      <c r="AV25" s="102">
        <v>10.5</v>
      </c>
      <c r="AW25" s="102">
        <v>15</v>
      </c>
      <c r="AX25" s="104">
        <f t="shared" si="10"/>
        <v>13.2</v>
      </c>
      <c r="AY25" s="118"/>
      <c r="AZ25" s="104">
        <f t="shared" si="115"/>
        <v>13.2</v>
      </c>
      <c r="BA25" s="102"/>
      <c r="BB25" s="102"/>
      <c r="BC25" s="104" t="str">
        <f t="shared" si="11"/>
        <v/>
      </c>
      <c r="BD25" s="118"/>
      <c r="BE25" s="104" t="str">
        <f t="shared" si="116"/>
        <v/>
      </c>
      <c r="BF25" s="102"/>
      <c r="BG25" s="102"/>
      <c r="BH25" s="104" t="str">
        <f t="shared" si="12"/>
        <v/>
      </c>
      <c r="BI25" s="102"/>
      <c r="BJ25" s="104" t="str">
        <f t="shared" si="117"/>
        <v/>
      </c>
      <c r="BK25" s="104">
        <f t="shared" si="118"/>
        <v>8</v>
      </c>
      <c r="BL25" s="104">
        <f t="shared" si="119"/>
        <v>10.625</v>
      </c>
      <c r="BM25" s="104">
        <f t="shared" si="120"/>
        <v>9.5749999999999993</v>
      </c>
      <c r="BN25" s="104" t="str">
        <f t="shared" si="121"/>
        <v/>
      </c>
      <c r="BO25" s="104">
        <f t="shared" si="122"/>
        <v>9.5749999999999993</v>
      </c>
      <c r="BP25" s="105">
        <f t="shared" si="13"/>
        <v>0</v>
      </c>
      <c r="BQ25" s="109">
        <f t="shared" si="14"/>
        <v>28</v>
      </c>
      <c r="BR25" s="102">
        <v>12</v>
      </c>
      <c r="BS25" s="102">
        <v>13</v>
      </c>
      <c r="BT25" s="104">
        <f t="shared" si="15"/>
        <v>12.600000000000001</v>
      </c>
      <c r="BU25" s="102"/>
      <c r="BV25" s="104">
        <f t="shared" si="123"/>
        <v>12.600000000000001</v>
      </c>
      <c r="BW25" s="240">
        <v>7.5</v>
      </c>
      <c r="BX25" s="102">
        <v>11.5</v>
      </c>
      <c r="BY25" s="104">
        <f t="shared" si="16"/>
        <v>9.8999999999999986</v>
      </c>
      <c r="BZ25" s="102"/>
      <c r="CA25" s="104">
        <f t="shared" si="124"/>
        <v>9.8999999999999986</v>
      </c>
      <c r="CB25" s="102">
        <v>12</v>
      </c>
      <c r="CC25" s="102">
        <v>10.5</v>
      </c>
      <c r="CD25" s="104">
        <f t="shared" si="17"/>
        <v>11.100000000000001</v>
      </c>
      <c r="CE25" s="118"/>
      <c r="CF25" s="104">
        <f t="shared" si="125"/>
        <v>11.100000000000001</v>
      </c>
      <c r="CG25" s="102"/>
      <c r="CH25" s="102"/>
      <c r="CI25" s="104" t="str">
        <f t="shared" si="18"/>
        <v/>
      </c>
      <c r="CJ25" s="118"/>
      <c r="CK25" s="104" t="str">
        <f t="shared" si="126"/>
        <v/>
      </c>
      <c r="CL25" s="102"/>
      <c r="CM25" s="102"/>
      <c r="CN25" s="104" t="str">
        <f t="shared" si="19"/>
        <v/>
      </c>
      <c r="CO25" s="102"/>
      <c r="CP25" s="104" t="str">
        <f t="shared" si="127"/>
        <v/>
      </c>
      <c r="CQ25" s="104">
        <f t="shared" si="128"/>
        <v>10.59375</v>
      </c>
      <c r="CR25" s="104">
        <f t="shared" si="129"/>
        <v>11.75</v>
      </c>
      <c r="CS25" s="104">
        <f t="shared" si="130"/>
        <v>11.2875</v>
      </c>
      <c r="CT25" s="104" t="str">
        <f t="shared" si="131"/>
        <v/>
      </c>
      <c r="CU25" s="104">
        <f t="shared" si="132"/>
        <v>11.2875</v>
      </c>
      <c r="CV25" s="105">
        <f t="shared" si="20"/>
        <v>3</v>
      </c>
      <c r="CW25" s="109">
        <f t="shared" si="21"/>
        <v>14</v>
      </c>
      <c r="CX25" s="102">
        <v>13</v>
      </c>
      <c r="CY25" s="102">
        <v>11</v>
      </c>
      <c r="CZ25" s="104">
        <f t="shared" si="22"/>
        <v>11.8</v>
      </c>
      <c r="DA25" s="102"/>
      <c r="DB25" s="104">
        <f t="shared" si="133"/>
        <v>11.8</v>
      </c>
      <c r="DC25" s="102">
        <v>12</v>
      </c>
      <c r="DD25" s="102">
        <v>13</v>
      </c>
      <c r="DE25" s="104">
        <f t="shared" si="23"/>
        <v>12.600000000000001</v>
      </c>
      <c r="DF25" s="102"/>
      <c r="DG25" s="104">
        <f t="shared" si="134"/>
        <v>12.600000000000001</v>
      </c>
      <c r="DH25" s="102"/>
      <c r="DI25" s="102"/>
      <c r="DJ25" s="104" t="str">
        <f t="shared" si="24"/>
        <v/>
      </c>
      <c r="DK25" s="118"/>
      <c r="DL25" s="104" t="str">
        <f t="shared" si="135"/>
        <v/>
      </c>
      <c r="DM25" s="102"/>
      <c r="DN25" s="102"/>
      <c r="DO25" s="104" t="str">
        <f t="shared" si="25"/>
        <v/>
      </c>
      <c r="DP25" s="118"/>
      <c r="DQ25" s="104" t="str">
        <f t="shared" si="136"/>
        <v/>
      </c>
      <c r="DR25" s="102"/>
      <c r="DS25" s="102"/>
      <c r="DT25" s="104" t="str">
        <f t="shared" si="26"/>
        <v/>
      </c>
      <c r="DU25" s="102"/>
      <c r="DV25" s="104" t="str">
        <f t="shared" si="137"/>
        <v/>
      </c>
      <c r="DW25" s="104">
        <f t="shared" si="138"/>
        <v>12.5</v>
      </c>
      <c r="DX25" s="104">
        <f t="shared" si="139"/>
        <v>12</v>
      </c>
      <c r="DY25" s="104">
        <f t="shared" si="140"/>
        <v>12.200000000000001</v>
      </c>
      <c r="DZ25" s="104" t="str">
        <f t="shared" si="141"/>
        <v/>
      </c>
      <c r="EA25" s="104">
        <f t="shared" si="142"/>
        <v>12.200000000000001</v>
      </c>
      <c r="EB25" s="105">
        <f t="shared" si="27"/>
        <v>4</v>
      </c>
      <c r="EC25" s="109">
        <f t="shared" si="28"/>
        <v>29</v>
      </c>
      <c r="ED25" s="102">
        <v>6.5</v>
      </c>
      <c r="EE25" s="102">
        <v>6</v>
      </c>
      <c r="EF25" s="104">
        <f t="shared" si="29"/>
        <v>6.1999999999999993</v>
      </c>
      <c r="EG25" s="102"/>
      <c r="EH25" s="104">
        <f t="shared" si="143"/>
        <v>6.1999999999999993</v>
      </c>
      <c r="EI25" s="102">
        <v>13.5</v>
      </c>
      <c r="EJ25" s="102">
        <v>3.5</v>
      </c>
      <c r="EK25" s="104">
        <f t="shared" si="30"/>
        <v>7.5</v>
      </c>
      <c r="EL25" s="102"/>
      <c r="EM25" s="104">
        <f t="shared" si="144"/>
        <v>7.5</v>
      </c>
      <c r="EN25" s="102"/>
      <c r="EO25" s="102"/>
      <c r="EP25" s="104" t="str">
        <f t="shared" si="31"/>
        <v/>
      </c>
      <c r="EQ25" s="118"/>
      <c r="ER25" s="104" t="str">
        <f t="shared" si="145"/>
        <v/>
      </c>
      <c r="ES25" s="102"/>
      <c r="ET25" s="102"/>
      <c r="EU25" s="104" t="str">
        <f t="shared" si="32"/>
        <v/>
      </c>
      <c r="EV25" s="118"/>
      <c r="EW25" s="104" t="str">
        <f t="shared" si="146"/>
        <v/>
      </c>
      <c r="EX25" s="102"/>
      <c r="EY25" s="102"/>
      <c r="EZ25" s="104" t="str">
        <f t="shared" si="33"/>
        <v/>
      </c>
      <c r="FA25" s="102"/>
      <c r="FB25" s="104" t="str">
        <f t="shared" si="147"/>
        <v/>
      </c>
      <c r="FC25" s="104">
        <f t="shared" si="148"/>
        <v>10</v>
      </c>
      <c r="FD25" s="104">
        <f t="shared" si="149"/>
        <v>4.75</v>
      </c>
      <c r="FE25" s="104">
        <f t="shared" si="150"/>
        <v>6.85</v>
      </c>
      <c r="FF25" s="104" t="str">
        <f t="shared" si="151"/>
        <v/>
      </c>
      <c r="FG25" s="104">
        <f t="shared" si="152"/>
        <v>6.85</v>
      </c>
      <c r="FH25" s="105">
        <f t="shared" si="34"/>
        <v>0</v>
      </c>
      <c r="FI25" s="109">
        <f t="shared" si="35"/>
        <v>41</v>
      </c>
      <c r="FJ25" s="102">
        <v>8</v>
      </c>
      <c r="FK25" s="102">
        <v>3.5</v>
      </c>
      <c r="FL25" s="104">
        <f t="shared" si="36"/>
        <v>5.3000000000000007</v>
      </c>
      <c r="FM25" s="102"/>
      <c r="FN25" s="104">
        <f t="shared" si="153"/>
        <v>5.3000000000000007</v>
      </c>
      <c r="FO25" s="102">
        <v>7.5</v>
      </c>
      <c r="FP25" s="102">
        <v>3</v>
      </c>
      <c r="FQ25" s="104">
        <f t="shared" si="37"/>
        <v>4.8</v>
      </c>
      <c r="FR25" s="102"/>
      <c r="FS25" s="104">
        <f t="shared" si="154"/>
        <v>4.8</v>
      </c>
      <c r="FT25" s="102"/>
      <c r="FU25" s="102"/>
      <c r="FV25" s="104" t="str">
        <f t="shared" si="38"/>
        <v/>
      </c>
      <c r="FW25" s="118"/>
      <c r="FX25" s="104" t="str">
        <f t="shared" si="155"/>
        <v/>
      </c>
      <c r="FY25" s="102"/>
      <c r="FZ25" s="102"/>
      <c r="GA25" s="104" t="str">
        <f t="shared" si="39"/>
        <v/>
      </c>
      <c r="GB25" s="118"/>
      <c r="GC25" s="104" t="str">
        <f t="shared" si="156"/>
        <v/>
      </c>
      <c r="GD25" s="102"/>
      <c r="GE25" s="102"/>
      <c r="GF25" s="104" t="str">
        <f t="shared" si="40"/>
        <v/>
      </c>
      <c r="GG25" s="102"/>
      <c r="GH25" s="104" t="str">
        <f t="shared" si="157"/>
        <v/>
      </c>
      <c r="GI25" s="104">
        <f t="shared" si="158"/>
        <v>7.5625</v>
      </c>
      <c r="GJ25" s="104">
        <f t="shared" si="159"/>
        <v>3.0625</v>
      </c>
      <c r="GK25" s="104">
        <f t="shared" si="160"/>
        <v>4.8625000000000007</v>
      </c>
      <c r="GL25" s="104" t="str">
        <f t="shared" si="161"/>
        <v/>
      </c>
      <c r="GM25" s="104">
        <f t="shared" si="162"/>
        <v>4.8625000000000007</v>
      </c>
      <c r="GN25" s="105">
        <f t="shared" si="41"/>
        <v>0</v>
      </c>
      <c r="GO25" s="109">
        <f t="shared" si="42"/>
        <v>44</v>
      </c>
      <c r="GP25" s="102">
        <v>7.5</v>
      </c>
      <c r="GQ25" s="102">
        <v>7.5</v>
      </c>
      <c r="GR25" s="104">
        <f t="shared" si="43"/>
        <v>7.5</v>
      </c>
      <c r="GS25" s="102"/>
      <c r="GT25" s="104">
        <f t="shared" si="163"/>
        <v>7.5</v>
      </c>
      <c r="GU25" s="102">
        <v>16</v>
      </c>
      <c r="GV25" s="102">
        <v>4</v>
      </c>
      <c r="GW25" s="104">
        <f t="shared" si="44"/>
        <v>8.8000000000000007</v>
      </c>
      <c r="GX25" s="102"/>
      <c r="GY25" s="104">
        <f t="shared" si="164"/>
        <v>8.8000000000000007</v>
      </c>
      <c r="GZ25" s="102">
        <v>14.5</v>
      </c>
      <c r="HA25" s="102">
        <v>4</v>
      </c>
      <c r="HB25" s="104">
        <f t="shared" si="45"/>
        <v>8.2000000000000011</v>
      </c>
      <c r="HC25" s="118"/>
      <c r="HD25" s="104">
        <f t="shared" si="165"/>
        <v>8.2000000000000011</v>
      </c>
      <c r="HE25" s="102"/>
      <c r="HF25" s="102"/>
      <c r="HG25" s="104" t="str">
        <f t="shared" si="46"/>
        <v/>
      </c>
      <c r="HH25" s="118"/>
      <c r="HI25" s="104" t="str">
        <f t="shared" si="166"/>
        <v/>
      </c>
      <c r="HJ25" s="102"/>
      <c r="HK25" s="102"/>
      <c r="HL25" s="104" t="str">
        <f t="shared" si="47"/>
        <v/>
      </c>
      <c r="HM25" s="102"/>
      <c r="HN25" s="104" t="str">
        <f t="shared" si="167"/>
        <v/>
      </c>
      <c r="HO25" s="104">
        <f t="shared" si="168"/>
        <v>13.46875</v>
      </c>
      <c r="HP25" s="104">
        <f t="shared" si="169"/>
        <v>4.65625</v>
      </c>
      <c r="HQ25" s="104">
        <f t="shared" si="170"/>
        <v>8.1812500000000021</v>
      </c>
      <c r="HR25" s="104" t="str">
        <f t="shared" si="171"/>
        <v/>
      </c>
      <c r="HS25" s="104">
        <f t="shared" si="172"/>
        <v>8.1812500000000021</v>
      </c>
      <c r="HT25" s="105">
        <f t="shared" si="48"/>
        <v>0</v>
      </c>
      <c r="HU25" s="109">
        <f t="shared" si="49"/>
        <v>32</v>
      </c>
      <c r="HV25" s="102">
        <v>10.5</v>
      </c>
      <c r="HW25" s="102">
        <v>9.9507142857142856</v>
      </c>
      <c r="HX25" s="104">
        <f t="shared" si="50"/>
        <v>10.170428571428571</v>
      </c>
      <c r="HY25" s="102"/>
      <c r="HZ25" s="104">
        <f t="shared" si="173"/>
        <v>10.170428571428571</v>
      </c>
      <c r="IA25" s="102"/>
      <c r="IB25" s="102"/>
      <c r="IC25" s="104" t="str">
        <f t="shared" si="51"/>
        <v/>
      </c>
      <c r="ID25" s="102"/>
      <c r="IE25" s="104" t="str">
        <f t="shared" si="174"/>
        <v/>
      </c>
      <c r="IF25" s="102"/>
      <c r="IG25" s="102"/>
      <c r="IH25" s="104" t="str">
        <f t="shared" si="52"/>
        <v/>
      </c>
      <c r="II25" s="118"/>
      <c r="IJ25" s="104" t="str">
        <f t="shared" si="175"/>
        <v/>
      </c>
      <c r="IK25" s="102"/>
      <c r="IL25" s="102"/>
      <c r="IM25" s="104" t="str">
        <f t="shared" si="53"/>
        <v/>
      </c>
      <c r="IN25" s="118"/>
      <c r="IO25" s="104" t="str">
        <f t="shared" si="176"/>
        <v/>
      </c>
      <c r="IP25" s="102"/>
      <c r="IQ25" s="102"/>
      <c r="IR25" s="104" t="str">
        <f t="shared" si="54"/>
        <v/>
      </c>
      <c r="IS25" s="102"/>
      <c r="IT25" s="104" t="str">
        <f t="shared" si="177"/>
        <v/>
      </c>
      <c r="IU25" s="104">
        <f t="shared" si="232"/>
        <v>10.5</v>
      </c>
      <c r="IV25" s="104">
        <f t="shared" si="233"/>
        <v>9.9507142857142856</v>
      </c>
      <c r="IW25" s="104">
        <f t="shared" si="234"/>
        <v>10.170428571428571</v>
      </c>
      <c r="IX25" s="104" t="str">
        <f t="shared" si="235"/>
        <v/>
      </c>
      <c r="IY25" s="104">
        <f t="shared" si="236"/>
        <v>10.170428571428571</v>
      </c>
      <c r="IZ25" s="105">
        <f t="shared" si="237"/>
        <v>2</v>
      </c>
      <c r="JA25" s="109">
        <f t="shared" si="55"/>
        <v>27</v>
      </c>
      <c r="JB25" s="102"/>
      <c r="JC25" s="102"/>
      <c r="JD25" s="104" t="str">
        <f t="shared" si="56"/>
        <v/>
      </c>
      <c r="JE25" s="102"/>
      <c r="JF25" s="104" t="str">
        <f t="shared" si="184"/>
        <v/>
      </c>
      <c r="JG25" s="102"/>
      <c r="JH25" s="102"/>
      <c r="JI25" s="104" t="str">
        <f t="shared" si="57"/>
        <v/>
      </c>
      <c r="JJ25" s="102"/>
      <c r="JK25" s="104" t="str">
        <f t="shared" si="185"/>
        <v/>
      </c>
      <c r="JL25" s="102"/>
      <c r="JM25" s="102"/>
      <c r="JN25" s="104" t="str">
        <f t="shared" si="58"/>
        <v/>
      </c>
      <c r="JO25" s="118"/>
      <c r="JP25" s="104" t="str">
        <f t="shared" si="186"/>
        <v/>
      </c>
      <c r="JQ25" s="102"/>
      <c r="JR25" s="102"/>
      <c r="JS25" s="104" t="str">
        <f t="shared" si="59"/>
        <v/>
      </c>
      <c r="JT25" s="118"/>
      <c r="JU25" s="104" t="str">
        <f t="shared" si="187"/>
        <v/>
      </c>
      <c r="JV25" s="102"/>
      <c r="JW25" s="102"/>
      <c r="JX25" s="104" t="str">
        <f t="shared" si="60"/>
        <v/>
      </c>
      <c r="JY25" s="102"/>
      <c r="JZ25" s="104" t="str">
        <f t="shared" si="188"/>
        <v/>
      </c>
      <c r="KA25" s="104" t="str">
        <f t="shared" si="189"/>
        <v/>
      </c>
      <c r="KB25" s="104" t="str">
        <f t="shared" si="190"/>
        <v/>
      </c>
      <c r="KC25" s="104" t="str">
        <f t="shared" si="191"/>
        <v/>
      </c>
      <c r="KD25" s="104" t="str">
        <f t="shared" si="192"/>
        <v/>
      </c>
      <c r="KE25" s="104" t="str">
        <f t="shared" si="193"/>
        <v/>
      </c>
      <c r="KF25" s="105" t="str">
        <f t="shared" si="61"/>
        <v/>
      </c>
      <c r="KG25" s="109" t="str">
        <f t="shared" si="62"/>
        <v/>
      </c>
      <c r="KH25" s="102">
        <v>15.5</v>
      </c>
      <c r="KI25" s="102">
        <v>14.5</v>
      </c>
      <c r="KJ25" s="104">
        <f t="shared" si="63"/>
        <v>14.899999999999999</v>
      </c>
      <c r="KK25" s="102"/>
      <c r="KL25" s="104">
        <f t="shared" si="194"/>
        <v>14.899999999999999</v>
      </c>
      <c r="KM25" s="102"/>
      <c r="KN25" s="102"/>
      <c r="KO25" s="104" t="str">
        <f t="shared" si="64"/>
        <v/>
      </c>
      <c r="KP25" s="102"/>
      <c r="KQ25" s="104" t="str">
        <f t="shared" si="195"/>
        <v/>
      </c>
      <c r="KR25" s="102"/>
      <c r="KS25" s="102"/>
      <c r="KT25" s="104" t="str">
        <f t="shared" si="65"/>
        <v/>
      </c>
      <c r="KU25" s="118"/>
      <c r="KV25" s="104" t="str">
        <f t="shared" si="196"/>
        <v/>
      </c>
      <c r="KW25" s="102"/>
      <c r="KX25" s="102"/>
      <c r="KY25" s="104" t="str">
        <f t="shared" si="66"/>
        <v/>
      </c>
      <c r="KZ25" s="118"/>
      <c r="LA25" s="104" t="str">
        <f t="shared" si="197"/>
        <v/>
      </c>
      <c r="LB25" s="102"/>
      <c r="LC25" s="102"/>
      <c r="LD25" s="104" t="str">
        <f t="shared" si="67"/>
        <v/>
      </c>
      <c r="LE25" s="102"/>
      <c r="LF25" s="104" t="str">
        <f t="shared" si="198"/>
        <v/>
      </c>
      <c r="LG25" s="104">
        <f t="shared" si="199"/>
        <v>15.5</v>
      </c>
      <c r="LH25" s="104">
        <f t="shared" si="200"/>
        <v>14.5</v>
      </c>
      <c r="LI25" s="104">
        <f t="shared" si="201"/>
        <v>14.899999999999999</v>
      </c>
      <c r="LJ25" s="104" t="str">
        <f t="shared" si="202"/>
        <v/>
      </c>
      <c r="LK25" s="104">
        <f t="shared" si="203"/>
        <v>14.899999999999999</v>
      </c>
      <c r="LL25" s="105">
        <f t="shared" si="68"/>
        <v>2</v>
      </c>
      <c r="LM25" s="109">
        <f t="shared" si="69"/>
        <v>1</v>
      </c>
      <c r="LN25" s="102"/>
      <c r="LO25" s="102"/>
      <c r="LP25" s="104" t="str">
        <f t="shared" si="70"/>
        <v/>
      </c>
      <c r="LQ25" s="102"/>
      <c r="LR25" s="104" t="str">
        <f t="shared" si="204"/>
        <v/>
      </c>
      <c r="LS25" s="102"/>
      <c r="LT25" s="102"/>
      <c r="LU25" s="104" t="str">
        <f t="shared" si="71"/>
        <v/>
      </c>
      <c r="LV25" s="102"/>
      <c r="LW25" s="104" t="str">
        <f t="shared" si="205"/>
        <v/>
      </c>
      <c r="LX25" s="102"/>
      <c r="LY25" s="102"/>
      <c r="LZ25" s="104" t="str">
        <f t="shared" si="72"/>
        <v/>
      </c>
      <c r="MA25" s="118"/>
      <c r="MB25" s="104" t="str">
        <f t="shared" si="206"/>
        <v/>
      </c>
      <c r="MC25" s="102"/>
      <c r="MD25" s="102"/>
      <c r="ME25" s="104" t="str">
        <f t="shared" si="73"/>
        <v/>
      </c>
      <c r="MF25" s="118"/>
      <c r="MG25" s="104" t="str">
        <f t="shared" si="207"/>
        <v/>
      </c>
      <c r="MH25" s="102"/>
      <c r="MI25" s="102"/>
      <c r="MJ25" s="104" t="str">
        <f t="shared" si="74"/>
        <v/>
      </c>
      <c r="MK25" s="102"/>
      <c r="ML25" s="104" t="str">
        <f t="shared" si="208"/>
        <v/>
      </c>
      <c r="MM25" s="104" t="str">
        <f t="shared" si="209"/>
        <v/>
      </c>
      <c r="MN25" s="104" t="str">
        <f t="shared" si="210"/>
        <v/>
      </c>
      <c r="MO25" s="104" t="str">
        <f t="shared" si="211"/>
        <v/>
      </c>
      <c r="MP25" s="104" t="str">
        <f t="shared" si="212"/>
        <v/>
      </c>
      <c r="MQ25" s="104" t="str">
        <f t="shared" si="213"/>
        <v/>
      </c>
      <c r="MR25" s="105" t="str">
        <f t="shared" si="75"/>
        <v/>
      </c>
      <c r="MS25" s="109" t="str">
        <f t="shared" si="76"/>
        <v/>
      </c>
      <c r="MT25" s="102"/>
      <c r="MU25" s="102"/>
      <c r="MV25" s="104" t="str">
        <f t="shared" si="77"/>
        <v/>
      </c>
      <c r="MW25" s="102"/>
      <c r="MX25" s="104" t="str">
        <f t="shared" si="214"/>
        <v/>
      </c>
      <c r="MY25" s="102"/>
      <c r="MZ25" s="102"/>
      <c r="NA25" s="104" t="str">
        <f t="shared" si="78"/>
        <v/>
      </c>
      <c r="NB25" s="102"/>
      <c r="NC25" s="104" t="str">
        <f t="shared" si="215"/>
        <v/>
      </c>
      <c r="ND25" s="102"/>
      <c r="NE25" s="102"/>
      <c r="NF25" s="104" t="str">
        <f t="shared" si="79"/>
        <v/>
      </c>
      <c r="NG25" s="118"/>
      <c r="NH25" s="104" t="str">
        <f t="shared" si="216"/>
        <v/>
      </c>
      <c r="NI25" s="102"/>
      <c r="NJ25" s="102"/>
      <c r="NK25" s="104" t="str">
        <f t="shared" si="80"/>
        <v/>
      </c>
      <c r="NL25" s="118"/>
      <c r="NM25" s="104" t="str">
        <f t="shared" si="217"/>
        <v/>
      </c>
      <c r="NN25" s="102"/>
      <c r="NO25" s="102"/>
      <c r="NP25" s="104" t="str">
        <f t="shared" si="81"/>
        <v/>
      </c>
      <c r="NQ25" s="102"/>
      <c r="NR25" s="104" t="str">
        <f t="shared" si="218"/>
        <v/>
      </c>
      <c r="NS25" s="104" t="str">
        <f t="shared" si="219"/>
        <v/>
      </c>
      <c r="NT25" s="104" t="str">
        <f t="shared" si="220"/>
        <v/>
      </c>
      <c r="NU25" s="104" t="str">
        <f t="shared" si="221"/>
        <v/>
      </c>
      <c r="NV25" s="104" t="str">
        <f t="shared" si="222"/>
        <v/>
      </c>
      <c r="NW25" s="104" t="str">
        <f t="shared" si="223"/>
        <v/>
      </c>
      <c r="NX25" s="105" t="str">
        <f t="shared" si="82"/>
        <v/>
      </c>
      <c r="NY25" s="109" t="str">
        <f t="shared" si="83"/>
        <v/>
      </c>
      <c r="NZ25" s="73" t="str">
        <f t="shared" si="84"/>
        <v>Kasaina</v>
      </c>
      <c r="OA25" s="104">
        <f t="shared" si="85"/>
        <v>6.7050000000000001</v>
      </c>
      <c r="OB25" s="104">
        <f t="shared" si="86"/>
        <v>9.5749999999999993</v>
      </c>
      <c r="OC25" s="104">
        <f t="shared" si="87"/>
        <v>11.2875</v>
      </c>
      <c r="OD25" s="104">
        <f t="shared" si="88"/>
        <v>12.200000000000001</v>
      </c>
      <c r="OE25" s="104">
        <f t="shared" si="89"/>
        <v>6.85</v>
      </c>
      <c r="OF25" s="104">
        <f t="shared" si="90"/>
        <v>4.8625000000000007</v>
      </c>
      <c r="OG25" s="104">
        <f t="shared" si="91"/>
        <v>8.1812500000000021</v>
      </c>
      <c r="OH25" s="104">
        <f t="shared" si="92"/>
        <v>10.170428571428571</v>
      </c>
      <c r="OI25" s="104" t="str">
        <f t="shared" si="93"/>
        <v/>
      </c>
      <c r="OJ25" s="104">
        <f t="shared" si="94"/>
        <v>14.899999999999999</v>
      </c>
      <c r="OK25" s="104" t="str">
        <f t="shared" si="95"/>
        <v/>
      </c>
      <c r="OL25" s="104" t="str">
        <f t="shared" si="96"/>
        <v/>
      </c>
      <c r="OM25" s="134"/>
      <c r="ON25" s="104">
        <f t="shared" si="97"/>
        <v>8.7632211538461533</v>
      </c>
      <c r="OO25" s="104">
        <f t="shared" si="98"/>
        <v>7.6764972527472528</v>
      </c>
      <c r="OP25" s="104">
        <f t="shared" si="99"/>
        <v>9.4006098901098891</v>
      </c>
      <c r="OQ25" s="104">
        <f t="shared" si="100"/>
        <v>9.4006098901098891</v>
      </c>
      <c r="OR25" s="105">
        <f t="shared" si="101"/>
        <v>11</v>
      </c>
      <c r="OS25" s="105">
        <f t="shared" si="224"/>
        <v>11</v>
      </c>
      <c r="OT25" s="134"/>
      <c r="OU25" s="109">
        <f t="shared" si="102"/>
        <v>36</v>
      </c>
      <c r="OW25" s="95" t="s">
        <v>31</v>
      </c>
      <c r="OX25" s="95" t="s">
        <v>32</v>
      </c>
      <c r="OY25" s="95" t="s">
        <v>30</v>
      </c>
      <c r="OZ25" s="95"/>
      <c r="PA25" s="95" t="s">
        <v>32</v>
      </c>
      <c r="PB25" s="95" t="s">
        <v>31</v>
      </c>
      <c r="PC25" s="95"/>
      <c r="PD25" s="95"/>
      <c r="PE25" s="95"/>
      <c r="PF25" s="95"/>
    </row>
    <row r="26" spans="1:422" x14ac:dyDescent="0.3">
      <c r="A26" s="103">
        <f t="shared" si="225"/>
        <v>21</v>
      </c>
      <c r="B26" s="237" t="s">
        <v>302</v>
      </c>
      <c r="C26" s="237" t="s">
        <v>376</v>
      </c>
      <c r="D26" s="237" t="s">
        <v>412</v>
      </c>
      <c r="E26" s="239" t="s">
        <v>278</v>
      </c>
      <c r="F26" s="102">
        <v>17.600000000000001</v>
      </c>
      <c r="G26" s="102">
        <v>4</v>
      </c>
      <c r="H26" s="104">
        <f t="shared" si="1"/>
        <v>9.4400000000000013</v>
      </c>
      <c r="I26" s="102"/>
      <c r="J26" s="104">
        <f t="shared" si="103"/>
        <v>9.4400000000000013</v>
      </c>
      <c r="K26" s="102">
        <v>10.4</v>
      </c>
      <c r="L26" s="102">
        <v>7</v>
      </c>
      <c r="M26" s="104">
        <f t="shared" si="2"/>
        <v>8.36</v>
      </c>
      <c r="N26" s="102"/>
      <c r="O26" s="104">
        <f t="shared" si="104"/>
        <v>8.36</v>
      </c>
      <c r="P26" s="102"/>
      <c r="Q26" s="102"/>
      <c r="R26" s="104" t="str">
        <f t="shared" si="3"/>
        <v/>
      </c>
      <c r="S26" s="118"/>
      <c r="T26" s="104" t="str">
        <f t="shared" si="105"/>
        <v/>
      </c>
      <c r="U26" s="102"/>
      <c r="V26" s="102"/>
      <c r="W26" s="104" t="str">
        <f t="shared" si="4"/>
        <v/>
      </c>
      <c r="X26" s="118"/>
      <c r="Y26" s="104" t="str">
        <f t="shared" si="106"/>
        <v/>
      </c>
      <c r="Z26" s="102"/>
      <c r="AA26" s="102"/>
      <c r="AB26" s="104" t="str">
        <f t="shared" si="5"/>
        <v/>
      </c>
      <c r="AC26" s="102"/>
      <c r="AD26" s="104" t="str">
        <f t="shared" si="107"/>
        <v/>
      </c>
      <c r="AE26" s="104">
        <f t="shared" si="108"/>
        <v>13.100000000000001</v>
      </c>
      <c r="AF26" s="104">
        <f t="shared" si="109"/>
        <v>5.875</v>
      </c>
      <c r="AG26" s="104">
        <f t="shared" si="110"/>
        <v>8.7650000000000006</v>
      </c>
      <c r="AH26" s="104" t="str">
        <f t="shared" si="111"/>
        <v/>
      </c>
      <c r="AI26" s="104">
        <f t="shared" si="112"/>
        <v>8.7650000000000006</v>
      </c>
      <c r="AJ26" s="105">
        <f t="shared" si="6"/>
        <v>0</v>
      </c>
      <c r="AK26" s="109">
        <f t="shared" si="7"/>
        <v>31</v>
      </c>
      <c r="AL26" s="102">
        <v>11.375</v>
      </c>
      <c r="AM26" s="102">
        <v>4</v>
      </c>
      <c r="AN26" s="104">
        <f t="shared" si="8"/>
        <v>6.9499999999999993</v>
      </c>
      <c r="AO26" s="102"/>
      <c r="AP26" s="104">
        <f t="shared" si="113"/>
        <v>6.9499999999999993</v>
      </c>
      <c r="AQ26" s="102">
        <v>3.5</v>
      </c>
      <c r="AR26" s="102">
        <v>7.5</v>
      </c>
      <c r="AS26" s="104">
        <f t="shared" si="9"/>
        <v>5.9</v>
      </c>
      <c r="AT26" s="102"/>
      <c r="AU26" s="104">
        <f t="shared" si="114"/>
        <v>5.9</v>
      </c>
      <c r="AV26" s="102">
        <v>14.5</v>
      </c>
      <c r="AW26" s="102">
        <v>13.25</v>
      </c>
      <c r="AX26" s="104">
        <f t="shared" si="10"/>
        <v>13.75</v>
      </c>
      <c r="AY26" s="118"/>
      <c r="AZ26" s="104">
        <f t="shared" si="115"/>
        <v>13.75</v>
      </c>
      <c r="BA26" s="102"/>
      <c r="BB26" s="102"/>
      <c r="BC26" s="104" t="str">
        <f t="shared" si="11"/>
        <v/>
      </c>
      <c r="BD26" s="118"/>
      <c r="BE26" s="104" t="str">
        <f t="shared" si="116"/>
        <v/>
      </c>
      <c r="BF26" s="102"/>
      <c r="BG26" s="102"/>
      <c r="BH26" s="104" t="str">
        <f t="shared" si="12"/>
        <v/>
      </c>
      <c r="BI26" s="102"/>
      <c r="BJ26" s="104" t="str">
        <f t="shared" si="117"/>
        <v/>
      </c>
      <c r="BK26" s="104">
        <f t="shared" si="118"/>
        <v>10.0859375</v>
      </c>
      <c r="BL26" s="104">
        <f t="shared" si="119"/>
        <v>8.5625</v>
      </c>
      <c r="BM26" s="104">
        <f t="shared" si="120"/>
        <v>9.171875</v>
      </c>
      <c r="BN26" s="104" t="str">
        <f t="shared" si="121"/>
        <v/>
      </c>
      <c r="BO26" s="104">
        <f t="shared" si="122"/>
        <v>9.171875</v>
      </c>
      <c r="BP26" s="105">
        <f t="shared" si="13"/>
        <v>0</v>
      </c>
      <c r="BQ26" s="109">
        <f t="shared" si="14"/>
        <v>32</v>
      </c>
      <c r="BR26" s="102">
        <v>11.5</v>
      </c>
      <c r="BS26" s="102">
        <v>12.5</v>
      </c>
      <c r="BT26" s="104">
        <f t="shared" si="15"/>
        <v>12.100000000000001</v>
      </c>
      <c r="BU26" s="102"/>
      <c r="BV26" s="104">
        <f t="shared" si="123"/>
        <v>12.100000000000001</v>
      </c>
      <c r="BW26" s="240">
        <v>14</v>
      </c>
      <c r="BX26" s="102">
        <v>15.5</v>
      </c>
      <c r="BY26" s="104">
        <f t="shared" si="16"/>
        <v>14.899999999999999</v>
      </c>
      <c r="BZ26" s="102"/>
      <c r="CA26" s="104">
        <f t="shared" si="124"/>
        <v>14.899999999999999</v>
      </c>
      <c r="CB26" s="102">
        <v>12.5</v>
      </c>
      <c r="CC26" s="102">
        <v>15</v>
      </c>
      <c r="CD26" s="104">
        <f t="shared" si="17"/>
        <v>14</v>
      </c>
      <c r="CE26" s="118"/>
      <c r="CF26" s="104">
        <f t="shared" si="125"/>
        <v>14</v>
      </c>
      <c r="CG26" s="102"/>
      <c r="CH26" s="102"/>
      <c r="CI26" s="104" t="str">
        <f t="shared" si="18"/>
        <v/>
      </c>
      <c r="CJ26" s="118"/>
      <c r="CK26" s="104" t="str">
        <f t="shared" si="126"/>
        <v/>
      </c>
      <c r="CL26" s="102"/>
      <c r="CM26" s="102"/>
      <c r="CN26" s="104" t="str">
        <f t="shared" si="19"/>
        <v/>
      </c>
      <c r="CO26" s="102"/>
      <c r="CP26" s="104" t="str">
        <f t="shared" si="127"/>
        <v/>
      </c>
      <c r="CQ26" s="104">
        <f t="shared" si="128"/>
        <v>12.59375</v>
      </c>
      <c r="CR26" s="104">
        <f t="shared" si="129"/>
        <v>14.21875</v>
      </c>
      <c r="CS26" s="104">
        <f t="shared" si="130"/>
        <v>13.568750000000001</v>
      </c>
      <c r="CT26" s="104" t="str">
        <f t="shared" si="131"/>
        <v/>
      </c>
      <c r="CU26" s="104">
        <f t="shared" si="132"/>
        <v>13.568750000000001</v>
      </c>
      <c r="CV26" s="105">
        <f t="shared" si="20"/>
        <v>3</v>
      </c>
      <c r="CW26" s="109">
        <f t="shared" si="21"/>
        <v>5</v>
      </c>
      <c r="CX26" s="102">
        <v>16</v>
      </c>
      <c r="CY26" s="102">
        <v>15.5</v>
      </c>
      <c r="CZ26" s="104">
        <f t="shared" si="22"/>
        <v>15.7</v>
      </c>
      <c r="DA26" s="102"/>
      <c r="DB26" s="104">
        <f t="shared" si="133"/>
        <v>15.7</v>
      </c>
      <c r="DC26" s="102">
        <v>18.5</v>
      </c>
      <c r="DD26" s="102">
        <v>15</v>
      </c>
      <c r="DE26" s="104">
        <f t="shared" si="23"/>
        <v>16.399999999999999</v>
      </c>
      <c r="DF26" s="102"/>
      <c r="DG26" s="104">
        <f t="shared" si="134"/>
        <v>16.399999999999999</v>
      </c>
      <c r="DH26" s="102"/>
      <c r="DI26" s="102"/>
      <c r="DJ26" s="104" t="str">
        <f t="shared" si="24"/>
        <v/>
      </c>
      <c r="DK26" s="118"/>
      <c r="DL26" s="104" t="str">
        <f t="shared" si="135"/>
        <v/>
      </c>
      <c r="DM26" s="102"/>
      <c r="DN26" s="102"/>
      <c r="DO26" s="104" t="str">
        <f t="shared" si="25"/>
        <v/>
      </c>
      <c r="DP26" s="118"/>
      <c r="DQ26" s="104" t="str">
        <f t="shared" si="136"/>
        <v/>
      </c>
      <c r="DR26" s="102"/>
      <c r="DS26" s="102"/>
      <c r="DT26" s="104" t="str">
        <f t="shared" si="26"/>
        <v/>
      </c>
      <c r="DU26" s="102"/>
      <c r="DV26" s="104" t="str">
        <f t="shared" si="137"/>
        <v/>
      </c>
      <c r="DW26" s="104">
        <f t="shared" si="138"/>
        <v>17.25</v>
      </c>
      <c r="DX26" s="104">
        <f t="shared" si="139"/>
        <v>15.25</v>
      </c>
      <c r="DY26" s="104">
        <f t="shared" si="140"/>
        <v>16.049999999999997</v>
      </c>
      <c r="DZ26" s="104" t="str">
        <f t="shared" si="141"/>
        <v/>
      </c>
      <c r="EA26" s="104">
        <f t="shared" si="142"/>
        <v>16.049999999999997</v>
      </c>
      <c r="EB26" s="105">
        <f t="shared" si="27"/>
        <v>4</v>
      </c>
      <c r="EC26" s="109">
        <f t="shared" si="28"/>
        <v>4</v>
      </c>
      <c r="ED26" s="102">
        <v>15.5</v>
      </c>
      <c r="EE26" s="102">
        <v>14</v>
      </c>
      <c r="EF26" s="104">
        <f t="shared" si="29"/>
        <v>14.600000000000001</v>
      </c>
      <c r="EG26" s="102"/>
      <c r="EH26" s="104">
        <f t="shared" si="143"/>
        <v>14.600000000000001</v>
      </c>
      <c r="EI26" s="102">
        <v>13.5</v>
      </c>
      <c r="EJ26" s="102">
        <v>6.5</v>
      </c>
      <c r="EK26" s="104">
        <f t="shared" si="30"/>
        <v>9.3000000000000007</v>
      </c>
      <c r="EL26" s="102"/>
      <c r="EM26" s="104">
        <f t="shared" si="144"/>
        <v>9.3000000000000007</v>
      </c>
      <c r="EN26" s="102"/>
      <c r="EO26" s="102"/>
      <c r="EP26" s="104" t="str">
        <f t="shared" si="31"/>
        <v/>
      </c>
      <c r="EQ26" s="118"/>
      <c r="ER26" s="104" t="str">
        <f t="shared" si="145"/>
        <v/>
      </c>
      <c r="ES26" s="102"/>
      <c r="ET26" s="102"/>
      <c r="EU26" s="104" t="str">
        <f t="shared" si="32"/>
        <v/>
      </c>
      <c r="EV26" s="118"/>
      <c r="EW26" s="104" t="str">
        <f t="shared" si="146"/>
        <v/>
      </c>
      <c r="EX26" s="102"/>
      <c r="EY26" s="102"/>
      <c r="EZ26" s="104" t="str">
        <f t="shared" si="33"/>
        <v/>
      </c>
      <c r="FA26" s="102"/>
      <c r="FB26" s="104" t="str">
        <f t="shared" si="147"/>
        <v/>
      </c>
      <c r="FC26" s="104">
        <f t="shared" si="148"/>
        <v>14.5</v>
      </c>
      <c r="FD26" s="104">
        <f t="shared" si="149"/>
        <v>10.25</v>
      </c>
      <c r="FE26" s="104">
        <f t="shared" si="150"/>
        <v>11.950000000000001</v>
      </c>
      <c r="FF26" s="104" t="str">
        <f t="shared" si="151"/>
        <v/>
      </c>
      <c r="FG26" s="104">
        <f t="shared" si="152"/>
        <v>11.950000000000001</v>
      </c>
      <c r="FH26" s="105">
        <f t="shared" si="34"/>
        <v>2</v>
      </c>
      <c r="FI26" s="109">
        <f t="shared" si="35"/>
        <v>7</v>
      </c>
      <c r="FJ26" s="102">
        <v>13</v>
      </c>
      <c r="FK26" s="102">
        <v>4</v>
      </c>
      <c r="FL26" s="104">
        <f t="shared" si="36"/>
        <v>7.6</v>
      </c>
      <c r="FM26" s="102"/>
      <c r="FN26" s="104">
        <f t="shared" si="153"/>
        <v>7.6</v>
      </c>
      <c r="FO26" s="102">
        <v>13</v>
      </c>
      <c r="FP26" s="102">
        <v>6</v>
      </c>
      <c r="FQ26" s="104">
        <f t="shared" si="37"/>
        <v>8.8000000000000007</v>
      </c>
      <c r="FR26" s="102"/>
      <c r="FS26" s="104">
        <f t="shared" si="154"/>
        <v>8.8000000000000007</v>
      </c>
      <c r="FT26" s="102"/>
      <c r="FU26" s="102"/>
      <c r="FV26" s="104" t="str">
        <f t="shared" si="38"/>
        <v/>
      </c>
      <c r="FW26" s="118"/>
      <c r="FX26" s="104" t="str">
        <f t="shared" si="155"/>
        <v/>
      </c>
      <c r="FY26" s="102"/>
      <c r="FZ26" s="102"/>
      <c r="GA26" s="104" t="str">
        <f t="shared" si="39"/>
        <v/>
      </c>
      <c r="GB26" s="118"/>
      <c r="GC26" s="104" t="str">
        <f t="shared" si="156"/>
        <v/>
      </c>
      <c r="GD26" s="102"/>
      <c r="GE26" s="102"/>
      <c r="GF26" s="104" t="str">
        <f t="shared" si="40"/>
        <v/>
      </c>
      <c r="GG26" s="102"/>
      <c r="GH26" s="104" t="str">
        <f t="shared" si="157"/>
        <v/>
      </c>
      <c r="GI26" s="104">
        <f t="shared" si="158"/>
        <v>13</v>
      </c>
      <c r="GJ26" s="104">
        <f t="shared" si="159"/>
        <v>5.75</v>
      </c>
      <c r="GK26" s="104">
        <f t="shared" si="160"/>
        <v>8.65</v>
      </c>
      <c r="GL26" s="104" t="str">
        <f t="shared" si="161"/>
        <v/>
      </c>
      <c r="GM26" s="104">
        <f t="shared" si="162"/>
        <v>8.65</v>
      </c>
      <c r="GN26" s="105">
        <f t="shared" si="41"/>
        <v>0</v>
      </c>
      <c r="GO26" s="109">
        <f t="shared" si="42"/>
        <v>18</v>
      </c>
      <c r="GP26" s="102">
        <v>7.5</v>
      </c>
      <c r="GQ26" s="102">
        <v>13</v>
      </c>
      <c r="GR26" s="104">
        <f t="shared" si="43"/>
        <v>10.8</v>
      </c>
      <c r="GS26" s="102"/>
      <c r="GT26" s="104">
        <f t="shared" si="163"/>
        <v>10.8</v>
      </c>
      <c r="GU26" s="102">
        <v>10</v>
      </c>
      <c r="GV26" s="102">
        <v>4</v>
      </c>
      <c r="GW26" s="104">
        <f t="shared" si="44"/>
        <v>6.4</v>
      </c>
      <c r="GX26" s="102"/>
      <c r="GY26" s="104">
        <f t="shared" si="164"/>
        <v>6.4</v>
      </c>
      <c r="GZ26" s="102">
        <v>6</v>
      </c>
      <c r="HA26" s="102">
        <v>9</v>
      </c>
      <c r="HB26" s="104">
        <f t="shared" si="45"/>
        <v>7.8</v>
      </c>
      <c r="HC26" s="118"/>
      <c r="HD26" s="104">
        <f t="shared" si="165"/>
        <v>7.8</v>
      </c>
      <c r="HE26" s="102"/>
      <c r="HF26" s="102"/>
      <c r="HG26" s="104" t="str">
        <f t="shared" si="46"/>
        <v/>
      </c>
      <c r="HH26" s="118"/>
      <c r="HI26" s="104" t="str">
        <f t="shared" si="166"/>
        <v/>
      </c>
      <c r="HJ26" s="102"/>
      <c r="HK26" s="102"/>
      <c r="HL26" s="104" t="str">
        <f t="shared" si="47"/>
        <v/>
      </c>
      <c r="HM26" s="102"/>
      <c r="HN26" s="104" t="str">
        <f t="shared" si="167"/>
        <v/>
      </c>
      <c r="HO26" s="104">
        <f t="shared" si="168"/>
        <v>7.03125</v>
      </c>
      <c r="HP26" s="104">
        <f t="shared" si="169"/>
        <v>8.8125</v>
      </c>
      <c r="HQ26" s="104">
        <f t="shared" si="170"/>
        <v>8.1000000000000014</v>
      </c>
      <c r="HR26" s="104" t="str">
        <f t="shared" si="171"/>
        <v/>
      </c>
      <c r="HS26" s="104">
        <f t="shared" si="172"/>
        <v>8.1000000000000014</v>
      </c>
      <c r="HT26" s="105">
        <f t="shared" si="48"/>
        <v>0</v>
      </c>
      <c r="HU26" s="109">
        <f t="shared" si="49"/>
        <v>34</v>
      </c>
      <c r="HV26" s="102"/>
      <c r="HW26" s="102"/>
      <c r="HX26" s="104" t="str">
        <f t="shared" si="50"/>
        <v/>
      </c>
      <c r="HY26" s="102"/>
      <c r="HZ26" s="104" t="str">
        <f t="shared" si="173"/>
        <v/>
      </c>
      <c r="IA26" s="102"/>
      <c r="IB26" s="102"/>
      <c r="IC26" s="104" t="str">
        <f t="shared" si="51"/>
        <v/>
      </c>
      <c r="ID26" s="102"/>
      <c r="IE26" s="104" t="str">
        <f t="shared" si="174"/>
        <v/>
      </c>
      <c r="IF26" s="102">
        <v>10.75</v>
      </c>
      <c r="IG26" s="102">
        <v>11.75</v>
      </c>
      <c r="IH26" s="104">
        <f t="shared" si="52"/>
        <v>11.35</v>
      </c>
      <c r="II26" s="118"/>
      <c r="IJ26" s="104">
        <f t="shared" si="175"/>
        <v>11.35</v>
      </c>
      <c r="IK26" s="102"/>
      <c r="IL26" s="102"/>
      <c r="IM26" s="104" t="str">
        <f t="shared" si="53"/>
        <v/>
      </c>
      <c r="IN26" s="118"/>
      <c r="IO26" s="104" t="str">
        <f t="shared" si="176"/>
        <v/>
      </c>
      <c r="IP26" s="102"/>
      <c r="IQ26" s="102"/>
      <c r="IR26" s="104" t="str">
        <f t="shared" si="54"/>
        <v/>
      </c>
      <c r="IS26" s="102"/>
      <c r="IT26" s="104" t="str">
        <f t="shared" si="177"/>
        <v/>
      </c>
      <c r="IU26" s="104">
        <f t="shared" si="232"/>
        <v>10.75</v>
      </c>
      <c r="IV26" s="104">
        <f t="shared" si="233"/>
        <v>11.75</v>
      </c>
      <c r="IW26" s="104">
        <f t="shared" si="234"/>
        <v>11.35</v>
      </c>
      <c r="IX26" s="104" t="str">
        <f t="shared" si="235"/>
        <v/>
      </c>
      <c r="IY26" s="104">
        <f t="shared" si="236"/>
        <v>11.35</v>
      </c>
      <c r="IZ26" s="105">
        <f t="shared" si="237"/>
        <v>2</v>
      </c>
      <c r="JA26" s="109">
        <f t="shared" si="55"/>
        <v>22</v>
      </c>
      <c r="JB26" s="102"/>
      <c r="JC26" s="102"/>
      <c r="JD26" s="104" t="str">
        <f t="shared" si="56"/>
        <v/>
      </c>
      <c r="JE26" s="102"/>
      <c r="JF26" s="104" t="str">
        <f t="shared" si="184"/>
        <v/>
      </c>
      <c r="JG26" s="102"/>
      <c r="JH26" s="102"/>
      <c r="JI26" s="104" t="str">
        <f t="shared" si="57"/>
        <v/>
      </c>
      <c r="JJ26" s="102"/>
      <c r="JK26" s="104" t="str">
        <f t="shared" si="185"/>
        <v/>
      </c>
      <c r="JL26" s="102"/>
      <c r="JM26" s="102"/>
      <c r="JN26" s="104" t="str">
        <f t="shared" si="58"/>
        <v/>
      </c>
      <c r="JO26" s="118"/>
      <c r="JP26" s="104" t="str">
        <f t="shared" si="186"/>
        <v/>
      </c>
      <c r="JQ26" s="102"/>
      <c r="JR26" s="102"/>
      <c r="JS26" s="104" t="str">
        <f t="shared" si="59"/>
        <v/>
      </c>
      <c r="JT26" s="118"/>
      <c r="JU26" s="104" t="str">
        <f t="shared" si="187"/>
        <v/>
      </c>
      <c r="JV26" s="102"/>
      <c r="JW26" s="102"/>
      <c r="JX26" s="104" t="str">
        <f t="shared" si="60"/>
        <v/>
      </c>
      <c r="JY26" s="102"/>
      <c r="JZ26" s="104" t="str">
        <f t="shared" si="188"/>
        <v/>
      </c>
      <c r="KA26" s="104" t="str">
        <f t="shared" si="189"/>
        <v/>
      </c>
      <c r="KB26" s="104" t="str">
        <f t="shared" si="190"/>
        <v/>
      </c>
      <c r="KC26" s="104" t="str">
        <f t="shared" si="191"/>
        <v/>
      </c>
      <c r="KD26" s="104" t="str">
        <f t="shared" si="192"/>
        <v/>
      </c>
      <c r="KE26" s="104" t="str">
        <f t="shared" si="193"/>
        <v/>
      </c>
      <c r="KF26" s="105" t="str">
        <f t="shared" si="61"/>
        <v/>
      </c>
      <c r="KG26" s="109" t="str">
        <f t="shared" si="62"/>
        <v/>
      </c>
      <c r="KH26" s="102">
        <v>11.75</v>
      </c>
      <c r="KI26" s="102">
        <v>7</v>
      </c>
      <c r="KJ26" s="104">
        <f t="shared" si="63"/>
        <v>8.9</v>
      </c>
      <c r="KK26" s="102"/>
      <c r="KL26" s="104">
        <f t="shared" si="194"/>
        <v>8.9</v>
      </c>
      <c r="KM26" s="102"/>
      <c r="KN26" s="102"/>
      <c r="KO26" s="104" t="str">
        <f t="shared" si="64"/>
        <v/>
      </c>
      <c r="KP26" s="102"/>
      <c r="KQ26" s="104" t="str">
        <f t="shared" si="195"/>
        <v/>
      </c>
      <c r="KR26" s="102"/>
      <c r="KS26" s="102"/>
      <c r="KT26" s="104" t="str">
        <f t="shared" si="65"/>
        <v/>
      </c>
      <c r="KU26" s="118"/>
      <c r="KV26" s="104" t="str">
        <f t="shared" si="196"/>
        <v/>
      </c>
      <c r="KW26" s="102"/>
      <c r="KX26" s="102"/>
      <c r="KY26" s="104" t="str">
        <f t="shared" si="66"/>
        <v/>
      </c>
      <c r="KZ26" s="118"/>
      <c r="LA26" s="104" t="str">
        <f t="shared" si="197"/>
        <v/>
      </c>
      <c r="LB26" s="102"/>
      <c r="LC26" s="102"/>
      <c r="LD26" s="104" t="str">
        <f t="shared" si="67"/>
        <v/>
      </c>
      <c r="LE26" s="102"/>
      <c r="LF26" s="104" t="str">
        <f t="shared" si="198"/>
        <v/>
      </c>
      <c r="LG26" s="104">
        <f t="shared" si="199"/>
        <v>11.75</v>
      </c>
      <c r="LH26" s="104">
        <f t="shared" si="200"/>
        <v>7</v>
      </c>
      <c r="LI26" s="104">
        <f t="shared" si="201"/>
        <v>8.9</v>
      </c>
      <c r="LJ26" s="104" t="str">
        <f t="shared" si="202"/>
        <v/>
      </c>
      <c r="LK26" s="104">
        <f t="shared" si="203"/>
        <v>8.9</v>
      </c>
      <c r="LL26" s="105">
        <f t="shared" si="68"/>
        <v>0</v>
      </c>
      <c r="LM26" s="109">
        <f t="shared" si="69"/>
        <v>23</v>
      </c>
      <c r="LN26" s="102"/>
      <c r="LO26" s="102"/>
      <c r="LP26" s="104" t="str">
        <f t="shared" si="70"/>
        <v/>
      </c>
      <c r="LQ26" s="102"/>
      <c r="LR26" s="104" t="str">
        <f t="shared" si="204"/>
        <v/>
      </c>
      <c r="LS26" s="102"/>
      <c r="LT26" s="102"/>
      <c r="LU26" s="104" t="str">
        <f t="shared" si="71"/>
        <v/>
      </c>
      <c r="LV26" s="102"/>
      <c r="LW26" s="104" t="str">
        <f t="shared" si="205"/>
        <v/>
      </c>
      <c r="LX26" s="102"/>
      <c r="LY26" s="102"/>
      <c r="LZ26" s="104" t="str">
        <f t="shared" si="72"/>
        <v/>
      </c>
      <c r="MA26" s="118"/>
      <c r="MB26" s="104" t="str">
        <f t="shared" si="206"/>
        <v/>
      </c>
      <c r="MC26" s="102"/>
      <c r="MD26" s="102"/>
      <c r="ME26" s="104" t="str">
        <f t="shared" si="73"/>
        <v/>
      </c>
      <c r="MF26" s="118"/>
      <c r="MG26" s="104" t="str">
        <f t="shared" si="207"/>
        <v/>
      </c>
      <c r="MH26" s="102"/>
      <c r="MI26" s="102"/>
      <c r="MJ26" s="104" t="str">
        <f t="shared" si="74"/>
        <v/>
      </c>
      <c r="MK26" s="102"/>
      <c r="ML26" s="104" t="str">
        <f t="shared" si="208"/>
        <v/>
      </c>
      <c r="MM26" s="104" t="str">
        <f t="shared" si="209"/>
        <v/>
      </c>
      <c r="MN26" s="104" t="str">
        <f t="shared" si="210"/>
        <v/>
      </c>
      <c r="MO26" s="104" t="str">
        <f t="shared" si="211"/>
        <v/>
      </c>
      <c r="MP26" s="104" t="str">
        <f t="shared" si="212"/>
        <v/>
      </c>
      <c r="MQ26" s="104" t="str">
        <f t="shared" si="213"/>
        <v/>
      </c>
      <c r="MR26" s="105" t="str">
        <f t="shared" si="75"/>
        <v/>
      </c>
      <c r="MS26" s="109" t="str">
        <f t="shared" si="76"/>
        <v/>
      </c>
      <c r="MT26" s="102"/>
      <c r="MU26" s="102"/>
      <c r="MV26" s="104" t="str">
        <f t="shared" si="77"/>
        <v/>
      </c>
      <c r="MW26" s="102"/>
      <c r="MX26" s="104" t="str">
        <f t="shared" si="214"/>
        <v/>
      </c>
      <c r="MY26" s="102"/>
      <c r="MZ26" s="102"/>
      <c r="NA26" s="104" t="str">
        <f t="shared" si="78"/>
        <v/>
      </c>
      <c r="NB26" s="102"/>
      <c r="NC26" s="104" t="str">
        <f t="shared" si="215"/>
        <v/>
      </c>
      <c r="ND26" s="102"/>
      <c r="NE26" s="102"/>
      <c r="NF26" s="104" t="str">
        <f t="shared" si="79"/>
        <v/>
      </c>
      <c r="NG26" s="118"/>
      <c r="NH26" s="104" t="str">
        <f t="shared" si="216"/>
        <v/>
      </c>
      <c r="NI26" s="102"/>
      <c r="NJ26" s="102"/>
      <c r="NK26" s="104" t="str">
        <f t="shared" si="80"/>
        <v/>
      </c>
      <c r="NL26" s="118"/>
      <c r="NM26" s="104" t="str">
        <f t="shared" si="217"/>
        <v/>
      </c>
      <c r="NN26" s="102"/>
      <c r="NO26" s="102"/>
      <c r="NP26" s="104" t="str">
        <f t="shared" si="81"/>
        <v/>
      </c>
      <c r="NQ26" s="102"/>
      <c r="NR26" s="104" t="str">
        <f t="shared" si="218"/>
        <v/>
      </c>
      <c r="NS26" s="104" t="str">
        <f t="shared" si="219"/>
        <v/>
      </c>
      <c r="NT26" s="104" t="str">
        <f t="shared" si="220"/>
        <v/>
      </c>
      <c r="NU26" s="104" t="str">
        <f t="shared" si="221"/>
        <v/>
      </c>
      <c r="NV26" s="104" t="str">
        <f t="shared" si="222"/>
        <v/>
      </c>
      <c r="NW26" s="104" t="str">
        <f t="shared" si="223"/>
        <v/>
      </c>
      <c r="NX26" s="105" t="str">
        <f t="shared" si="82"/>
        <v/>
      </c>
      <c r="NY26" s="109" t="str">
        <f t="shared" si="83"/>
        <v/>
      </c>
      <c r="NZ26" s="73" t="str">
        <f t="shared" si="84"/>
        <v>Koloina</v>
      </c>
      <c r="OA26" s="104">
        <f t="shared" si="85"/>
        <v>8.7650000000000006</v>
      </c>
      <c r="OB26" s="104">
        <f t="shared" si="86"/>
        <v>9.171875</v>
      </c>
      <c r="OC26" s="104">
        <f t="shared" si="87"/>
        <v>13.568750000000001</v>
      </c>
      <c r="OD26" s="104">
        <f t="shared" si="88"/>
        <v>16.049999999999997</v>
      </c>
      <c r="OE26" s="104">
        <f t="shared" si="89"/>
        <v>11.950000000000001</v>
      </c>
      <c r="OF26" s="104">
        <f t="shared" si="90"/>
        <v>8.65</v>
      </c>
      <c r="OG26" s="104">
        <f t="shared" si="91"/>
        <v>8.1000000000000014</v>
      </c>
      <c r="OH26" s="104">
        <f t="shared" si="92"/>
        <v>11.35</v>
      </c>
      <c r="OI26" s="104" t="str">
        <f t="shared" si="93"/>
        <v/>
      </c>
      <c r="OJ26" s="104">
        <f t="shared" si="94"/>
        <v>8.9</v>
      </c>
      <c r="OK26" s="104" t="str">
        <f t="shared" si="95"/>
        <v/>
      </c>
      <c r="OL26" s="104" t="str">
        <f t="shared" si="96"/>
        <v/>
      </c>
      <c r="OM26" s="134"/>
      <c r="ON26" s="104">
        <f t="shared" si="97"/>
        <v>10.045673076923077</v>
      </c>
      <c r="OO26" s="104">
        <f t="shared" si="98"/>
        <v>8.6550480769230766</v>
      </c>
      <c r="OP26" s="104">
        <f t="shared" si="99"/>
        <v>10.896875000000001</v>
      </c>
      <c r="OQ26" s="104">
        <f t="shared" si="100"/>
        <v>10.896875000000001</v>
      </c>
      <c r="OR26" s="105">
        <f t="shared" si="101"/>
        <v>11</v>
      </c>
      <c r="OS26" s="105">
        <f t="shared" si="224"/>
        <v>30</v>
      </c>
      <c r="OT26" s="134"/>
      <c r="OU26" s="109">
        <f t="shared" si="102"/>
        <v>20</v>
      </c>
      <c r="OW26" s="95" t="s">
        <v>32</v>
      </c>
      <c r="OX26" s="95" t="s">
        <v>33</v>
      </c>
      <c r="OY26" s="95" t="s">
        <v>31</v>
      </c>
      <c r="OZ26" s="95"/>
      <c r="PA26" s="95" t="s">
        <v>32</v>
      </c>
      <c r="PB26" s="95" t="s">
        <v>32</v>
      </c>
      <c r="PC26" s="95"/>
      <c r="PD26" s="95"/>
      <c r="PE26" s="95"/>
      <c r="PF26" s="95"/>
    </row>
    <row r="27" spans="1:422" x14ac:dyDescent="0.3">
      <c r="A27" s="103">
        <f t="shared" si="225"/>
        <v>22</v>
      </c>
      <c r="B27" s="237" t="s">
        <v>303</v>
      </c>
      <c r="C27" s="237" t="s">
        <v>303</v>
      </c>
      <c r="D27" s="237" t="s">
        <v>413</v>
      </c>
      <c r="E27" s="238" t="s">
        <v>278</v>
      </c>
      <c r="F27" s="102">
        <v>16.600000000000001</v>
      </c>
      <c r="G27" s="102">
        <v>7.5</v>
      </c>
      <c r="H27" s="104">
        <f t="shared" si="1"/>
        <v>11.14</v>
      </c>
      <c r="I27" s="102"/>
      <c r="J27" s="104">
        <f t="shared" si="103"/>
        <v>11.14</v>
      </c>
      <c r="K27" s="102">
        <v>11</v>
      </c>
      <c r="L27" s="102">
        <v>2.5</v>
      </c>
      <c r="M27" s="104">
        <f t="shared" si="2"/>
        <v>5.9</v>
      </c>
      <c r="N27" s="102"/>
      <c r="O27" s="104">
        <f t="shared" si="104"/>
        <v>5.9</v>
      </c>
      <c r="P27" s="102"/>
      <c r="Q27" s="102"/>
      <c r="R27" s="104" t="str">
        <f t="shared" si="3"/>
        <v/>
      </c>
      <c r="S27" s="118"/>
      <c r="T27" s="104" t="str">
        <f t="shared" si="105"/>
        <v/>
      </c>
      <c r="U27" s="102"/>
      <c r="V27" s="102"/>
      <c r="W27" s="104" t="str">
        <f t="shared" si="4"/>
        <v/>
      </c>
      <c r="X27" s="118"/>
      <c r="Y27" s="104" t="str">
        <f t="shared" si="106"/>
        <v/>
      </c>
      <c r="Z27" s="102"/>
      <c r="AA27" s="102"/>
      <c r="AB27" s="104" t="str">
        <f t="shared" si="5"/>
        <v/>
      </c>
      <c r="AC27" s="102"/>
      <c r="AD27" s="104" t="str">
        <f t="shared" si="107"/>
        <v/>
      </c>
      <c r="AE27" s="104">
        <f t="shared" si="108"/>
        <v>13.100000000000001</v>
      </c>
      <c r="AF27" s="104">
        <f t="shared" si="109"/>
        <v>4.375</v>
      </c>
      <c r="AG27" s="104">
        <f t="shared" si="110"/>
        <v>7.8650000000000002</v>
      </c>
      <c r="AH27" s="104" t="str">
        <f t="shared" si="111"/>
        <v/>
      </c>
      <c r="AI27" s="104">
        <f t="shared" si="112"/>
        <v>7.8650000000000002</v>
      </c>
      <c r="AJ27" s="105">
        <f t="shared" si="6"/>
        <v>0</v>
      </c>
      <c r="AK27" s="109">
        <f t="shared" si="7"/>
        <v>33</v>
      </c>
      <c r="AL27" s="102">
        <v>11.5</v>
      </c>
      <c r="AM27" s="102">
        <v>9.5</v>
      </c>
      <c r="AN27" s="104">
        <f t="shared" si="8"/>
        <v>10.3</v>
      </c>
      <c r="AO27" s="102"/>
      <c r="AP27" s="104">
        <f t="shared" si="113"/>
        <v>10.3</v>
      </c>
      <c r="AQ27" s="102">
        <v>7</v>
      </c>
      <c r="AR27" s="102">
        <v>5</v>
      </c>
      <c r="AS27" s="104">
        <f t="shared" si="9"/>
        <v>5.8000000000000007</v>
      </c>
      <c r="AT27" s="102"/>
      <c r="AU27" s="104">
        <f t="shared" si="114"/>
        <v>5.8000000000000007</v>
      </c>
      <c r="AV27" s="102">
        <v>8.25</v>
      </c>
      <c r="AW27" s="102">
        <v>13</v>
      </c>
      <c r="AX27" s="104">
        <f t="shared" si="10"/>
        <v>11.1</v>
      </c>
      <c r="AY27" s="118"/>
      <c r="AZ27" s="104">
        <f t="shared" si="115"/>
        <v>11.1</v>
      </c>
      <c r="BA27" s="102"/>
      <c r="BB27" s="102"/>
      <c r="BC27" s="104" t="str">
        <f t="shared" si="11"/>
        <v/>
      </c>
      <c r="BD27" s="118"/>
      <c r="BE27" s="104" t="str">
        <f t="shared" si="116"/>
        <v/>
      </c>
      <c r="BF27" s="102"/>
      <c r="BG27" s="102"/>
      <c r="BH27" s="104" t="str">
        <f t="shared" si="12"/>
        <v/>
      </c>
      <c r="BI27" s="102"/>
      <c r="BJ27" s="104" t="str">
        <f t="shared" si="117"/>
        <v/>
      </c>
      <c r="BK27" s="104">
        <f t="shared" si="118"/>
        <v>8.875</v>
      </c>
      <c r="BL27" s="104">
        <f t="shared" si="119"/>
        <v>9.40625</v>
      </c>
      <c r="BM27" s="104">
        <f t="shared" si="120"/>
        <v>9.1937499999999996</v>
      </c>
      <c r="BN27" s="104" t="str">
        <f t="shared" si="121"/>
        <v/>
      </c>
      <c r="BO27" s="104">
        <f t="shared" si="122"/>
        <v>9.1937499999999996</v>
      </c>
      <c r="BP27" s="105">
        <f t="shared" si="13"/>
        <v>0</v>
      </c>
      <c r="BQ27" s="109">
        <f t="shared" si="14"/>
        <v>31</v>
      </c>
      <c r="BR27" s="102">
        <v>6.5</v>
      </c>
      <c r="BS27" s="102">
        <v>7</v>
      </c>
      <c r="BT27" s="104">
        <f t="shared" si="15"/>
        <v>6.8000000000000007</v>
      </c>
      <c r="BU27" s="102"/>
      <c r="BV27" s="104">
        <f t="shared" si="123"/>
        <v>6.8000000000000007</v>
      </c>
      <c r="BW27" s="240">
        <v>16</v>
      </c>
      <c r="BX27" s="102">
        <v>9</v>
      </c>
      <c r="BY27" s="104">
        <f t="shared" si="16"/>
        <v>11.8</v>
      </c>
      <c r="BZ27" s="102"/>
      <c r="CA27" s="104">
        <f t="shared" si="124"/>
        <v>11.8</v>
      </c>
      <c r="CB27" s="102">
        <v>10</v>
      </c>
      <c r="CC27" s="102">
        <v>4</v>
      </c>
      <c r="CD27" s="104">
        <f t="shared" si="17"/>
        <v>6.4</v>
      </c>
      <c r="CE27" s="118"/>
      <c r="CF27" s="104">
        <f t="shared" si="125"/>
        <v>6.4</v>
      </c>
      <c r="CG27" s="102"/>
      <c r="CH27" s="102"/>
      <c r="CI27" s="104" t="str">
        <f t="shared" si="18"/>
        <v/>
      </c>
      <c r="CJ27" s="118"/>
      <c r="CK27" s="104" t="str">
        <f t="shared" si="126"/>
        <v/>
      </c>
      <c r="CL27" s="102"/>
      <c r="CM27" s="102"/>
      <c r="CN27" s="104" t="str">
        <f t="shared" si="19"/>
        <v/>
      </c>
      <c r="CO27" s="102"/>
      <c r="CP27" s="104" t="str">
        <f t="shared" si="127"/>
        <v/>
      </c>
      <c r="CQ27" s="104">
        <f t="shared" si="128"/>
        <v>10.5625</v>
      </c>
      <c r="CR27" s="104">
        <f t="shared" si="129"/>
        <v>6.6875</v>
      </c>
      <c r="CS27" s="104">
        <f t="shared" si="130"/>
        <v>8.2375000000000007</v>
      </c>
      <c r="CT27" s="104" t="str">
        <f t="shared" si="131"/>
        <v/>
      </c>
      <c r="CU27" s="104">
        <f t="shared" si="132"/>
        <v>8.2375000000000007</v>
      </c>
      <c r="CV27" s="105">
        <f t="shared" si="20"/>
        <v>0</v>
      </c>
      <c r="CW27" s="109">
        <f t="shared" si="21"/>
        <v>34</v>
      </c>
      <c r="CX27" s="102">
        <v>11</v>
      </c>
      <c r="CY27" s="102">
        <v>4.5</v>
      </c>
      <c r="CZ27" s="104">
        <f t="shared" si="22"/>
        <v>7.1</v>
      </c>
      <c r="DA27" s="102"/>
      <c r="DB27" s="104">
        <f t="shared" si="133"/>
        <v>7.1</v>
      </c>
      <c r="DC27" s="102">
        <v>13</v>
      </c>
      <c r="DD27" s="102">
        <v>5.5</v>
      </c>
      <c r="DE27" s="104">
        <f t="shared" si="23"/>
        <v>8.5</v>
      </c>
      <c r="DF27" s="102"/>
      <c r="DG27" s="104">
        <f t="shared" si="134"/>
        <v>8.5</v>
      </c>
      <c r="DH27" s="102"/>
      <c r="DI27" s="102"/>
      <c r="DJ27" s="104" t="str">
        <f t="shared" si="24"/>
        <v/>
      </c>
      <c r="DK27" s="118"/>
      <c r="DL27" s="104" t="str">
        <f t="shared" si="135"/>
        <v/>
      </c>
      <c r="DM27" s="102"/>
      <c r="DN27" s="102"/>
      <c r="DO27" s="104" t="str">
        <f t="shared" si="25"/>
        <v/>
      </c>
      <c r="DP27" s="118"/>
      <c r="DQ27" s="104" t="str">
        <f t="shared" si="136"/>
        <v/>
      </c>
      <c r="DR27" s="102"/>
      <c r="DS27" s="102"/>
      <c r="DT27" s="104" t="str">
        <f t="shared" si="26"/>
        <v/>
      </c>
      <c r="DU27" s="102"/>
      <c r="DV27" s="104" t="str">
        <f t="shared" si="137"/>
        <v/>
      </c>
      <c r="DW27" s="104">
        <f t="shared" si="138"/>
        <v>12</v>
      </c>
      <c r="DX27" s="104">
        <f t="shared" si="139"/>
        <v>5</v>
      </c>
      <c r="DY27" s="104">
        <f t="shared" si="140"/>
        <v>7.8</v>
      </c>
      <c r="DZ27" s="104" t="str">
        <f t="shared" si="141"/>
        <v/>
      </c>
      <c r="EA27" s="104">
        <f t="shared" si="142"/>
        <v>7.8</v>
      </c>
      <c r="EB27" s="105">
        <f t="shared" si="27"/>
        <v>0</v>
      </c>
      <c r="EC27" s="109">
        <f t="shared" si="28"/>
        <v>44</v>
      </c>
      <c r="ED27" s="102">
        <v>12</v>
      </c>
      <c r="EE27" s="102">
        <v>8.5</v>
      </c>
      <c r="EF27" s="104">
        <f t="shared" si="29"/>
        <v>9.9</v>
      </c>
      <c r="EG27" s="102"/>
      <c r="EH27" s="104">
        <f t="shared" si="143"/>
        <v>9.9</v>
      </c>
      <c r="EI27" s="102">
        <v>10</v>
      </c>
      <c r="EJ27" s="102">
        <v>3.5</v>
      </c>
      <c r="EK27" s="104">
        <f t="shared" si="30"/>
        <v>6.1</v>
      </c>
      <c r="EL27" s="102"/>
      <c r="EM27" s="104">
        <f t="shared" si="144"/>
        <v>6.1</v>
      </c>
      <c r="EN27" s="102"/>
      <c r="EO27" s="102"/>
      <c r="EP27" s="104" t="str">
        <f t="shared" si="31"/>
        <v/>
      </c>
      <c r="EQ27" s="118"/>
      <c r="ER27" s="104" t="str">
        <f t="shared" si="145"/>
        <v/>
      </c>
      <c r="ES27" s="102"/>
      <c r="ET27" s="102"/>
      <c r="EU27" s="104" t="str">
        <f t="shared" si="32"/>
        <v/>
      </c>
      <c r="EV27" s="118"/>
      <c r="EW27" s="104" t="str">
        <f t="shared" si="146"/>
        <v/>
      </c>
      <c r="EX27" s="102"/>
      <c r="EY27" s="102"/>
      <c r="EZ27" s="104" t="str">
        <f t="shared" si="33"/>
        <v/>
      </c>
      <c r="FA27" s="102"/>
      <c r="FB27" s="104" t="str">
        <f t="shared" si="147"/>
        <v/>
      </c>
      <c r="FC27" s="104">
        <f t="shared" si="148"/>
        <v>11</v>
      </c>
      <c r="FD27" s="104">
        <f t="shared" si="149"/>
        <v>6</v>
      </c>
      <c r="FE27" s="104">
        <f t="shared" si="150"/>
        <v>8</v>
      </c>
      <c r="FF27" s="104" t="str">
        <f t="shared" si="151"/>
        <v/>
      </c>
      <c r="FG27" s="104">
        <f t="shared" si="152"/>
        <v>8</v>
      </c>
      <c r="FH27" s="105">
        <f t="shared" si="34"/>
        <v>0</v>
      </c>
      <c r="FI27" s="109">
        <f t="shared" si="35"/>
        <v>34</v>
      </c>
      <c r="FJ27" s="102">
        <v>4</v>
      </c>
      <c r="FK27" s="102">
        <v>3</v>
      </c>
      <c r="FL27" s="104">
        <f t="shared" si="36"/>
        <v>3.4</v>
      </c>
      <c r="FM27" s="102"/>
      <c r="FN27" s="104">
        <f t="shared" si="153"/>
        <v>3.4</v>
      </c>
      <c r="FO27" s="102">
        <v>8.5</v>
      </c>
      <c r="FP27" s="102">
        <v>4</v>
      </c>
      <c r="FQ27" s="104">
        <f t="shared" si="37"/>
        <v>5.8000000000000007</v>
      </c>
      <c r="FR27" s="102"/>
      <c r="FS27" s="104">
        <f t="shared" si="154"/>
        <v>5.8000000000000007</v>
      </c>
      <c r="FT27" s="102"/>
      <c r="FU27" s="102"/>
      <c r="FV27" s="104" t="str">
        <f t="shared" si="38"/>
        <v/>
      </c>
      <c r="FW27" s="118"/>
      <c r="FX27" s="104" t="str">
        <f t="shared" si="155"/>
        <v/>
      </c>
      <c r="FY27" s="102"/>
      <c r="FZ27" s="102"/>
      <c r="GA27" s="104" t="str">
        <f t="shared" si="39"/>
        <v/>
      </c>
      <c r="GB27" s="118"/>
      <c r="GC27" s="104" t="str">
        <f t="shared" si="156"/>
        <v/>
      </c>
      <c r="GD27" s="102"/>
      <c r="GE27" s="102"/>
      <c r="GF27" s="104" t="str">
        <f t="shared" si="40"/>
        <v/>
      </c>
      <c r="GG27" s="102"/>
      <c r="GH27" s="104" t="str">
        <f t="shared" si="157"/>
        <v/>
      </c>
      <c r="GI27" s="104">
        <f t="shared" si="158"/>
        <v>7.9375</v>
      </c>
      <c r="GJ27" s="104">
        <f t="shared" si="159"/>
        <v>3.875</v>
      </c>
      <c r="GK27" s="104">
        <f t="shared" si="160"/>
        <v>5.5000000000000009</v>
      </c>
      <c r="GL27" s="104" t="str">
        <f t="shared" si="161"/>
        <v/>
      </c>
      <c r="GM27" s="104">
        <f t="shared" si="162"/>
        <v>5.5000000000000009</v>
      </c>
      <c r="GN27" s="105">
        <f t="shared" si="41"/>
        <v>0</v>
      </c>
      <c r="GO27" s="109">
        <f t="shared" si="42"/>
        <v>41</v>
      </c>
      <c r="GP27" s="102">
        <v>9.5</v>
      </c>
      <c r="GQ27" s="102">
        <v>8</v>
      </c>
      <c r="GR27" s="104">
        <f t="shared" si="43"/>
        <v>8.6</v>
      </c>
      <c r="GS27" s="102"/>
      <c r="GT27" s="104">
        <f t="shared" si="163"/>
        <v>8.6</v>
      </c>
      <c r="GU27" s="102">
        <v>7</v>
      </c>
      <c r="GV27" s="102">
        <v>4</v>
      </c>
      <c r="GW27" s="104">
        <f t="shared" si="44"/>
        <v>5.2</v>
      </c>
      <c r="GX27" s="102"/>
      <c r="GY27" s="104">
        <f t="shared" si="164"/>
        <v>5.2</v>
      </c>
      <c r="GZ27" s="102">
        <v>12.5</v>
      </c>
      <c r="HA27" s="102">
        <v>3</v>
      </c>
      <c r="HB27" s="104">
        <f t="shared" si="45"/>
        <v>6.8</v>
      </c>
      <c r="HC27" s="118"/>
      <c r="HD27" s="104">
        <f t="shared" si="165"/>
        <v>6.8</v>
      </c>
      <c r="HE27" s="102"/>
      <c r="HF27" s="102"/>
      <c r="HG27" s="104" t="str">
        <f t="shared" si="46"/>
        <v/>
      </c>
      <c r="HH27" s="118"/>
      <c r="HI27" s="104" t="str">
        <f t="shared" si="166"/>
        <v/>
      </c>
      <c r="HJ27" s="102"/>
      <c r="HK27" s="102"/>
      <c r="HL27" s="104" t="str">
        <f t="shared" si="47"/>
        <v/>
      </c>
      <c r="HM27" s="102"/>
      <c r="HN27" s="104" t="str">
        <f t="shared" si="167"/>
        <v/>
      </c>
      <c r="HO27" s="104">
        <f t="shared" si="168"/>
        <v>10.90625</v>
      </c>
      <c r="HP27" s="104">
        <f t="shared" si="169"/>
        <v>4.125</v>
      </c>
      <c r="HQ27" s="104">
        <f t="shared" si="170"/>
        <v>6.8375000000000004</v>
      </c>
      <c r="HR27" s="104" t="str">
        <f t="shared" si="171"/>
        <v/>
      </c>
      <c r="HS27" s="104">
        <f t="shared" si="172"/>
        <v>6.8375000000000004</v>
      </c>
      <c r="HT27" s="105">
        <f t="shared" si="48"/>
        <v>0</v>
      </c>
      <c r="HU27" s="109">
        <f t="shared" si="49"/>
        <v>42</v>
      </c>
      <c r="HV27" s="102"/>
      <c r="HW27" s="102"/>
      <c r="HX27" s="104" t="str">
        <f t="shared" si="50"/>
        <v/>
      </c>
      <c r="HY27" s="102"/>
      <c r="HZ27" s="104" t="str">
        <f t="shared" si="173"/>
        <v/>
      </c>
      <c r="IA27" s="102"/>
      <c r="IB27" s="102"/>
      <c r="IC27" s="104" t="str">
        <f t="shared" si="51"/>
        <v/>
      </c>
      <c r="ID27" s="102"/>
      <c r="IE27" s="104" t="str">
        <f t="shared" si="174"/>
        <v/>
      </c>
      <c r="IF27" s="102">
        <v>5.75</v>
      </c>
      <c r="IG27" s="102">
        <v>4</v>
      </c>
      <c r="IH27" s="104">
        <f t="shared" si="52"/>
        <v>4.7</v>
      </c>
      <c r="II27" s="118"/>
      <c r="IJ27" s="104">
        <f t="shared" si="175"/>
        <v>4.7</v>
      </c>
      <c r="IK27" s="102"/>
      <c r="IL27" s="102"/>
      <c r="IM27" s="104" t="str">
        <f t="shared" si="53"/>
        <v/>
      </c>
      <c r="IN27" s="118"/>
      <c r="IO27" s="104" t="str">
        <f t="shared" si="176"/>
        <v/>
      </c>
      <c r="IP27" s="102"/>
      <c r="IQ27" s="102"/>
      <c r="IR27" s="104" t="str">
        <f t="shared" si="54"/>
        <v/>
      </c>
      <c r="IS27" s="102"/>
      <c r="IT27" s="104" t="str">
        <f t="shared" si="177"/>
        <v/>
      </c>
      <c r="IU27" s="104">
        <f t="shared" si="232"/>
        <v>5.75</v>
      </c>
      <c r="IV27" s="104">
        <f t="shared" si="233"/>
        <v>4</v>
      </c>
      <c r="IW27" s="104">
        <f t="shared" si="234"/>
        <v>4.7</v>
      </c>
      <c r="IX27" s="104" t="str">
        <f t="shared" si="235"/>
        <v/>
      </c>
      <c r="IY27" s="104">
        <f t="shared" si="236"/>
        <v>4.7</v>
      </c>
      <c r="IZ27" s="105">
        <f t="shared" si="237"/>
        <v>0</v>
      </c>
      <c r="JA27" s="109">
        <f t="shared" si="55"/>
        <v>34</v>
      </c>
      <c r="JB27" s="102"/>
      <c r="JC27" s="102"/>
      <c r="JD27" s="104" t="str">
        <f t="shared" si="56"/>
        <v/>
      </c>
      <c r="JE27" s="102"/>
      <c r="JF27" s="104" t="str">
        <f t="shared" si="184"/>
        <v/>
      </c>
      <c r="JG27" s="102"/>
      <c r="JH27" s="102"/>
      <c r="JI27" s="104" t="str">
        <f t="shared" si="57"/>
        <v/>
      </c>
      <c r="JJ27" s="102"/>
      <c r="JK27" s="104" t="str">
        <f t="shared" si="185"/>
        <v/>
      </c>
      <c r="JL27" s="102"/>
      <c r="JM27" s="102"/>
      <c r="JN27" s="104" t="str">
        <f t="shared" si="58"/>
        <v/>
      </c>
      <c r="JO27" s="118"/>
      <c r="JP27" s="104" t="str">
        <f t="shared" si="186"/>
        <v/>
      </c>
      <c r="JQ27" s="102"/>
      <c r="JR27" s="102"/>
      <c r="JS27" s="104" t="str">
        <f t="shared" si="59"/>
        <v/>
      </c>
      <c r="JT27" s="118"/>
      <c r="JU27" s="104" t="str">
        <f t="shared" si="187"/>
        <v/>
      </c>
      <c r="JV27" s="102"/>
      <c r="JW27" s="102"/>
      <c r="JX27" s="104" t="str">
        <f t="shared" si="60"/>
        <v/>
      </c>
      <c r="JY27" s="102"/>
      <c r="JZ27" s="104" t="str">
        <f t="shared" si="188"/>
        <v/>
      </c>
      <c r="KA27" s="104" t="str">
        <f t="shared" si="189"/>
        <v/>
      </c>
      <c r="KB27" s="104" t="str">
        <f t="shared" si="190"/>
        <v/>
      </c>
      <c r="KC27" s="104" t="str">
        <f t="shared" si="191"/>
        <v/>
      </c>
      <c r="KD27" s="104" t="str">
        <f t="shared" si="192"/>
        <v/>
      </c>
      <c r="KE27" s="104" t="str">
        <f t="shared" si="193"/>
        <v/>
      </c>
      <c r="KF27" s="105" t="str">
        <f t="shared" si="61"/>
        <v/>
      </c>
      <c r="KG27" s="109" t="str">
        <f t="shared" si="62"/>
        <v/>
      </c>
      <c r="KH27" s="102"/>
      <c r="KI27" s="102"/>
      <c r="KJ27" s="104" t="str">
        <f t="shared" si="63"/>
        <v/>
      </c>
      <c r="KK27" s="102"/>
      <c r="KL27" s="104" t="str">
        <f t="shared" si="194"/>
        <v/>
      </c>
      <c r="KM27" s="102"/>
      <c r="KN27" s="102"/>
      <c r="KO27" s="104" t="str">
        <f t="shared" si="64"/>
        <v/>
      </c>
      <c r="KP27" s="102"/>
      <c r="KQ27" s="104" t="str">
        <f t="shared" si="195"/>
        <v/>
      </c>
      <c r="KR27" s="102"/>
      <c r="KS27" s="102"/>
      <c r="KT27" s="104" t="str">
        <f t="shared" si="65"/>
        <v/>
      </c>
      <c r="KU27" s="118"/>
      <c r="KV27" s="104" t="str">
        <f t="shared" si="196"/>
        <v/>
      </c>
      <c r="KW27" s="102"/>
      <c r="KX27" s="102"/>
      <c r="KY27" s="104" t="str">
        <f t="shared" si="66"/>
        <v/>
      </c>
      <c r="KZ27" s="118"/>
      <c r="LA27" s="104" t="str">
        <f t="shared" si="197"/>
        <v/>
      </c>
      <c r="LB27" s="102"/>
      <c r="LC27" s="102"/>
      <c r="LD27" s="104" t="str">
        <f t="shared" si="67"/>
        <v/>
      </c>
      <c r="LE27" s="102"/>
      <c r="LF27" s="104" t="str">
        <f t="shared" si="198"/>
        <v/>
      </c>
      <c r="LG27" s="104" t="str">
        <f t="shared" si="199"/>
        <v/>
      </c>
      <c r="LH27" s="104" t="str">
        <f t="shared" si="200"/>
        <v/>
      </c>
      <c r="LI27" s="104" t="str">
        <f t="shared" si="201"/>
        <v/>
      </c>
      <c r="LJ27" s="104" t="str">
        <f t="shared" si="202"/>
        <v/>
      </c>
      <c r="LK27" s="104" t="str">
        <f t="shared" si="203"/>
        <v/>
      </c>
      <c r="LL27" s="105" t="str">
        <f t="shared" si="68"/>
        <v/>
      </c>
      <c r="LM27" s="109" t="str">
        <f t="shared" si="69"/>
        <v/>
      </c>
      <c r="LN27" s="102"/>
      <c r="LO27" s="102"/>
      <c r="LP27" s="104" t="str">
        <f t="shared" si="70"/>
        <v/>
      </c>
      <c r="LQ27" s="102"/>
      <c r="LR27" s="104" t="str">
        <f t="shared" si="204"/>
        <v/>
      </c>
      <c r="LS27" s="102"/>
      <c r="LT27" s="102"/>
      <c r="LU27" s="104" t="str">
        <f t="shared" si="71"/>
        <v/>
      </c>
      <c r="LV27" s="102"/>
      <c r="LW27" s="104" t="str">
        <f t="shared" si="205"/>
        <v/>
      </c>
      <c r="LX27" s="102"/>
      <c r="LY27" s="102"/>
      <c r="LZ27" s="104" t="str">
        <f t="shared" si="72"/>
        <v/>
      </c>
      <c r="MA27" s="118"/>
      <c r="MB27" s="104" t="str">
        <f t="shared" si="206"/>
        <v/>
      </c>
      <c r="MC27" s="102"/>
      <c r="MD27" s="102"/>
      <c r="ME27" s="104" t="str">
        <f t="shared" si="73"/>
        <v/>
      </c>
      <c r="MF27" s="118"/>
      <c r="MG27" s="104" t="str">
        <f t="shared" si="207"/>
        <v/>
      </c>
      <c r="MH27" s="102"/>
      <c r="MI27" s="102"/>
      <c r="MJ27" s="104" t="str">
        <f t="shared" si="74"/>
        <v/>
      </c>
      <c r="MK27" s="102"/>
      <c r="ML27" s="104" t="str">
        <f t="shared" si="208"/>
        <v/>
      </c>
      <c r="MM27" s="104" t="str">
        <f t="shared" si="209"/>
        <v/>
      </c>
      <c r="MN27" s="104" t="str">
        <f t="shared" si="210"/>
        <v/>
      </c>
      <c r="MO27" s="104" t="str">
        <f t="shared" si="211"/>
        <v/>
      </c>
      <c r="MP27" s="104" t="str">
        <f t="shared" si="212"/>
        <v/>
      </c>
      <c r="MQ27" s="104" t="str">
        <f t="shared" si="213"/>
        <v/>
      </c>
      <c r="MR27" s="105" t="str">
        <f t="shared" si="75"/>
        <v/>
      </c>
      <c r="MS27" s="109" t="str">
        <f t="shared" si="76"/>
        <v/>
      </c>
      <c r="MT27" s="102"/>
      <c r="MU27" s="102"/>
      <c r="MV27" s="104" t="str">
        <f t="shared" si="77"/>
        <v/>
      </c>
      <c r="MW27" s="102"/>
      <c r="MX27" s="104" t="str">
        <f t="shared" si="214"/>
        <v/>
      </c>
      <c r="MY27" s="102"/>
      <c r="MZ27" s="102"/>
      <c r="NA27" s="104" t="str">
        <f t="shared" si="78"/>
        <v/>
      </c>
      <c r="NB27" s="102"/>
      <c r="NC27" s="104" t="str">
        <f t="shared" si="215"/>
        <v/>
      </c>
      <c r="ND27" s="102"/>
      <c r="NE27" s="102"/>
      <c r="NF27" s="104" t="str">
        <f t="shared" si="79"/>
        <v/>
      </c>
      <c r="NG27" s="118"/>
      <c r="NH27" s="104" t="str">
        <f t="shared" si="216"/>
        <v/>
      </c>
      <c r="NI27" s="102"/>
      <c r="NJ27" s="102"/>
      <c r="NK27" s="104" t="str">
        <f t="shared" si="80"/>
        <v/>
      </c>
      <c r="NL27" s="118"/>
      <c r="NM27" s="104" t="str">
        <f t="shared" si="217"/>
        <v/>
      </c>
      <c r="NN27" s="102"/>
      <c r="NO27" s="102"/>
      <c r="NP27" s="104" t="str">
        <f t="shared" si="81"/>
        <v/>
      </c>
      <c r="NQ27" s="102"/>
      <c r="NR27" s="104" t="str">
        <f t="shared" si="218"/>
        <v/>
      </c>
      <c r="NS27" s="104" t="str">
        <f t="shared" si="219"/>
        <v/>
      </c>
      <c r="NT27" s="104" t="str">
        <f t="shared" si="220"/>
        <v/>
      </c>
      <c r="NU27" s="104" t="str">
        <f t="shared" si="221"/>
        <v/>
      </c>
      <c r="NV27" s="104" t="str">
        <f t="shared" si="222"/>
        <v/>
      </c>
      <c r="NW27" s="104" t="str">
        <f t="shared" si="223"/>
        <v/>
      </c>
      <c r="NX27" s="105" t="str">
        <f t="shared" si="82"/>
        <v/>
      </c>
      <c r="NY27" s="109" t="str">
        <f t="shared" si="83"/>
        <v/>
      </c>
      <c r="NZ27" s="73" t="str">
        <f t="shared" si="84"/>
        <v>Loyola</v>
      </c>
      <c r="OA27" s="104">
        <f t="shared" si="85"/>
        <v>7.8650000000000002</v>
      </c>
      <c r="OB27" s="104">
        <f t="shared" si="86"/>
        <v>9.1937499999999996</v>
      </c>
      <c r="OC27" s="104">
        <f t="shared" si="87"/>
        <v>8.2375000000000007</v>
      </c>
      <c r="OD27" s="104">
        <f t="shared" si="88"/>
        <v>7.8</v>
      </c>
      <c r="OE27" s="104">
        <f t="shared" si="89"/>
        <v>8</v>
      </c>
      <c r="OF27" s="104">
        <f t="shared" si="90"/>
        <v>5.5000000000000009</v>
      </c>
      <c r="OG27" s="104">
        <f t="shared" si="91"/>
        <v>6.8375000000000004</v>
      </c>
      <c r="OH27" s="104">
        <f t="shared" si="92"/>
        <v>4.7</v>
      </c>
      <c r="OI27" s="104" t="str">
        <f t="shared" si="93"/>
        <v/>
      </c>
      <c r="OJ27" s="104" t="str">
        <f t="shared" si="94"/>
        <v/>
      </c>
      <c r="OK27" s="104" t="str">
        <f t="shared" si="95"/>
        <v/>
      </c>
      <c r="OL27" s="104" t="str">
        <f t="shared" si="96"/>
        <v/>
      </c>
      <c r="OM27" s="134"/>
      <c r="ON27" s="104">
        <f t="shared" si="97"/>
        <v>7.1682692307692308</v>
      </c>
      <c r="OO27" s="104">
        <f t="shared" si="98"/>
        <v>4.3725961538461542</v>
      </c>
      <c r="OP27" s="104">
        <f t="shared" si="99"/>
        <v>7.0033653846153845</v>
      </c>
      <c r="OQ27" s="104">
        <f t="shared" si="100"/>
        <v>7.0033653846153845</v>
      </c>
      <c r="OR27" s="105">
        <f t="shared" si="101"/>
        <v>0</v>
      </c>
      <c r="OS27" s="105">
        <f t="shared" si="224"/>
        <v>0</v>
      </c>
      <c r="OT27" s="134"/>
      <c r="OU27" s="109">
        <f t="shared" si="102"/>
        <v>44</v>
      </c>
      <c r="OW27" s="95" t="s">
        <v>32</v>
      </c>
      <c r="OX27" s="95" t="s">
        <v>32</v>
      </c>
      <c r="OY27" s="95" t="s">
        <v>30</v>
      </c>
      <c r="OZ27" s="95"/>
      <c r="PA27" s="95" t="s">
        <v>30</v>
      </c>
      <c r="PB27" s="95" t="s">
        <v>32</v>
      </c>
      <c r="PC27" s="95"/>
      <c r="PD27" s="95"/>
      <c r="PE27" s="95"/>
      <c r="PF27" s="95"/>
    </row>
    <row r="28" spans="1:422" x14ac:dyDescent="0.3">
      <c r="A28" s="103">
        <f t="shared" si="225"/>
        <v>23</v>
      </c>
      <c r="B28" s="237" t="s">
        <v>304</v>
      </c>
      <c r="C28" s="237" t="s">
        <v>377</v>
      </c>
      <c r="D28" s="237" t="s">
        <v>415</v>
      </c>
      <c r="E28" s="239" t="s">
        <v>277</v>
      </c>
      <c r="F28" s="102">
        <v>12.2</v>
      </c>
      <c r="G28" s="102">
        <v>8.25</v>
      </c>
      <c r="H28" s="104">
        <f t="shared" ref="H28:H49" si="238">IF(AND(F28="",G28=""),"",F28*F$4+G28*(1-F$4))</f>
        <v>9.83</v>
      </c>
      <c r="I28" s="102"/>
      <c r="J28" s="104">
        <f t="shared" ref="J28:J49" si="239">IF(AND(F28="",G28=""),"",IF(OR(I28="",I28&lt;H28),H28,IF(G28="",I28,F28*F$4+I28*(1-F$4))))</f>
        <v>9.83</v>
      </c>
      <c r="K28" s="102">
        <v>12.9</v>
      </c>
      <c r="L28" s="102">
        <v>1.75</v>
      </c>
      <c r="M28" s="104">
        <f t="shared" ref="M28:M49" si="240">IF(AND(K28="",L28=""),"",K28*K$4+L28*(1-K$4))</f>
        <v>6.21</v>
      </c>
      <c r="N28" s="102"/>
      <c r="O28" s="104">
        <f t="shared" ref="O28:O49" si="241">IF(AND(K28="",L28=""),"",IF(OR(N28="",N28&lt;M28),M28,IF(L28="",N28,K28*K$4+N28*(1-K$4))))</f>
        <v>6.21</v>
      </c>
      <c r="P28" s="102"/>
      <c r="Q28" s="102"/>
      <c r="R28" s="104" t="str">
        <f t="shared" ref="R28:R49" si="242">IF(AND(P28="",Q28=""),"",P28*P$4+Q28*(1-P$4))</f>
        <v/>
      </c>
      <c r="S28" s="118"/>
      <c r="T28" s="104" t="str">
        <f t="shared" ref="T28:T49" si="243">IF(AND(P28="",Q28=""),"",IF(OR(S28="",S28&lt;R28),R28,IF(Q28="",S28,P28*P$4+S28*(1-P$4))))</f>
        <v/>
      </c>
      <c r="U28" s="102"/>
      <c r="V28" s="102"/>
      <c r="W28" s="104" t="str">
        <f t="shared" ref="W28:W49" si="244">IF(AND(U28="",V28=""),"",U28*U$4+V28*(1-U$4))</f>
        <v/>
      </c>
      <c r="X28" s="118"/>
      <c r="Y28" s="104" t="str">
        <f t="shared" ref="Y28:Y49" si="245">IF(AND(U28="",V28=""),"",IF(OR(X28="",X28&lt;W28),W28,IF(V28="",X28,U28*U$4+X28*(1-U$4))))</f>
        <v/>
      </c>
      <c r="Z28" s="102"/>
      <c r="AA28" s="102"/>
      <c r="AB28" s="104" t="str">
        <f t="shared" ref="AB28:AB49" si="246">IF(AND(Z28="",AA28=""),"",Z28*Z$4+AA28*(1-Z$4))</f>
        <v/>
      </c>
      <c r="AC28" s="102"/>
      <c r="AD28" s="104" t="str">
        <f t="shared" ref="AD28:AD49" si="247">IF(AND(Z28="",AA28=""),"",IF(OR(AC28="",AC28&lt;AB28),AB28,IF(AA28="",AC28,Z28*Z$4+AC28*(1-Z$4))))</f>
        <v/>
      </c>
      <c r="AE28" s="104">
        <f t="shared" ref="AE28:AE49" si="248">IF(AND(F28="",K28="",P28=""),"",SUM(F28)*SUM(J$4)+SUM(K28)*SUM(O$4)+SUM(P28)*SUM(T$4)+SUM(U28)*SUM(Y$4)+SUM(Z28)*SUM(AD$4))</f>
        <v>12.637499999999999</v>
      </c>
      <c r="AF28" s="104">
        <f t="shared" ref="AF28:AF49" si="249">IF(AND(G28="",L28="",Q28=""),"",SUM(G28)*SUM(J$4)+SUM(L28)*SUM(O$4)+SUM(Q28)*SUM(T$4)+SUM(V28)*SUM(Y$4)+SUM(AA28)*SUM(AD$4))</f>
        <v>4.1875</v>
      </c>
      <c r="AG28" s="104">
        <f t="shared" ref="AG28:AG49" si="250">IF(AND(H28="",M28="",R28=""),"",SUM(H28)*SUM(J$4)+SUM(M28)*SUM(O$4)+SUM(R28)*SUM(T$4)+SUM(W28)*SUM(Y$4)+SUM(AB28)*SUM(AD$4))</f>
        <v>7.5675000000000008</v>
      </c>
      <c r="AH28" s="104" t="str">
        <f t="shared" ref="AH28:AH49" si="251">IF(AND(I28="",N28="",S28=""),"",SUM(I28)*SUM(J$4)+SUM(N28)*SUM(O$4)+SUM(S28)*SUM(T$4)+SUM(X28)*SUM(Y$4)+SUM(AC28)*SUM(AD$4))</f>
        <v/>
      </c>
      <c r="AI28" s="104">
        <f t="shared" ref="AI28:AI49" si="252">IF(AND(J28="",O28="",T28=""),"",SUM(J28)*SUM(J$4)+SUM(O28)*SUM(O$4)+SUM(T28)*SUM(T$4)+SUM(Y28)*SUM(Y$4)+SUM(AD28)*SUM(AD$4))</f>
        <v>7.5675000000000008</v>
      </c>
      <c r="AJ28" s="105">
        <f t="shared" ref="AJ28:AJ49" si="253">IF(AG28="","",IF(SUM(AI28)=0,IF(SUM(AG28)&gt;=10,AJ$4,0),IF(SUM(AI28)&gt;=10,AJ$4,0)))</f>
        <v>0</v>
      </c>
      <c r="AK28" s="109">
        <f t="shared" si="7"/>
        <v>34</v>
      </c>
      <c r="AL28" s="102">
        <v>10.75</v>
      </c>
      <c r="AM28" s="102">
        <v>10</v>
      </c>
      <c r="AN28" s="104">
        <f t="shared" ref="AN28:AN49" si="254">IF(AND(AL28="",AM28=""),"",AL28*AL$4+AM28*(1-AL$4))</f>
        <v>10.3</v>
      </c>
      <c r="AO28" s="102"/>
      <c r="AP28" s="104">
        <f t="shared" ref="AP28:AP49" si="255">IF(AND(AL28="",AM28=""),"",IF(OR(AO28="",AO28&lt;AN28),AN28,IF(AM28="",AO28,AL28*AL$4+AO28*(1-AL$4))))</f>
        <v>10.3</v>
      </c>
      <c r="AQ28" s="102">
        <v>8</v>
      </c>
      <c r="AR28" s="102">
        <v>6.5</v>
      </c>
      <c r="AS28" s="104">
        <f t="shared" ref="AS28:AS49" si="256">IF(AND(AQ28="",AR28=""),"",AQ28*AQ$4+AR28*(1-AQ$4))</f>
        <v>7.1</v>
      </c>
      <c r="AT28" s="102"/>
      <c r="AU28" s="104">
        <f t="shared" ref="AU28:AU49" si="257">IF(AND(AQ28="",AR28=""),"",IF(OR(AT28="",AT28&lt;AS28),AS28,IF(AR28="",AT28,AQ28*AQ$4+AT28*(1-AQ$4))))</f>
        <v>7.1</v>
      </c>
      <c r="AV28" s="102">
        <v>8</v>
      </c>
      <c r="AW28" s="102">
        <v>11.5</v>
      </c>
      <c r="AX28" s="104">
        <f t="shared" ref="AX28:AX49" si="258">IF(AND(AV28="",AW28=""),"",AV28*AV$4+AW28*(1-AV$4))</f>
        <v>10.1</v>
      </c>
      <c r="AY28" s="118"/>
      <c r="AZ28" s="104">
        <f t="shared" ref="AZ28:AZ49" si="259">IF(AND(AV28="",AW28=""),"",IF(OR(AY28="",AY28&lt;AX28),AX28,IF(AW28="",AY28,AV28*AV$4+AY28*(1-AV$4))))</f>
        <v>10.1</v>
      </c>
      <c r="BA28" s="102"/>
      <c r="BB28" s="102"/>
      <c r="BC28" s="104" t="str">
        <f t="shared" ref="BC28:BC49" si="260">IF(AND(BA28="",BB28=""),"",BA28*BA$4+BB28*(1-BA$4))</f>
        <v/>
      </c>
      <c r="BD28" s="118"/>
      <c r="BE28" s="104" t="str">
        <f t="shared" ref="BE28:BE49" si="261">IF(AND(BA28="",BB28=""),"",IF(OR(BD28="",BD28&lt;BC28),BC28,IF(BB28="",BD28,BA28*BA$4+BD28*(1-BA$4))))</f>
        <v/>
      </c>
      <c r="BF28" s="102"/>
      <c r="BG28" s="102"/>
      <c r="BH28" s="104" t="str">
        <f t="shared" ref="BH28:BH49" si="262">IF(AND(BF28="",BG28=""),"",BF28*BF$4+BG28*(1-BF$4))</f>
        <v/>
      </c>
      <c r="BI28" s="102"/>
      <c r="BJ28" s="104" t="str">
        <f t="shared" ref="BJ28:BJ49" si="263">IF(AND(BF28="",BG28=""),"",IF(OR(BI28="",BI28&lt;BH28),BH28,IF(BG28="",BI28,BF28*BF$4+BI28*(1-BF$4))))</f>
        <v/>
      </c>
      <c r="BK28" s="104">
        <f t="shared" ref="BK28:BK49" si="264">IF(AND(AL28="",AQ28="",AV28=""),"",SUM(AL28)*SUM(AP$4)+SUM(AQ28)*SUM(AU$4)+SUM(AV28)*SUM(AZ$4)+SUM(BA28)*SUM(BE$4)+SUM(BF28)*SUM(BJ$4))</f>
        <v>8.859375</v>
      </c>
      <c r="BL28" s="104">
        <f t="shared" ref="BL28:BL49" si="265">IF(AND(AM28="",AR28="",AW28=""),"",SUM(AM28)*SUM(AP$4)+SUM(AR28)*SUM(AU$4)+SUM(AW28)*SUM(AZ$4)+SUM(BB28)*SUM(BE$4)+SUM(BG28)*SUM(BJ$4))</f>
        <v>9.46875</v>
      </c>
      <c r="BM28" s="104">
        <f t="shared" ref="BM28:BM49" si="266">IF(AND(AN28="",AS28="",AX28=""),"",SUM(AN28)*SUM(AP$4)+SUM(AS28)*SUM(AU$4)+SUM(AX28)*SUM(AZ$4)+SUM(BC28)*SUM(BE$4)+SUM(BH28)*SUM(BJ$4))</f>
        <v>9.2249999999999996</v>
      </c>
      <c r="BN28" s="104" t="str">
        <f t="shared" ref="BN28:BN49" si="267">IF(AND(AO28="",AT28="",AY28=""),"",SUM(AO28)*SUM(AP$4)+SUM(AT28)*SUM(AU$4)+SUM(AY28)*SUM(AZ$4)+SUM(BD28)*SUM(BE$4)+SUM(BI28)*SUM(BJ$4))</f>
        <v/>
      </c>
      <c r="BO28" s="104">
        <f t="shared" ref="BO28:BO49" si="268">IF(AND(AP28="",AU28="",AZ28=""),"",SUM(AP28)*SUM(AP$4)+SUM(AU28)*SUM(AU$4)+SUM(AZ28)*SUM(AZ$4)+SUM(BE28)*SUM(BE$4)+SUM(BJ28)*SUM(BJ$4))</f>
        <v>9.2249999999999996</v>
      </c>
      <c r="BP28" s="105">
        <f t="shared" ref="BP28:BP49" si="269">IF(BM28="","",IF(SUM(BO28)=0,IF(SUM(BM28)&gt;=10,BP$4,0),IF(SUM(BO28)&gt;=10,BP$4,0)))</f>
        <v>0</v>
      </c>
      <c r="BQ28" s="109">
        <f t="shared" si="14"/>
        <v>30</v>
      </c>
      <c r="BR28" s="102">
        <v>8</v>
      </c>
      <c r="BS28" s="102">
        <v>8</v>
      </c>
      <c r="BT28" s="104">
        <f t="shared" ref="BT28:BT49" si="270">IF(AND(BR28="",BS28=""),"",BR28*BR$4+BS28*(1-BR$4))</f>
        <v>8</v>
      </c>
      <c r="BU28" s="102"/>
      <c r="BV28" s="104">
        <f t="shared" ref="BV28:BV49" si="271">IF(AND(BR28="",BS28=""),"",IF(OR(BU28="",BU28&lt;BT28),BT28,IF(BS28="",BU28,BR28*BR$4+BU28*(1-BR$4))))</f>
        <v>8</v>
      </c>
      <c r="BW28" s="240">
        <v>6.5</v>
      </c>
      <c r="BX28" s="102">
        <v>7.5</v>
      </c>
      <c r="BY28" s="104">
        <f t="shared" ref="BY28:BY49" si="272">IF(AND(BW28="",BX28=""),"",BW28*BW$4+BX28*(1-BW$4))</f>
        <v>7.1</v>
      </c>
      <c r="BZ28" s="102"/>
      <c r="CA28" s="104">
        <f t="shared" ref="CA28:CA49" si="273">IF(AND(BW28="",BX28=""),"",IF(OR(BZ28="",BZ28&lt;BY28),BY28,IF(BX28="",BZ28,BW28*BW$4+BZ28*(1-BW$4))))</f>
        <v>7.1</v>
      </c>
      <c r="CB28" s="102">
        <v>9.5</v>
      </c>
      <c r="CC28" s="102">
        <v>7</v>
      </c>
      <c r="CD28" s="104">
        <f t="shared" ref="CD28:CD49" si="274">IF(AND(CB28="",CC28=""),"",CB28*CB$4+CC28*(1-CB$4))</f>
        <v>8</v>
      </c>
      <c r="CE28" s="118"/>
      <c r="CF28" s="104">
        <f t="shared" ref="CF28:CF49" si="275">IF(AND(CB28="",CC28=""),"",IF(OR(CE28="",CE28&lt;CD28),CD28,IF(CC28="",CE28,CB28*CB$4+CE28*(1-CB$4))))</f>
        <v>8</v>
      </c>
      <c r="CG28" s="102"/>
      <c r="CH28" s="102"/>
      <c r="CI28" s="104" t="str">
        <f t="shared" ref="CI28:CI49" si="276">IF(AND(CG28="",CH28=""),"",CG28*CG$4+CH28*(1-CG$4))</f>
        <v/>
      </c>
      <c r="CJ28" s="118"/>
      <c r="CK28" s="104" t="str">
        <f t="shared" ref="CK28:CK49" si="277">IF(AND(CG28="",CH28=""),"",IF(OR(CJ28="",CJ28&lt;CI28),CI28,IF(CH28="",CJ28,CG28*CG$4+CJ28*(1-CG$4))))</f>
        <v/>
      </c>
      <c r="CL28" s="102"/>
      <c r="CM28" s="102"/>
      <c r="CN28" s="104" t="str">
        <f t="shared" ref="CN28:CN49" si="278">IF(AND(CL28="",CM28=""),"",CL28*CL$4+CM28*(1-CL$4))</f>
        <v/>
      </c>
      <c r="CO28" s="102"/>
      <c r="CP28" s="104" t="str">
        <f t="shared" ref="CP28:CP49" si="279">IF(AND(CL28="",CM28=""),"",IF(OR(CO28="",CO28&lt;CN28),CN28,IF(CM28="",CO28,CL28*CL$4+CO28*(1-CL$4))))</f>
        <v/>
      </c>
      <c r="CQ28" s="104">
        <f t="shared" ref="CQ28:CQ49" si="280">IF(AND(BR28="",BW28="",CB28=""),"",SUM(BR28)*SUM(BV$4)+SUM(BW28)*SUM(CA$4)+SUM(CB28)*SUM(CF$4)+SUM(CG28)*SUM(CK$4)+SUM(CL28)*SUM(CP$4))</f>
        <v>8</v>
      </c>
      <c r="CR28" s="104">
        <f t="shared" ref="CR28:CR49" si="281">IF(AND(BS28="",BX28="",CC28=""),"",SUM(BS28)*SUM(BV$4)+SUM(BX28)*SUM(CA$4)+SUM(CC28)*SUM(CF$4)+SUM(CH28)*SUM(CK$4)+SUM(CM28)*SUM(CP$4))</f>
        <v>7.53125</v>
      </c>
      <c r="CS28" s="104">
        <f t="shared" ref="CS28:CS49" si="282">IF(AND(BT28="",BY28="",CD28=""),"",SUM(BT28)*SUM(BV$4)+SUM(BY28)*SUM(CA$4)+SUM(CD28)*SUM(CF$4)+SUM(CI28)*SUM(CK$4)+SUM(CN28)*SUM(CP$4))</f>
        <v>7.71875</v>
      </c>
      <c r="CT28" s="104" t="str">
        <f t="shared" ref="CT28:CT49" si="283">IF(AND(BU28="",BZ28="",CE28=""),"",SUM(BU28)*SUM(BV$4)+SUM(BZ28)*SUM(CA$4)+SUM(CE28)*SUM(CF$4)+SUM(CJ28)*SUM(CK$4)+SUM(CO28)*SUM(CP$4))</f>
        <v/>
      </c>
      <c r="CU28" s="104">
        <f t="shared" ref="CU28:CU49" si="284">IF(AND(BV28="",CA28="",CF28=""),"",SUM(BV28)*SUM(BV$4)+SUM(CA28)*SUM(CA$4)+SUM(CF28)*SUM(CF$4)+SUM(CK28)*SUM(CK$4)+SUM(CP28)*SUM(CP$4))</f>
        <v>7.71875</v>
      </c>
      <c r="CV28" s="105">
        <f t="shared" ref="CV28:CV49" si="285">IF(CS28="","",IF(SUM(CU28)=0,IF(SUM(CS28)&gt;=10,CV$4,0),IF(SUM(CU28)&gt;=10,CV$4,0)))</f>
        <v>0</v>
      </c>
      <c r="CW28" s="109">
        <f t="shared" si="21"/>
        <v>38</v>
      </c>
      <c r="CX28" s="102">
        <v>13</v>
      </c>
      <c r="CY28" s="102">
        <v>9.5</v>
      </c>
      <c r="CZ28" s="104">
        <f t="shared" ref="CZ28:CZ49" si="286">IF(AND(CX28="",CY28=""),"",CX28*CX$4+CY28*(1-CX$4))</f>
        <v>10.9</v>
      </c>
      <c r="DA28" s="102"/>
      <c r="DB28" s="104">
        <f t="shared" ref="DB28:DB49" si="287">IF(AND(CX28="",CY28=""),"",IF(OR(DA28="",DA28&lt;CZ28),CZ28,IF(CY28="",DA28,CX28*CX$4+DA28*(1-CX$4))))</f>
        <v>10.9</v>
      </c>
      <c r="DC28" s="102">
        <v>16</v>
      </c>
      <c r="DD28" s="102">
        <v>13.5</v>
      </c>
      <c r="DE28" s="104">
        <f t="shared" ref="DE28:DE49" si="288">IF(AND(DC28="",DD28=""),"",DC28*DC$4+DD28*(1-DC$4))</f>
        <v>14.5</v>
      </c>
      <c r="DF28" s="102"/>
      <c r="DG28" s="104">
        <f t="shared" ref="DG28:DG49" si="289">IF(AND(DC28="",DD28=""),"",IF(OR(DF28="",DF28&lt;DE28),DE28,IF(DD28="",DF28,DC28*DC$4+DF28*(1-DC$4))))</f>
        <v>14.5</v>
      </c>
      <c r="DH28" s="102"/>
      <c r="DI28" s="102"/>
      <c r="DJ28" s="104" t="str">
        <f t="shared" ref="DJ28:DJ49" si="290">IF(AND(DH28="",DI28=""),"",DH28*DH$4+DI28*(1-DH$4))</f>
        <v/>
      </c>
      <c r="DK28" s="118"/>
      <c r="DL28" s="104" t="str">
        <f t="shared" ref="DL28:DL49" si="291">IF(AND(DH28="",DI28=""),"",IF(OR(DK28="",DK28&lt;DJ28),DJ28,IF(DI28="",DK28,DH28*DH$4+DK28*(1-DH$4))))</f>
        <v/>
      </c>
      <c r="DM28" s="102"/>
      <c r="DN28" s="102"/>
      <c r="DO28" s="104" t="str">
        <f t="shared" ref="DO28:DO49" si="292">IF(AND(DM28="",DN28=""),"",DM28*DM$4+DN28*(1-DM$4))</f>
        <v/>
      </c>
      <c r="DP28" s="118"/>
      <c r="DQ28" s="104" t="str">
        <f t="shared" ref="DQ28:DQ49" si="293">IF(AND(DM28="",DN28=""),"",IF(OR(DP28="",DP28&lt;DO28),DO28,IF(DN28="",DP28,DM28*DM$4+DP28*(1-DM$4))))</f>
        <v/>
      </c>
      <c r="DR28" s="102"/>
      <c r="DS28" s="102"/>
      <c r="DT28" s="104" t="str">
        <f t="shared" ref="DT28:DT49" si="294">IF(AND(DR28="",DS28=""),"",DR28*DR$4+DS28*(1-DR$4))</f>
        <v/>
      </c>
      <c r="DU28" s="102"/>
      <c r="DV28" s="104" t="str">
        <f t="shared" ref="DV28:DV49" si="295">IF(AND(DR28="",DS28=""),"",IF(OR(DU28="",DU28&lt;DT28),DT28,IF(DS28="",DU28,DR28*DR$4+DU28*(1-DR$4))))</f>
        <v/>
      </c>
      <c r="DW28" s="104">
        <f t="shared" ref="DW28:DW49" si="296">IF(AND(CX28="",DC28="",DH28=""),"",SUM(CX28)*SUM(DB$4)+SUM(DC28)*SUM(DG$4)+SUM(DH28)*SUM(DL$4)+SUM(DM28)*SUM(DQ$4)+SUM(DR28)*SUM(DV$4))</f>
        <v>14.5</v>
      </c>
      <c r="DX28" s="104">
        <f t="shared" ref="DX28:DX49" si="297">IF(AND(CY28="",DD28="",DI28=""),"",SUM(CY28)*SUM(DB$4)+SUM(DD28)*SUM(DG$4)+SUM(DI28)*SUM(DL$4)+SUM(DN28)*SUM(DQ$4)+SUM(DS28)*SUM(DV$4))</f>
        <v>11.5</v>
      </c>
      <c r="DY28" s="104">
        <f t="shared" ref="DY28:DY49" si="298">IF(AND(CZ28="",DE28="",DJ28=""),"",SUM(CZ28)*SUM(DB$4)+SUM(DE28)*SUM(DG$4)+SUM(DJ28)*SUM(DL$4)+SUM(DO28)*SUM(DQ$4)+SUM(DT28)*SUM(DV$4))</f>
        <v>12.7</v>
      </c>
      <c r="DZ28" s="104" t="str">
        <f t="shared" ref="DZ28:DZ49" si="299">IF(AND(DA28="",DF28="",DK28=""),"",SUM(DA28)*SUM(DB$4)+SUM(DF28)*SUM(DG$4)+SUM(DK28)*SUM(DL$4)+SUM(DP28)*SUM(DQ$4)+SUM(DU28)*SUM(DV$4))</f>
        <v/>
      </c>
      <c r="EA28" s="104">
        <f t="shared" ref="EA28:EA49" si="300">IF(AND(DB28="",DG28="",DL28=""),"",SUM(DB28)*SUM(DB$4)+SUM(DG28)*SUM(DG$4)+SUM(DL28)*SUM(DL$4)+SUM(DQ28)*SUM(DQ$4)+SUM(DV28)*SUM(DV$4))</f>
        <v>12.7</v>
      </c>
      <c r="EB28" s="105">
        <f t="shared" ref="EB28:EB49" si="301">IF(DY28="","",IF(SUM(EA28)=0,IF(SUM(DY28)&gt;=10,EB$4,0),IF(SUM(EA28)&gt;=10,EB$4,0)))</f>
        <v>4</v>
      </c>
      <c r="EC28" s="109">
        <f t="shared" si="28"/>
        <v>26</v>
      </c>
      <c r="ED28" s="102">
        <v>9.5</v>
      </c>
      <c r="EE28" s="102">
        <v>7.5</v>
      </c>
      <c r="EF28" s="104">
        <f t="shared" ref="EF28:EF49" si="302">IF(AND(ED28="",EE28=""),"",ED28*ED$4+EE28*(1-ED$4))</f>
        <v>8.3000000000000007</v>
      </c>
      <c r="EG28" s="102"/>
      <c r="EH28" s="104">
        <f t="shared" ref="EH28:EH49" si="303">IF(AND(ED28="",EE28=""),"",IF(OR(EG28="",EG28&lt;EF28),EF28,IF(EE28="",EG28,ED28*ED$4+EG28*(1-ED$4))))</f>
        <v>8.3000000000000007</v>
      </c>
      <c r="EI28" s="102">
        <v>13.75</v>
      </c>
      <c r="EJ28" s="102">
        <v>4.5</v>
      </c>
      <c r="EK28" s="104">
        <f t="shared" ref="EK28:EK49" si="304">IF(AND(EI28="",EJ28=""),"",EI28*EI$4+EJ28*(1-EI$4))</f>
        <v>8.1999999999999993</v>
      </c>
      <c r="EL28" s="102"/>
      <c r="EM28" s="104">
        <f t="shared" ref="EM28:EM49" si="305">IF(AND(EI28="",EJ28=""),"",IF(OR(EL28="",EL28&lt;EK28),EK28,IF(EJ28="",EL28,EI28*EI$4+EL28*(1-EI$4))))</f>
        <v>8.1999999999999993</v>
      </c>
      <c r="EN28" s="102"/>
      <c r="EO28" s="102"/>
      <c r="EP28" s="104" t="str">
        <f t="shared" ref="EP28:EP49" si="306">IF(AND(EN28="",EO28=""),"",EN28*EN$4+EO28*(1-EN$4))</f>
        <v/>
      </c>
      <c r="EQ28" s="118"/>
      <c r="ER28" s="104" t="str">
        <f t="shared" ref="ER28:ER49" si="307">IF(AND(EN28="",EO28=""),"",IF(OR(EQ28="",EQ28&lt;EP28),EP28,IF(EO28="",EQ28,EN28*EN$4+EQ28*(1-EN$4))))</f>
        <v/>
      </c>
      <c r="ES28" s="102"/>
      <c r="ET28" s="102"/>
      <c r="EU28" s="104" t="str">
        <f t="shared" ref="EU28:EU49" si="308">IF(AND(ES28="",ET28=""),"",ES28*ES$4+ET28*(1-ES$4))</f>
        <v/>
      </c>
      <c r="EV28" s="118"/>
      <c r="EW28" s="104" t="str">
        <f t="shared" ref="EW28:EW49" si="309">IF(AND(ES28="",ET28=""),"",IF(OR(EV28="",EV28&lt;EU28),EU28,IF(ET28="",EV28,ES28*ES$4+EV28*(1-ES$4))))</f>
        <v/>
      </c>
      <c r="EX28" s="102"/>
      <c r="EY28" s="102"/>
      <c r="EZ28" s="104" t="str">
        <f t="shared" ref="EZ28:EZ49" si="310">IF(AND(EX28="",EY28=""),"",EX28*EX$4+EY28*(1-EX$4))</f>
        <v/>
      </c>
      <c r="FA28" s="102"/>
      <c r="FB28" s="104" t="str">
        <f t="shared" ref="FB28:FB49" si="311">IF(AND(EX28="",EY28=""),"",IF(OR(FA28="",FA28&lt;EZ28),EZ28,IF(EY28="",FA28,EX28*EX$4+FA28*(1-EX$4))))</f>
        <v/>
      </c>
      <c r="FC28" s="104">
        <f t="shared" ref="FC28:FC49" si="312">IF(AND(ED28="",EI28="",EN28=""),"",SUM(ED28)*SUM(EH$4)+SUM(EI28)*SUM(EM$4)+SUM(EN28)*SUM(ER$4)+SUM(ES28)*SUM(EW$4)+SUM(EX28)*SUM(FB$4))</f>
        <v>11.625</v>
      </c>
      <c r="FD28" s="104">
        <f t="shared" ref="FD28:FD49" si="313">IF(AND(EE28="",EJ28="",EO28=""),"",SUM(EE28)*SUM(EH$4)+SUM(EJ28)*SUM(EM$4)+SUM(EO28)*SUM(ER$4)+SUM(ET28)*SUM(EW$4)+SUM(EY28)*SUM(FB$4))</f>
        <v>6</v>
      </c>
      <c r="FE28" s="104">
        <f t="shared" ref="FE28:FE49" si="314">IF(AND(EF28="",EK28="",EP28=""),"",SUM(EF28)*SUM(EH$4)+SUM(EK28)*SUM(EM$4)+SUM(EP28)*SUM(ER$4)+SUM(EU28)*SUM(EW$4)+SUM(EZ28)*SUM(FB$4))</f>
        <v>8.25</v>
      </c>
      <c r="FF28" s="104" t="str">
        <f t="shared" ref="FF28:FF49" si="315">IF(AND(EG28="",EL28="",EQ28=""),"",SUM(EG28)*SUM(EH$4)+SUM(EL28)*SUM(EM$4)+SUM(EQ28)*SUM(ER$4)+SUM(EV28)*SUM(EW$4)+SUM(FA28)*SUM(FB$4))</f>
        <v/>
      </c>
      <c r="FG28" s="104">
        <f t="shared" ref="FG28:FG49" si="316">IF(AND(EH28="",EM28="",ER28=""),"",SUM(EH28)*SUM(EH$4)+SUM(EM28)*SUM(EM$4)+SUM(ER28)*SUM(ER$4)+SUM(EW28)*SUM(EW$4)+SUM(FB28)*SUM(FB$4))</f>
        <v>8.25</v>
      </c>
      <c r="FH28" s="105">
        <f t="shared" ref="FH28:FH49" si="317">IF(FE28="","",IF(SUM(FG28)=0,IF(SUM(FE28)&gt;=10,FH$4,0),IF(SUM(FG28)&gt;=10,FH$4,0)))</f>
        <v>0</v>
      </c>
      <c r="FI28" s="109">
        <f t="shared" si="35"/>
        <v>28</v>
      </c>
      <c r="FJ28" s="102">
        <v>6</v>
      </c>
      <c r="FK28" s="102">
        <v>3</v>
      </c>
      <c r="FL28" s="104">
        <f t="shared" ref="FL28:FL49" si="318">IF(AND(FJ28="",FK28=""),"",FJ28*FJ$4+FK28*(1-FJ$4))</f>
        <v>4.2</v>
      </c>
      <c r="FM28" s="102"/>
      <c r="FN28" s="104">
        <f t="shared" ref="FN28:FN49" si="319">IF(AND(FJ28="",FK28=""),"",IF(OR(FM28="",FM28&lt;FL28),FL28,IF(FK28="",FM28,FJ28*FJ$4+FM28*(1-FJ$4))))</f>
        <v>4.2</v>
      </c>
      <c r="FO28" s="102">
        <v>10.25</v>
      </c>
      <c r="FP28" s="102">
        <v>5</v>
      </c>
      <c r="FQ28" s="104">
        <f t="shared" ref="FQ28:FQ49" si="320">IF(AND(FO28="",FP28=""),"",FO28*FO$4+FP28*(1-FO$4))</f>
        <v>7.1000000000000005</v>
      </c>
      <c r="FR28" s="102"/>
      <c r="FS28" s="104">
        <f t="shared" ref="FS28:FS49" si="321">IF(AND(FO28="",FP28=""),"",IF(OR(FR28="",FR28&lt;FQ28),FQ28,IF(FP28="",FR28,FO28*FO$4+FR28*(1-FO$4))))</f>
        <v>7.1000000000000005</v>
      </c>
      <c r="FT28" s="102"/>
      <c r="FU28" s="102"/>
      <c r="FV28" s="104" t="str">
        <f t="shared" ref="FV28:FV49" si="322">IF(AND(FT28="",FU28=""),"",FT28*FT$4+FU28*(1-FT$4))</f>
        <v/>
      </c>
      <c r="FW28" s="118"/>
      <c r="FX28" s="104" t="str">
        <f t="shared" ref="FX28:FX49" si="323">IF(AND(FT28="",FU28=""),"",IF(OR(FW28="",FW28&lt;FV28),FV28,IF(FU28="",FW28,FT28*FT$4+FW28*(1-FT$4))))</f>
        <v/>
      </c>
      <c r="FY28" s="102"/>
      <c r="FZ28" s="102"/>
      <c r="GA28" s="104" t="str">
        <f t="shared" ref="GA28:GA49" si="324">IF(AND(FY28="",FZ28=""),"",FY28*FY$4+FZ28*(1-FY$4))</f>
        <v/>
      </c>
      <c r="GB28" s="118"/>
      <c r="GC28" s="104" t="str">
        <f t="shared" ref="GC28:GC49" si="325">IF(AND(FY28="",FZ28=""),"",IF(OR(GB28="",GB28&lt;GA28),GA28,IF(FZ28="",GB28,FY28*FY$4+GB28*(1-FY$4))))</f>
        <v/>
      </c>
      <c r="GD28" s="102"/>
      <c r="GE28" s="102"/>
      <c r="GF28" s="104" t="str">
        <f t="shared" ref="GF28:GF49" si="326">IF(AND(GD28="",GE28=""),"",GD28*GD$4+GE28*(1-GD$4))</f>
        <v/>
      </c>
      <c r="GG28" s="102"/>
      <c r="GH28" s="104" t="str">
        <f t="shared" ref="GH28:GH49" si="327">IF(AND(GD28="",GE28=""),"",IF(OR(GG28="",GG28&lt;GF28),GF28,IF(GE28="",GG28,GD28*GD$4+GG28*(1-GD$4))))</f>
        <v/>
      </c>
      <c r="GI28" s="104">
        <f t="shared" ref="GI28:GI49" si="328">IF(AND(FJ28="",FO28="",FT28=""),"",SUM(FJ28)*SUM(FN$4)+SUM(FO28)*SUM(FS$4)+SUM(FT28)*SUM(FX$4)+SUM(FY28)*SUM(GC$4)+SUM(GD28)*SUM(GH$4))</f>
        <v>9.71875</v>
      </c>
      <c r="GJ28" s="104">
        <f t="shared" ref="GJ28:GJ49" si="329">IF(AND(FK28="",FP28="",FU28=""),"",SUM(FK28)*SUM(FN$4)+SUM(FP28)*SUM(FS$4)+SUM(FU28)*SUM(FX$4)+SUM(FZ28)*SUM(GC$4)+SUM(GE28)*SUM(GH$4))</f>
        <v>4.75</v>
      </c>
      <c r="GK28" s="104">
        <f t="shared" ref="GK28:GK49" si="330">IF(AND(FL28="",FQ28="",FV28=""),"",SUM(FL28)*SUM(FN$4)+SUM(FQ28)*SUM(FS$4)+SUM(FV28)*SUM(FX$4)+SUM(GA28)*SUM(GC$4)+SUM(GF28)*SUM(GH$4))</f>
        <v>6.7375000000000007</v>
      </c>
      <c r="GL28" s="104" t="str">
        <f t="shared" ref="GL28:GL49" si="331">IF(AND(FM28="",FR28="",FW28=""),"",SUM(FM28)*SUM(FN$4)+SUM(FR28)*SUM(FS$4)+SUM(FW28)*SUM(FX$4)+SUM(GB28)*SUM(GC$4)+SUM(GG28)*SUM(GH$4))</f>
        <v/>
      </c>
      <c r="GM28" s="104">
        <f t="shared" ref="GM28:GM49" si="332">IF(AND(FN28="",FS28="",FX28=""),"",SUM(FN28)*SUM(FN$4)+SUM(FS28)*SUM(FS$4)+SUM(FX28)*SUM(FX$4)+SUM(GC28)*SUM(GC$4)+SUM(GH28)*SUM(GH$4))</f>
        <v>6.7375000000000007</v>
      </c>
      <c r="GN28" s="105">
        <f t="shared" ref="GN28:GN49" si="333">IF(GK28="","",IF(SUM(GM28)=0,IF(SUM(GK28)&gt;=10,GN$4,0),IF(SUM(GM28)&gt;=10,GN$4,0)))</f>
        <v>0</v>
      </c>
      <c r="GO28" s="109">
        <f t="shared" si="42"/>
        <v>32</v>
      </c>
      <c r="GP28" s="102">
        <v>7</v>
      </c>
      <c r="GQ28" s="102">
        <v>6</v>
      </c>
      <c r="GR28" s="104">
        <f t="shared" ref="GR28:GR49" si="334">IF(AND(GP28="",GQ28=""),"",GP28*GP$4+GQ28*(1-GP$4))</f>
        <v>6.4</v>
      </c>
      <c r="GS28" s="102"/>
      <c r="GT28" s="104">
        <f t="shared" ref="GT28:GT49" si="335">IF(AND(GP28="",GQ28=""),"",IF(OR(GS28="",GS28&lt;GR28),GR28,IF(GQ28="",GS28,GP28*GP$4+GS28*(1-GP$4))))</f>
        <v>6.4</v>
      </c>
      <c r="GU28" s="102">
        <v>14</v>
      </c>
      <c r="GV28" s="102">
        <v>7</v>
      </c>
      <c r="GW28" s="104">
        <f t="shared" ref="GW28:GW49" si="336">IF(AND(GU28="",GV28=""),"",GU28*GU$4+GV28*(1-GU$4))</f>
        <v>9.8000000000000007</v>
      </c>
      <c r="GX28" s="102"/>
      <c r="GY28" s="104">
        <f t="shared" ref="GY28:GY49" si="337">IF(AND(GU28="",GV28=""),"",IF(OR(GX28="",GX28&lt;GW28),GW28,IF(GV28="",GX28,GU28*GU$4+GX28*(1-GU$4))))</f>
        <v>9.8000000000000007</v>
      </c>
      <c r="GZ28" s="102">
        <v>6</v>
      </c>
      <c r="HA28" s="102">
        <v>7</v>
      </c>
      <c r="HB28" s="104">
        <f t="shared" ref="HB28:HB49" si="338">IF(AND(GZ28="",HA28=""),"",GZ28*GZ$4+HA28*(1-GZ$4))</f>
        <v>6.6000000000000005</v>
      </c>
      <c r="HC28" s="118"/>
      <c r="HD28" s="104">
        <f t="shared" ref="HD28:HD49" si="339">IF(AND(GZ28="",HA28=""),"",IF(OR(HC28="",HC28&lt;HB28),HB28,IF(HA28="",HC28,GZ28*GZ$4+HC28*(1-GZ$4))))</f>
        <v>6.6000000000000005</v>
      </c>
      <c r="HE28" s="102"/>
      <c r="HF28" s="102"/>
      <c r="HG28" s="104" t="str">
        <f t="shared" ref="HG28:HG49" si="340">IF(AND(HE28="",HF28=""),"",HE28*HE$4+HF28*(1-HE$4))</f>
        <v/>
      </c>
      <c r="HH28" s="118"/>
      <c r="HI28" s="104" t="str">
        <f t="shared" ref="HI28:HI49" si="341">IF(AND(HE28="",HF28=""),"",IF(OR(HH28="",HH28&lt;HG28),HG28,IF(HF28="",HH28,HE28*HE$4+HH28*(1-HE$4))))</f>
        <v/>
      </c>
      <c r="HJ28" s="102"/>
      <c r="HK28" s="102"/>
      <c r="HL28" s="104" t="str">
        <f t="shared" ref="HL28:HL49" si="342">IF(AND(HJ28="",HK28=""),"",HJ28*HJ$4+HK28*(1-HJ$4))</f>
        <v/>
      </c>
      <c r="HM28" s="102"/>
      <c r="HN28" s="104" t="str">
        <f t="shared" ref="HN28:HN49" si="343">IF(AND(HJ28="",HK28=""),"",IF(OR(HM28="",HM28&lt;HL28),HL28,IF(HK28="",HM28,HJ28*HJ$4+HM28*(1-HJ$4))))</f>
        <v/>
      </c>
      <c r="HO28" s="104">
        <f t="shared" ref="HO28:HO49" si="344">IF(AND(GP28="",GU28="",GZ28=""),"",SUM(GP28)*SUM(GT$4)+SUM(GU28)*SUM(GY$4)+SUM(GZ28)*SUM(HD$4)+SUM(HE28)*SUM(HI$4)+SUM(HJ28)*SUM(HN$4))</f>
        <v>7.6875</v>
      </c>
      <c r="HP28" s="104">
        <f t="shared" ref="HP28:HP49" si="345">IF(AND(GQ28="",GV28="",HA28=""),"",SUM(GQ28)*SUM(GT$4)+SUM(GV28)*SUM(GY$4)+SUM(HA28)*SUM(HD$4)+SUM(HF28)*SUM(HI$4)+SUM(HK28)*SUM(HN$4))</f>
        <v>6.8125</v>
      </c>
      <c r="HQ28" s="104">
        <f t="shared" ref="HQ28:HQ49" si="346">IF(AND(GR28="",GW28="",HB28=""),"",SUM(GR28)*SUM(GT$4)+SUM(GW28)*SUM(GY$4)+SUM(HB28)*SUM(HD$4)+SUM(HG28)*SUM(HI$4)+SUM(HL28)*SUM(HN$4))</f>
        <v>7.1625000000000005</v>
      </c>
      <c r="HR28" s="104" t="str">
        <f t="shared" ref="HR28:HR49" si="347">IF(AND(GS28="",GX28="",HC28=""),"",SUM(GS28)*SUM(GT$4)+SUM(GX28)*SUM(GY$4)+SUM(HC28)*SUM(HD$4)+SUM(HH28)*SUM(HI$4)+SUM(HM28)*SUM(HN$4))</f>
        <v/>
      </c>
      <c r="HS28" s="104">
        <f t="shared" ref="HS28:HS49" si="348">IF(AND(GT28="",GY28="",HD28=""),"",SUM(GT28)*SUM(GT$4)+SUM(GY28)*SUM(GY$4)+SUM(HD28)*SUM(HD$4)+SUM(HI28)*SUM(HI$4)+SUM(HN28)*SUM(HN$4))</f>
        <v>7.1625000000000005</v>
      </c>
      <c r="HT28" s="105">
        <f t="shared" ref="HT28:HT49" si="349">IF(HQ28="","",IF(SUM(HS28)=0,IF(SUM(HQ28)&gt;=10,HT$4,0),IF(SUM(HS28)&gt;=10,HT$4,0)))</f>
        <v>0</v>
      </c>
      <c r="HU28" s="109">
        <f t="shared" si="49"/>
        <v>39</v>
      </c>
      <c r="HV28" s="102"/>
      <c r="HW28" s="102"/>
      <c r="HX28" s="104" t="str">
        <f t="shared" ref="HX28:HX49" si="350">IF(AND(HV28="",HW28=""),"",HV28*HV$4+HW28*(1-HV$4))</f>
        <v/>
      </c>
      <c r="HY28" s="102"/>
      <c r="HZ28" s="104" t="str">
        <f t="shared" ref="HZ28:HZ49" si="351">IF(AND(HV28="",HW28=""),"",IF(OR(HY28="",HY28&lt;HX28),HX28,IF(HW28="",HY28,HV28*HV$4+HY28*(1-HV$4))))</f>
        <v/>
      </c>
      <c r="IA28" s="102"/>
      <c r="IB28" s="102"/>
      <c r="IC28" s="104" t="str">
        <f t="shared" ref="IC28:IC49" si="352">IF(AND(IA28="",IB28=""),"",IA28*IA$4+IB28*(1-IA$4))</f>
        <v/>
      </c>
      <c r="ID28" s="102"/>
      <c r="IE28" s="104" t="str">
        <f t="shared" ref="IE28:IE49" si="353">IF(AND(IA28="",IB28=""),"",IF(OR(ID28="",ID28&lt;IC28),IC28,IF(IB28="",ID28,IA28*IA$4+ID28*(1-IA$4))))</f>
        <v/>
      </c>
      <c r="IF28" s="102"/>
      <c r="IG28" s="102"/>
      <c r="IH28" s="104" t="str">
        <f t="shared" ref="IH28:IH49" si="354">IF(AND(IF28="",IG28=""),"",IF28*IF$4+IG28*(1-IF$4))</f>
        <v/>
      </c>
      <c r="II28" s="118"/>
      <c r="IJ28" s="104" t="str">
        <f t="shared" ref="IJ28:IJ49" si="355">IF(AND(IF28="",IG28=""),"",IF(OR(II28="",II28&lt;IH28),IH28,IF(IG28="",II28,IF28*IF$4+II28*(1-IF$4))))</f>
        <v/>
      </c>
      <c r="IK28" s="102"/>
      <c r="IL28" s="102"/>
      <c r="IM28" s="104" t="str">
        <f t="shared" ref="IM28:IM49" si="356">IF(AND(IK28="",IL28=""),"",IK28*IK$4+IL28*(1-IK$4))</f>
        <v/>
      </c>
      <c r="IN28" s="118"/>
      <c r="IO28" s="104" t="str">
        <f t="shared" ref="IO28:IO49" si="357">IF(AND(IK28="",IL28=""),"",IF(OR(IN28="",IN28&lt;IM28),IM28,IF(IL28="",IN28,IK28*IK$4+IN28*(1-IK$4))))</f>
        <v/>
      </c>
      <c r="IP28" s="102"/>
      <c r="IQ28" s="102"/>
      <c r="IR28" s="104" t="str">
        <f t="shared" ref="IR28:IR49" si="358">IF(AND(IP28="",IQ28=""),"",IP28*IP$4+IQ28*(1-IP$4))</f>
        <v/>
      </c>
      <c r="IS28" s="102"/>
      <c r="IT28" s="104" t="str">
        <f t="shared" ref="IT28:IT49" si="359">IF(AND(IP28="",IQ28=""),"",IF(OR(IS28="",IS28&lt;IR28),IR28,IF(IQ28="",IS28,IP28*IP$4+IS28*(1-IP$4))))</f>
        <v/>
      </c>
      <c r="IU28" s="104" t="str">
        <f t="shared" ref="IU28:IU49" si="360">IF(AND(HV28="",IA28="",IF28="",IK28="",IP28=""),"",SUM(HV28)*SUM(HZ$4)+SUM(IA28)*SUM(IE$4)+SUM(IF28)*SUM(IJ$4)+SUM(IK28)*SUM(IO$4)+SUM(IP28)*SUM(IT$4))</f>
        <v/>
      </c>
      <c r="IV28" s="104" t="str">
        <f t="shared" ref="IV28:IV49" si="361">IF(AND(HW28="",IB28="",IG28="",IL28="",IQ28=""),"",SUM(HW28)*SUM(HZ$4)+SUM(IB28)*SUM(IE$4)+SUM(IG28)*SUM(IJ$4)+SUM(IL28)*SUM(IO$4)+SUM(IQ28)*SUM(IT$4))</f>
        <v/>
      </c>
      <c r="IW28" s="104" t="str">
        <f t="shared" ref="IW28:IW49" si="362">IF(AND(HX28="",IC28="",IH28="",IM28="",IR28=""),"",SUM(HX28)*SUM(HZ$4)+SUM(IC28)*SUM(IE$4)+SUM(IH28)*SUM(IJ$4)+SUM(IM28)*SUM(IO$4)+SUM(IR28)*SUM(IT$4))</f>
        <v/>
      </c>
      <c r="IX28" s="104" t="str">
        <f t="shared" ref="IX28:IX49" si="363">IF(AND(HY28="",ID28="",II28="",IN28="",IS28=""),"",SUM(HY28)*SUM(HZ$4)+SUM(ID28)*SUM(IE$4)+SUM(II28)*SUM(IJ$4)+SUM(IN28)*SUM(IO$4)+SUM(IS28)*SUM(IT$4))</f>
        <v/>
      </c>
      <c r="IY28" s="104" t="str">
        <f t="shared" ref="IY28:IY49" si="364">IF(AND(HZ28="",IE28="",IJ28="",IO28="",IT28=""),"",SUM(HZ28)*SUM(HZ$4)+SUM(IE28)*SUM(IE$4)+SUM(IJ28)*SUM(IJ$4)+SUM(IO28)*SUM(IO$4)+SUM(IT28)*SUM(IT$4))</f>
        <v/>
      </c>
      <c r="IZ28" s="105" t="str">
        <f t="shared" ref="IZ28:IZ49" si="365">IF(IW28="","",IF(SUM(IY28)=0,IF(SUM(IW28)&gt;=10,IZ$4,0),IF(SUM(IY28)&gt;=10,IZ$4,0)))</f>
        <v/>
      </c>
      <c r="JA28" s="109" t="str">
        <f t="shared" si="55"/>
        <v/>
      </c>
      <c r="JB28" s="102">
        <v>9</v>
      </c>
      <c r="JC28" s="102">
        <v>9.5</v>
      </c>
      <c r="JD28" s="104">
        <f t="shared" ref="JD28:JD49" si="366">IF(AND(JB28="",JC28=""),"",JB28*JB$4+JC28*(1-JB$4))</f>
        <v>9.3000000000000007</v>
      </c>
      <c r="JE28" s="102"/>
      <c r="JF28" s="104">
        <f t="shared" ref="JF28:JF49" si="367">IF(AND(JB28="",JC28=""),"",IF(OR(JE28="",JE28&lt;JD28),JD28,IF(JC28="",JE28,JB28*JB$4+JE28*(1-JB$4))))</f>
        <v>9.3000000000000007</v>
      </c>
      <c r="JG28" s="102"/>
      <c r="JH28" s="102"/>
      <c r="JI28" s="104" t="str">
        <f t="shared" ref="JI28:JI49" si="368">IF(AND(JG28="",JH28=""),"",JG28*JG$4+JH28*(1-JG$4))</f>
        <v/>
      </c>
      <c r="JJ28" s="102"/>
      <c r="JK28" s="104" t="str">
        <f t="shared" ref="JK28:JK49" si="369">IF(AND(JG28="",JH28=""),"",IF(OR(JJ28="",JJ28&lt;JI28),JI28,IF(JH28="",JJ28,JG28*JG$4+JJ28*(1-JG$4))))</f>
        <v/>
      </c>
      <c r="JL28" s="102"/>
      <c r="JM28" s="102"/>
      <c r="JN28" s="104" t="str">
        <f t="shared" ref="JN28:JN49" si="370">IF(AND(JL28="",JM28=""),"",JL28*JL$4+JM28*(1-JL$4))</f>
        <v/>
      </c>
      <c r="JO28" s="118"/>
      <c r="JP28" s="104" t="str">
        <f t="shared" ref="JP28:JP49" si="371">IF(AND(JL28="",JM28=""),"",IF(OR(JO28="",JO28&lt;JN28),JN28,IF(JM28="",JO28,JL28*JL$4+JO28*(1-JL$4))))</f>
        <v/>
      </c>
      <c r="JQ28" s="102"/>
      <c r="JR28" s="102"/>
      <c r="JS28" s="104" t="str">
        <f t="shared" ref="JS28:JS49" si="372">IF(AND(JQ28="",JR28=""),"",JQ28*JQ$4+JR28*(1-JQ$4))</f>
        <v/>
      </c>
      <c r="JT28" s="118"/>
      <c r="JU28" s="104" t="str">
        <f t="shared" ref="JU28:JU49" si="373">IF(AND(JQ28="",JR28=""),"",IF(OR(JT28="",JT28&lt;JS28),JS28,IF(JR28="",JT28,JQ28*JQ$4+JT28*(1-JQ$4))))</f>
        <v/>
      </c>
      <c r="JV28" s="102"/>
      <c r="JW28" s="102"/>
      <c r="JX28" s="104" t="str">
        <f t="shared" ref="JX28:JX49" si="374">IF(AND(JV28="",JW28=""),"",JV28*JV$4+JW28*(1-JV$4))</f>
        <v/>
      </c>
      <c r="JY28" s="102"/>
      <c r="JZ28" s="104" t="str">
        <f t="shared" ref="JZ28:JZ49" si="375">IF(AND(JV28="",JW28=""),"",IF(OR(JY28="",JY28&lt;JX28),JX28,IF(JW28="",JY28,JV28*JV$4+JY28*(1-JV$4))))</f>
        <v/>
      </c>
      <c r="KA28" s="104">
        <f t="shared" ref="KA28:KA49" si="376">IF(AND(JB28="",JG28="",JL28=""),"",SUM(JB28)*SUM(JF$4)+SUM(JG28)*SUM(JK$4)+SUM(JL28)*SUM(JP$4)+SUM(JQ28)*SUM(JU$4)+SUM(JV28)*SUM(JZ$4))</f>
        <v>9</v>
      </c>
      <c r="KB28" s="104">
        <f t="shared" ref="KB28:KB49" si="377">IF(AND(JC28="",JH28="",JM28=""),"",SUM(JC28)*SUM(JF$4)+SUM(JH28)*SUM(JK$4)+SUM(JM28)*SUM(JP$4)+SUM(JR28)*SUM(JU$4)+SUM(JW28)*SUM(JZ$4))</f>
        <v>9.5</v>
      </c>
      <c r="KC28" s="104">
        <f t="shared" ref="KC28:KC49" si="378">IF(AND(JD28="",JI28="",JN28=""),"",SUM(JD28)*SUM(JF$4)+SUM(JI28)*SUM(JK$4)+SUM(JN28)*SUM(JP$4)+SUM(JS28)*SUM(JU$4)+SUM(JX28)*SUM(JZ$4))</f>
        <v>9.3000000000000007</v>
      </c>
      <c r="KD28" s="104" t="str">
        <f t="shared" ref="KD28:KD49" si="379">IF(AND(JE28="",JJ28="",JO28=""),"",SUM(JE28)*SUM(JF$4)+SUM(JJ28)*SUM(JK$4)+SUM(JO28)*SUM(JP$4)+SUM(JT28)*SUM(JU$4)+SUM(JY28)*SUM(JZ$4))</f>
        <v/>
      </c>
      <c r="KE28" s="104">
        <f t="shared" ref="KE28:KE49" si="380">IF(AND(JF28="",JK28="",JP28=""),"",SUM(JF28)*SUM(JF$4)+SUM(JK28)*SUM(JK$4)+SUM(JP28)*SUM(JP$4)+SUM(JU28)*SUM(JU$4)+SUM(JZ28)*SUM(JZ$4))</f>
        <v>9.3000000000000007</v>
      </c>
      <c r="KF28" s="105">
        <f t="shared" ref="KF28:KF49" si="381">IF(KC28="","",IF(SUM(KE28)=0,IF(SUM(KC28)&gt;=10,KF$4,0),IF(SUM(KE28)&gt;=10,KF$4,0)))</f>
        <v>0</v>
      </c>
      <c r="KG28" s="109">
        <f t="shared" si="62"/>
        <v>10</v>
      </c>
      <c r="KH28" s="102"/>
      <c r="KI28" s="102"/>
      <c r="KJ28" s="104" t="str">
        <f t="shared" ref="KJ28:KJ49" si="382">IF(AND(KH28="",KI28=""),"",KH28*KH$4+KI28*(1-KH$4))</f>
        <v/>
      </c>
      <c r="KK28" s="102"/>
      <c r="KL28" s="104" t="str">
        <f t="shared" ref="KL28:KL49" si="383">IF(AND(KH28="",KI28=""),"",IF(OR(KK28="",KK28&lt;KJ28),KJ28,IF(KI28="",KK28,KH28*KH$4+KK28*(1-KH$4))))</f>
        <v/>
      </c>
      <c r="KM28" s="102"/>
      <c r="KN28" s="102"/>
      <c r="KO28" s="104" t="str">
        <f t="shared" ref="KO28:KO49" si="384">IF(AND(KM28="",KN28=""),"",KM28*KM$4+KN28*(1-KM$4))</f>
        <v/>
      </c>
      <c r="KP28" s="102"/>
      <c r="KQ28" s="104" t="str">
        <f t="shared" ref="KQ28:KQ49" si="385">IF(AND(KM28="",KN28=""),"",IF(OR(KP28="",KP28&lt;KO28),KO28,IF(KN28="",KP28,KM28*KM$4+KP28*(1-KM$4))))</f>
        <v/>
      </c>
      <c r="KR28" s="102"/>
      <c r="KS28" s="102"/>
      <c r="KT28" s="104" t="str">
        <f t="shared" ref="KT28:KT49" si="386">IF(AND(KR28="",KS28=""),"",KR28*KR$4+KS28*(1-KR$4))</f>
        <v/>
      </c>
      <c r="KU28" s="118"/>
      <c r="KV28" s="104" t="str">
        <f t="shared" ref="KV28:KV49" si="387">IF(AND(KR28="",KS28=""),"",IF(OR(KU28="",KU28&lt;KT28),KT28,IF(KS28="",KU28,KR28*KR$4+KU28*(1-KR$4))))</f>
        <v/>
      </c>
      <c r="KW28" s="102"/>
      <c r="KX28" s="102"/>
      <c r="KY28" s="104" t="str">
        <f t="shared" ref="KY28:KY49" si="388">IF(AND(KW28="",KX28=""),"",KW28*KW$4+KX28*(1-KW$4))</f>
        <v/>
      </c>
      <c r="KZ28" s="118"/>
      <c r="LA28" s="104" t="str">
        <f t="shared" ref="LA28:LA49" si="389">IF(AND(KW28="",KX28=""),"",IF(OR(KZ28="",KZ28&lt;KY28),KY28,IF(KX28="",KZ28,KW28*KW$4+KZ28*(1-KW$4))))</f>
        <v/>
      </c>
      <c r="LB28" s="102"/>
      <c r="LC28" s="102"/>
      <c r="LD28" s="104" t="str">
        <f t="shared" ref="LD28:LD49" si="390">IF(AND(LB28="",LC28=""),"",LB28*LB$4+LC28*(1-LB$4))</f>
        <v/>
      </c>
      <c r="LE28" s="102"/>
      <c r="LF28" s="104" t="str">
        <f t="shared" ref="LF28:LF49" si="391">IF(AND(LB28="",LC28=""),"",IF(OR(LE28="",LE28&lt;LD28),LD28,IF(LC28="",LE28,LB28*LB$4+LE28*(1-LB$4))))</f>
        <v/>
      </c>
      <c r="LG28" s="104" t="str">
        <f t="shared" ref="LG28:LG49" si="392">IF(AND(KH28="",KM28="",KR28=""),"",SUM(KH28)*SUM(KL$4)+SUM(KM28)*SUM(KQ$4)+SUM(KR28)*SUM(KV$4)+SUM(KW28)*SUM(LA$4)+SUM(LB28)*SUM(LF$4))</f>
        <v/>
      </c>
      <c r="LH28" s="104" t="str">
        <f t="shared" ref="LH28:LH49" si="393">IF(AND(KI28="",KN28="",KS28=""),"",SUM(KI28)*SUM(KL$4)+SUM(KN28)*SUM(KQ$4)+SUM(KS28)*SUM(KV$4)+SUM(KX28)*SUM(LA$4)+SUM(LC28)*SUM(LF$4))</f>
        <v/>
      </c>
      <c r="LI28" s="104" t="str">
        <f t="shared" ref="LI28:LI49" si="394">IF(AND(KJ28="",KO28="",KT28=""),"",SUM(KJ28)*SUM(KL$4)+SUM(KO28)*SUM(KQ$4)+SUM(KT28)*SUM(KV$4)+SUM(KY28)*SUM(LA$4)+SUM(LD28)*SUM(LF$4))</f>
        <v/>
      </c>
      <c r="LJ28" s="104" t="str">
        <f t="shared" ref="LJ28:LJ49" si="395">IF(AND(KK28="",KP28="",KU28=""),"",SUM(KK28)*SUM(KL$4)+SUM(KP28)*SUM(KQ$4)+SUM(KU28)*SUM(KV$4)+SUM(KZ28)*SUM(LA$4)+SUM(LE28)*SUM(LF$4))</f>
        <v/>
      </c>
      <c r="LK28" s="104" t="str">
        <f t="shared" ref="LK28:LK49" si="396">IF(AND(KL28="",KQ28="",KV28=""),"",SUM(KL28)*SUM(KL$4)+SUM(KQ28)*SUM(KQ$4)+SUM(KV28)*SUM(KV$4)+SUM(LA28)*SUM(LA$4)+SUM(LF28)*SUM(LF$4))</f>
        <v/>
      </c>
      <c r="LL28" s="105" t="str">
        <f t="shared" ref="LL28:LL49" si="397">IF(LI28="","",IF(SUM(LK28)=0,IF(SUM(LI28)&gt;=10,LL$4,0),IF(SUM(LK28)&gt;=10,LL$4,0)))</f>
        <v/>
      </c>
      <c r="LM28" s="109" t="str">
        <f t="shared" si="69"/>
        <v/>
      </c>
      <c r="LN28" s="102">
        <v>10</v>
      </c>
      <c r="LO28" s="102">
        <v>12</v>
      </c>
      <c r="LP28" s="104">
        <f t="shared" ref="LP28:LP49" si="398">IF(AND(LN28="",LO28=""),"",LN28*LN$4+LO28*(1-LN$4))</f>
        <v>11.2</v>
      </c>
      <c r="LQ28" s="102"/>
      <c r="LR28" s="104">
        <f t="shared" ref="LR28:LR49" si="399">IF(AND(LN28="",LO28=""),"",IF(OR(LQ28="",LQ28&lt;LP28),LP28,IF(LO28="",LQ28,LN28*LN$4+LQ28*(1-LN$4))))</f>
        <v>11.2</v>
      </c>
      <c r="LS28" s="102"/>
      <c r="LT28" s="102"/>
      <c r="LU28" s="104" t="str">
        <f t="shared" ref="LU28:LU49" si="400">IF(AND(LS28="",LT28=""),"",LS28*LS$4+LT28*(1-LS$4))</f>
        <v/>
      </c>
      <c r="LV28" s="102"/>
      <c r="LW28" s="104" t="str">
        <f t="shared" ref="LW28:LW49" si="401">IF(AND(LS28="",LT28=""),"",IF(OR(LV28="",LV28&lt;LU28),LU28,IF(LT28="",LV28,LS28*LS$4+LV28*(1-LS$4))))</f>
        <v/>
      </c>
      <c r="LX28" s="102"/>
      <c r="LY28" s="102"/>
      <c r="LZ28" s="104" t="str">
        <f t="shared" ref="LZ28:LZ49" si="402">IF(AND(LX28="",LY28=""),"",LX28*LX$4+LY28*(1-LX$4))</f>
        <v/>
      </c>
      <c r="MA28" s="118"/>
      <c r="MB28" s="104" t="str">
        <f t="shared" ref="MB28:MB49" si="403">IF(AND(LX28="",LY28=""),"",IF(OR(MA28="",MA28&lt;LZ28),LZ28,IF(LY28="",MA28,LX28*LX$4+MA28*(1-LX$4))))</f>
        <v/>
      </c>
      <c r="MC28" s="102"/>
      <c r="MD28" s="102"/>
      <c r="ME28" s="104" t="str">
        <f t="shared" ref="ME28:ME49" si="404">IF(AND(MC28="",MD28=""),"",MC28*MC$4+MD28*(1-MC$4))</f>
        <v/>
      </c>
      <c r="MF28" s="118"/>
      <c r="MG28" s="104" t="str">
        <f t="shared" ref="MG28:MG49" si="405">IF(AND(MC28="",MD28=""),"",IF(OR(MF28="",MF28&lt;ME28),ME28,IF(MD28="",MF28,MC28*MC$4+MF28*(1-MC$4))))</f>
        <v/>
      </c>
      <c r="MH28" s="102"/>
      <c r="MI28" s="102"/>
      <c r="MJ28" s="104" t="str">
        <f t="shared" ref="MJ28:MJ49" si="406">IF(AND(MH28="",MI28=""),"",MH28*MH$4+MI28*(1-MH$4))</f>
        <v/>
      </c>
      <c r="MK28" s="102"/>
      <c r="ML28" s="104" t="str">
        <f t="shared" ref="ML28:ML49" si="407">IF(AND(MH28="",MI28=""),"",IF(OR(MK28="",MK28&lt;MJ28),MJ28,IF(MI28="",MK28,MH28*MH$4+MK28*(1-MH$4))))</f>
        <v/>
      </c>
      <c r="MM28" s="104">
        <f t="shared" ref="MM28:MM49" si="408">IF(AND(LN28="",LS28="",LX28=""),"",SUM(LN28)*SUM(LR$4)+SUM(LS28)*SUM(LW$4)+SUM(LX28)*SUM(MB$4)+SUM(MC28)*SUM(MG$4)+SUM(MH28)*SUM(ML$4))</f>
        <v>10</v>
      </c>
      <c r="MN28" s="104">
        <f t="shared" ref="MN28:MN49" si="409">IF(AND(LO28="",LT28="",LY28=""),"",SUM(LO28)*SUM(LR$4)+SUM(LT28)*SUM(LW$4)+SUM(LY28)*SUM(MB$4)+SUM(MD28)*SUM(MG$4)+SUM(MI28)*SUM(ML$4))</f>
        <v>12</v>
      </c>
      <c r="MO28" s="104">
        <f t="shared" ref="MO28:MO49" si="410">IF(AND(LP28="",LU28="",LZ28=""),"",SUM(LP28)*SUM(LR$4)+SUM(LU28)*SUM(LW$4)+SUM(LZ28)*SUM(MB$4)+SUM(ME28)*SUM(MG$4)+SUM(MJ28)*SUM(ML$4))</f>
        <v>11.2</v>
      </c>
      <c r="MP28" s="104" t="str">
        <f t="shared" ref="MP28:MP49" si="411">IF(AND(LQ28="",LV28="",MA28=""),"",SUM(LQ28)*SUM(LR$4)+SUM(LV28)*SUM(LW$4)+SUM(MA28)*SUM(MB$4)+SUM(MF28)*SUM(MG$4)+SUM(MK28)*SUM(ML$4))</f>
        <v/>
      </c>
      <c r="MQ28" s="104">
        <f t="shared" ref="MQ28:MQ49" si="412">IF(AND(LR28="",LW28="",MB28=""),"",SUM(LR28)*SUM(LR$4)+SUM(LW28)*SUM(LW$4)+SUM(MB28)*SUM(MB$4)+SUM(MG28)*SUM(MG$4)+SUM(ML28)*SUM(ML$4))</f>
        <v>11.2</v>
      </c>
      <c r="MR28" s="105">
        <f t="shared" ref="MR28:MR49" si="413">IF(MO28="","",IF(SUM(MQ28)=0,IF(SUM(MO28)&gt;=10,MR$4,0),IF(SUM(MQ28)&gt;=10,MR$4,0)))</f>
        <v>2</v>
      </c>
      <c r="MS28" s="109">
        <f t="shared" si="76"/>
        <v>6</v>
      </c>
      <c r="MT28" s="102"/>
      <c r="MU28" s="102"/>
      <c r="MV28" s="104" t="str">
        <f t="shared" ref="MV28:MV49" si="414">IF(AND(MT28="",MU28=""),"",MT28*MT$4+MU28*(1-MT$4))</f>
        <v/>
      </c>
      <c r="MW28" s="102"/>
      <c r="MX28" s="104" t="str">
        <f t="shared" ref="MX28:MX49" si="415">IF(AND(MT28="",MU28=""),"",IF(OR(MW28="",MW28&lt;MV28),MV28,IF(MU28="",MW28,MT28*MT$4+MW28*(1-MT$4))))</f>
        <v/>
      </c>
      <c r="MY28" s="102"/>
      <c r="MZ28" s="102"/>
      <c r="NA28" s="104" t="str">
        <f t="shared" ref="NA28:NA49" si="416">IF(AND(MY28="",MZ28=""),"",MY28*MY$4+MZ28*(1-MY$4))</f>
        <v/>
      </c>
      <c r="NB28" s="102"/>
      <c r="NC28" s="104" t="str">
        <f t="shared" ref="NC28:NC49" si="417">IF(AND(MY28="",MZ28=""),"",IF(OR(NB28="",NB28&lt;NA28),NA28,IF(MZ28="",NB28,MY28*MY$4+NB28*(1-MY$4))))</f>
        <v/>
      </c>
      <c r="ND28" s="102"/>
      <c r="NE28" s="102"/>
      <c r="NF28" s="104" t="str">
        <f t="shared" ref="NF28:NF49" si="418">IF(AND(ND28="",NE28=""),"",ND28*ND$4+NE28*(1-ND$4))</f>
        <v/>
      </c>
      <c r="NG28" s="118"/>
      <c r="NH28" s="104" t="str">
        <f t="shared" ref="NH28:NH49" si="419">IF(AND(ND28="",NE28=""),"",IF(OR(NG28="",NG28&lt;NF28),NF28,IF(NE28="",NG28,ND28*ND$4+NG28*(1-ND$4))))</f>
        <v/>
      </c>
      <c r="NI28" s="102"/>
      <c r="NJ28" s="102"/>
      <c r="NK28" s="104" t="str">
        <f t="shared" ref="NK28:NK49" si="420">IF(AND(NI28="",NJ28=""),"",NI28*NI$4+NJ28*(1-NI$4))</f>
        <v/>
      </c>
      <c r="NL28" s="118"/>
      <c r="NM28" s="104" t="str">
        <f t="shared" ref="NM28:NM49" si="421">IF(AND(NI28="",NJ28=""),"",IF(OR(NL28="",NL28&lt;NK28),NK28,IF(NJ28="",NL28,NI28*NI$4+NL28*(1-NI$4))))</f>
        <v/>
      </c>
      <c r="NN28" s="102"/>
      <c r="NO28" s="102"/>
      <c r="NP28" s="104" t="str">
        <f t="shared" ref="NP28:NP49" si="422">IF(AND(NN28="",NO28=""),"",NN28*NN$4+NO28*(1-NN$4))</f>
        <v/>
      </c>
      <c r="NQ28" s="102"/>
      <c r="NR28" s="104" t="str">
        <f t="shared" ref="NR28:NR49" si="423">IF(AND(NN28="",NO28=""),"",IF(OR(NQ28="",NQ28&lt;NP28),NP28,IF(NO28="",NQ28,NN28*NN$4+NQ28*(1-NN$4))))</f>
        <v/>
      </c>
      <c r="NS28" s="104" t="str">
        <f t="shared" ref="NS28:NS49" si="424">IF(AND(MT28="",MY28="",ND28=""),"",SUM(MT28)*SUM(MX$4)+SUM(MY28)*SUM(NC$4)+SUM(ND28)*SUM(NH$4)+SUM(NI28)*SUM(NM$4)+SUM(NN28)*SUM(NR$4))</f>
        <v/>
      </c>
      <c r="NT28" s="104" t="str">
        <f t="shared" ref="NT28:NT49" si="425">IF(AND(MU28="",MZ28="",NE28=""),"",SUM(MU28)*SUM(MX$4)+SUM(MZ28)*SUM(NC$4)+SUM(NE28)*SUM(NH$4)+SUM(NJ28)*SUM(NM$4)+SUM(NO28)*SUM(NR$4))</f>
        <v/>
      </c>
      <c r="NU28" s="104" t="str">
        <f t="shared" ref="NU28:NU49" si="426">IF(AND(MV28="",NA28="",NF28=""),"",SUM(MV28)*SUM(MX$4)+SUM(NA28)*SUM(NC$4)+SUM(NF28)*SUM(NH$4)+SUM(NK28)*SUM(NM$4)+SUM(NP28)*SUM(NR$4))</f>
        <v/>
      </c>
      <c r="NV28" s="104" t="str">
        <f t="shared" ref="NV28:NV49" si="427">IF(AND(MW28="",NB28="",NG28=""),"",SUM(MW28)*SUM(MX$4)+SUM(NB28)*SUM(NC$4)+SUM(NG28)*SUM(NH$4)+SUM(NL28)*SUM(NM$4)+SUM(NQ28)*SUM(NR$4))</f>
        <v/>
      </c>
      <c r="NW28" s="104" t="str">
        <f t="shared" ref="NW28:NW49" si="428">IF(AND(MX28="",NC28="",NH28=""),"",SUM(MX28)*SUM(MX$4)+SUM(NC28)*SUM(NC$4)+SUM(NH28)*SUM(NH$4)+SUM(NM28)*SUM(NM$4)+SUM(NR28)*SUM(NR$4))</f>
        <v/>
      </c>
      <c r="NX28" s="105" t="str">
        <f t="shared" ref="NX28:NX49" si="429">IF(NU28="","",IF(SUM(NW28)=0,IF(SUM(NU28)&gt;=10,NX$4,0),IF(SUM(NW28)&gt;=10,NX$4,0)))</f>
        <v/>
      </c>
      <c r="NY28" s="109" t="str">
        <f t="shared" si="83"/>
        <v/>
      </c>
      <c r="NZ28" s="73" t="str">
        <f t="shared" si="84"/>
        <v>Mampionona</v>
      </c>
      <c r="OA28" s="104">
        <f t="shared" ref="OA28:OA49" si="430">AI28</f>
        <v>7.5675000000000008</v>
      </c>
      <c r="OB28" s="104">
        <f t="shared" ref="OB28:OB49" si="431">BO28</f>
        <v>9.2249999999999996</v>
      </c>
      <c r="OC28" s="104">
        <f t="shared" ref="OC28:OC49" si="432">CU28</f>
        <v>7.71875</v>
      </c>
      <c r="OD28" s="104">
        <f t="shared" ref="OD28:OD49" si="433">EA28</f>
        <v>12.7</v>
      </c>
      <c r="OE28" s="104">
        <f t="shared" ref="OE28:OE49" si="434">FG28</f>
        <v>8.25</v>
      </c>
      <c r="OF28" s="104">
        <f t="shared" ref="OF28:OF49" si="435">GM28</f>
        <v>6.7375000000000007</v>
      </c>
      <c r="OG28" s="104">
        <f t="shared" ref="OG28:OG49" si="436">HS28</f>
        <v>7.1625000000000005</v>
      </c>
      <c r="OH28" s="104" t="str">
        <f t="shared" ref="OH28:OH49" si="437">IY28</f>
        <v/>
      </c>
      <c r="OI28" s="104">
        <f t="shared" ref="OI28:OI49" si="438">KE28</f>
        <v>9.3000000000000007</v>
      </c>
      <c r="OJ28" s="104" t="str">
        <f t="shared" ref="OJ28:OJ49" si="439">LK28</f>
        <v/>
      </c>
      <c r="OK28" s="104">
        <f t="shared" ref="OK28:OK49" si="440">MQ28</f>
        <v>11.2</v>
      </c>
      <c r="OL28" s="104" t="str">
        <f t="shared" ref="OL28:OL49" si="441">NW28</f>
        <v/>
      </c>
      <c r="OM28" s="134"/>
      <c r="ON28" s="104">
        <f t="shared" si="97"/>
        <v>8.2115384615384617</v>
      </c>
      <c r="OO28" s="104">
        <f t="shared" si="98"/>
        <v>7.099759615384615</v>
      </c>
      <c r="OP28" s="104">
        <f t="shared" ref="OP28:OP49" si="442">IF(AG28="","",($AJ$4*SUM(AG28)+$BP$4*SUM(BM28)+$CV$4*SUM(CS28)+$EB$4*SUM(DY28)+$FH$4*SUM(FE28)+$GN$4*SUM(GK28)+$HT$4*SUM(HQ28)+$IZ$4*SUM(IW28)+$KF$4*SUM(KC28)+$LL$4*SUM(LI28)+$MR$4*SUM(MO28)+$NX$4*SUM(NU28))/26)</f>
        <v>8.9997596153846153</v>
      </c>
      <c r="OQ28" s="104">
        <f t="shared" ref="OQ28:OQ49" si="443">IF(AI28="","",($AJ$4*SUM(AI28)+$BP$4*SUM(BO28)+$CV$4*SUM(CU28)+$EB$4*SUM(EA28)+$FH$4*SUM(FG28)+$GN$4*SUM(GM28)+$HT$4*SUM(HS28)+$IZ$4*SUM(IY28)+$KF$4*SUM(KE28)+$LL$4*SUM(LK28)+$MR$4*SUM(MQ28)+$NX$4*SUM(NW28))/26)</f>
        <v>8.9997596153846153</v>
      </c>
      <c r="OR28" s="105">
        <f t="shared" ref="OR28:OR49" si="444">IF(AK28="","",SUM($AJ28,$BP28,$CV28,$EB28,$FH28,$GN28,$HT28,$IZ28,$KF28,$LL28,$MR28,$NX28))</f>
        <v>6</v>
      </c>
      <c r="OS28" s="105">
        <f t="shared" ref="OS28:OS49" si="445">IF(OQ28="","",IF(OQ28&lt;10,OR28,30))</f>
        <v>6</v>
      </c>
      <c r="OT28" s="134"/>
      <c r="OU28" s="109">
        <f t="shared" si="102"/>
        <v>38</v>
      </c>
      <c r="OW28" s="95" t="s">
        <v>32</v>
      </c>
      <c r="OX28" s="95" t="s">
        <v>31</v>
      </c>
      <c r="OY28" s="95" t="s">
        <v>30</v>
      </c>
      <c r="OZ28" s="95"/>
      <c r="PA28" s="95" t="s">
        <v>30</v>
      </c>
      <c r="PB28" s="95" t="s">
        <v>32</v>
      </c>
      <c r="PC28" s="95"/>
      <c r="PD28" s="95"/>
      <c r="PE28" s="95"/>
      <c r="PF28" s="95"/>
    </row>
    <row r="29" spans="1:422" x14ac:dyDescent="0.3">
      <c r="A29" s="103">
        <f t="shared" si="225"/>
        <v>24</v>
      </c>
      <c r="B29" s="237" t="s">
        <v>305</v>
      </c>
      <c r="C29" s="237" t="s">
        <v>483</v>
      </c>
      <c r="D29" s="237" t="s">
        <v>414</v>
      </c>
      <c r="E29" s="239" t="s">
        <v>277</v>
      </c>
      <c r="F29" s="102">
        <v>18.600000000000001</v>
      </c>
      <c r="G29" s="102">
        <v>9.5</v>
      </c>
      <c r="H29" s="104">
        <f t="shared" si="238"/>
        <v>13.14</v>
      </c>
      <c r="I29" s="102"/>
      <c r="J29" s="104">
        <f t="shared" si="239"/>
        <v>13.14</v>
      </c>
      <c r="K29" s="102">
        <v>19.3</v>
      </c>
      <c r="L29" s="102">
        <v>10.5</v>
      </c>
      <c r="M29" s="104">
        <f t="shared" si="240"/>
        <v>14.02</v>
      </c>
      <c r="N29" s="102"/>
      <c r="O29" s="104">
        <f t="shared" si="241"/>
        <v>14.02</v>
      </c>
      <c r="P29" s="102"/>
      <c r="Q29" s="102"/>
      <c r="R29" s="104" t="str">
        <f t="shared" si="242"/>
        <v/>
      </c>
      <c r="S29" s="118"/>
      <c r="T29" s="104" t="str">
        <f t="shared" si="243"/>
        <v/>
      </c>
      <c r="U29" s="102"/>
      <c r="V29" s="102"/>
      <c r="W29" s="104" t="str">
        <f t="shared" si="244"/>
        <v/>
      </c>
      <c r="X29" s="118"/>
      <c r="Y29" s="104" t="str">
        <f t="shared" si="245"/>
        <v/>
      </c>
      <c r="Z29" s="102"/>
      <c r="AA29" s="102"/>
      <c r="AB29" s="104" t="str">
        <f t="shared" si="246"/>
        <v/>
      </c>
      <c r="AC29" s="102"/>
      <c r="AD29" s="104" t="str">
        <f t="shared" si="247"/>
        <v/>
      </c>
      <c r="AE29" s="104">
        <f t="shared" si="248"/>
        <v>19.037500000000001</v>
      </c>
      <c r="AF29" s="104">
        <f t="shared" si="249"/>
        <v>10.125</v>
      </c>
      <c r="AG29" s="104">
        <f t="shared" si="250"/>
        <v>13.69</v>
      </c>
      <c r="AH29" s="104" t="str">
        <f t="shared" si="251"/>
        <v/>
      </c>
      <c r="AI29" s="104">
        <f t="shared" si="252"/>
        <v>13.69</v>
      </c>
      <c r="AJ29" s="105">
        <f t="shared" si="253"/>
        <v>5</v>
      </c>
      <c r="AK29" s="109">
        <f t="shared" si="7"/>
        <v>7</v>
      </c>
      <c r="AL29" s="102">
        <v>11.125</v>
      </c>
      <c r="AM29" s="102">
        <v>11.75</v>
      </c>
      <c r="AN29" s="104">
        <f t="shared" si="254"/>
        <v>11.5</v>
      </c>
      <c r="AO29" s="102"/>
      <c r="AP29" s="104">
        <f t="shared" si="255"/>
        <v>11.5</v>
      </c>
      <c r="AQ29" s="102">
        <v>8.25</v>
      </c>
      <c r="AR29" s="102">
        <v>11</v>
      </c>
      <c r="AS29" s="104">
        <f t="shared" si="256"/>
        <v>9.9</v>
      </c>
      <c r="AT29" s="102"/>
      <c r="AU29" s="104">
        <f t="shared" si="257"/>
        <v>9.9</v>
      </c>
      <c r="AV29" s="102">
        <v>12.75</v>
      </c>
      <c r="AW29" s="102">
        <v>12.5</v>
      </c>
      <c r="AX29" s="104">
        <f t="shared" si="258"/>
        <v>12.600000000000001</v>
      </c>
      <c r="AY29" s="118"/>
      <c r="AZ29" s="104">
        <f t="shared" si="259"/>
        <v>12.600000000000001</v>
      </c>
      <c r="BA29" s="102"/>
      <c r="BB29" s="102"/>
      <c r="BC29" s="104" t="str">
        <f t="shared" si="260"/>
        <v/>
      </c>
      <c r="BD29" s="118"/>
      <c r="BE29" s="104" t="str">
        <f t="shared" si="261"/>
        <v/>
      </c>
      <c r="BF29" s="102"/>
      <c r="BG29" s="102"/>
      <c r="BH29" s="104" t="str">
        <f t="shared" si="262"/>
        <v/>
      </c>
      <c r="BI29" s="102"/>
      <c r="BJ29" s="104" t="str">
        <f t="shared" si="263"/>
        <v/>
      </c>
      <c r="BK29" s="104">
        <f t="shared" si="264"/>
        <v>10.8359375</v>
      </c>
      <c r="BL29" s="104">
        <f t="shared" si="265"/>
        <v>11.796875</v>
      </c>
      <c r="BM29" s="104">
        <f t="shared" si="266"/>
        <v>11.412500000000001</v>
      </c>
      <c r="BN29" s="104" t="str">
        <f t="shared" si="267"/>
        <v/>
      </c>
      <c r="BO29" s="104">
        <f t="shared" si="268"/>
        <v>11.412500000000001</v>
      </c>
      <c r="BP29" s="105">
        <f t="shared" si="269"/>
        <v>4</v>
      </c>
      <c r="BQ29" s="109">
        <f t="shared" si="14"/>
        <v>12</v>
      </c>
      <c r="BR29" s="102">
        <v>13.5</v>
      </c>
      <c r="BS29" s="102">
        <v>11.5</v>
      </c>
      <c r="BT29" s="104">
        <f t="shared" si="270"/>
        <v>12.3</v>
      </c>
      <c r="BU29" s="102"/>
      <c r="BV29" s="104">
        <f t="shared" si="271"/>
        <v>12.3</v>
      </c>
      <c r="BW29" s="240">
        <v>8</v>
      </c>
      <c r="BX29" s="102">
        <v>12</v>
      </c>
      <c r="BY29" s="104">
        <f t="shared" si="272"/>
        <v>10.399999999999999</v>
      </c>
      <c r="BZ29" s="102"/>
      <c r="CA29" s="104">
        <f t="shared" si="273"/>
        <v>10.399999999999999</v>
      </c>
      <c r="CB29" s="102">
        <v>12</v>
      </c>
      <c r="CC29" s="102">
        <v>12.5</v>
      </c>
      <c r="CD29" s="104">
        <f t="shared" si="274"/>
        <v>12.3</v>
      </c>
      <c r="CE29" s="118"/>
      <c r="CF29" s="104">
        <f t="shared" si="275"/>
        <v>12.3</v>
      </c>
      <c r="CG29" s="102"/>
      <c r="CH29" s="102"/>
      <c r="CI29" s="104" t="str">
        <f t="shared" si="276"/>
        <v/>
      </c>
      <c r="CJ29" s="118"/>
      <c r="CK29" s="104" t="str">
        <f t="shared" si="277"/>
        <v/>
      </c>
      <c r="CL29" s="102"/>
      <c r="CM29" s="102"/>
      <c r="CN29" s="104" t="str">
        <f t="shared" si="278"/>
        <v/>
      </c>
      <c r="CO29" s="102"/>
      <c r="CP29" s="104" t="str">
        <f t="shared" si="279"/>
        <v/>
      </c>
      <c r="CQ29" s="104">
        <f t="shared" si="280"/>
        <v>11.3125</v>
      </c>
      <c r="CR29" s="104">
        <f t="shared" si="281"/>
        <v>11.96875</v>
      </c>
      <c r="CS29" s="104">
        <f t="shared" si="282"/>
        <v>11.706250000000001</v>
      </c>
      <c r="CT29" s="104" t="str">
        <f t="shared" si="283"/>
        <v/>
      </c>
      <c r="CU29" s="104">
        <f t="shared" si="284"/>
        <v>11.706250000000001</v>
      </c>
      <c r="CV29" s="105">
        <f t="shared" si="285"/>
        <v>3</v>
      </c>
      <c r="CW29" s="109">
        <f t="shared" si="21"/>
        <v>13</v>
      </c>
      <c r="CX29" s="102">
        <v>18</v>
      </c>
      <c r="CY29" s="102">
        <v>18.5</v>
      </c>
      <c r="CZ29" s="104">
        <f t="shared" si="286"/>
        <v>18.3</v>
      </c>
      <c r="DA29" s="102"/>
      <c r="DB29" s="104">
        <f t="shared" si="287"/>
        <v>18.3</v>
      </c>
      <c r="DC29" s="102">
        <v>14</v>
      </c>
      <c r="DD29" s="102">
        <v>16</v>
      </c>
      <c r="DE29" s="104">
        <f t="shared" si="288"/>
        <v>15.2</v>
      </c>
      <c r="DF29" s="102"/>
      <c r="DG29" s="104">
        <f t="shared" si="289"/>
        <v>15.2</v>
      </c>
      <c r="DH29" s="102"/>
      <c r="DI29" s="102"/>
      <c r="DJ29" s="104" t="str">
        <f t="shared" si="290"/>
        <v/>
      </c>
      <c r="DK29" s="118"/>
      <c r="DL29" s="104" t="str">
        <f t="shared" si="291"/>
        <v/>
      </c>
      <c r="DM29" s="102"/>
      <c r="DN29" s="102"/>
      <c r="DO29" s="104" t="str">
        <f t="shared" si="292"/>
        <v/>
      </c>
      <c r="DP29" s="118"/>
      <c r="DQ29" s="104" t="str">
        <f t="shared" si="293"/>
        <v/>
      </c>
      <c r="DR29" s="102"/>
      <c r="DS29" s="102"/>
      <c r="DT29" s="104" t="str">
        <f t="shared" si="294"/>
        <v/>
      </c>
      <c r="DU29" s="102"/>
      <c r="DV29" s="104" t="str">
        <f t="shared" si="295"/>
        <v/>
      </c>
      <c r="DW29" s="104">
        <f t="shared" si="296"/>
        <v>16</v>
      </c>
      <c r="DX29" s="104">
        <f t="shared" si="297"/>
        <v>17.25</v>
      </c>
      <c r="DY29" s="104">
        <f t="shared" si="298"/>
        <v>16.75</v>
      </c>
      <c r="DZ29" s="104" t="str">
        <f t="shared" si="299"/>
        <v/>
      </c>
      <c r="EA29" s="104">
        <f t="shared" si="300"/>
        <v>16.75</v>
      </c>
      <c r="EB29" s="105">
        <f t="shared" si="301"/>
        <v>4</v>
      </c>
      <c r="EC29" s="109">
        <f t="shared" si="28"/>
        <v>1</v>
      </c>
      <c r="ED29" s="102">
        <v>5</v>
      </c>
      <c r="EE29" s="102">
        <v>2.5</v>
      </c>
      <c r="EF29" s="104">
        <f t="shared" si="302"/>
        <v>3.5</v>
      </c>
      <c r="EG29" s="102"/>
      <c r="EH29" s="104">
        <f t="shared" si="303"/>
        <v>3.5</v>
      </c>
      <c r="EI29" s="102">
        <v>14</v>
      </c>
      <c r="EJ29" s="102">
        <v>3</v>
      </c>
      <c r="EK29" s="104">
        <f t="shared" si="304"/>
        <v>7.4</v>
      </c>
      <c r="EL29" s="102"/>
      <c r="EM29" s="104">
        <f t="shared" si="305"/>
        <v>7.4</v>
      </c>
      <c r="EN29" s="102"/>
      <c r="EO29" s="102"/>
      <c r="EP29" s="104" t="str">
        <f t="shared" si="306"/>
        <v/>
      </c>
      <c r="EQ29" s="118"/>
      <c r="ER29" s="104" t="str">
        <f t="shared" si="307"/>
        <v/>
      </c>
      <c r="ES29" s="102"/>
      <c r="ET29" s="102"/>
      <c r="EU29" s="104" t="str">
        <f t="shared" si="308"/>
        <v/>
      </c>
      <c r="EV29" s="118"/>
      <c r="EW29" s="104" t="str">
        <f t="shared" si="309"/>
        <v/>
      </c>
      <c r="EX29" s="102"/>
      <c r="EY29" s="102"/>
      <c r="EZ29" s="104" t="str">
        <f t="shared" si="310"/>
        <v/>
      </c>
      <c r="FA29" s="102"/>
      <c r="FB29" s="104" t="str">
        <f t="shared" si="311"/>
        <v/>
      </c>
      <c r="FC29" s="104">
        <f t="shared" si="312"/>
        <v>9.5</v>
      </c>
      <c r="FD29" s="104">
        <f t="shared" si="313"/>
        <v>2.75</v>
      </c>
      <c r="FE29" s="104">
        <f t="shared" si="314"/>
        <v>5.45</v>
      </c>
      <c r="FF29" s="104" t="str">
        <f t="shared" si="315"/>
        <v/>
      </c>
      <c r="FG29" s="104">
        <f t="shared" si="316"/>
        <v>5.45</v>
      </c>
      <c r="FH29" s="105">
        <f t="shared" si="317"/>
        <v>0</v>
      </c>
      <c r="FI29" s="109">
        <f t="shared" si="35"/>
        <v>44</v>
      </c>
      <c r="FJ29" s="102">
        <v>14</v>
      </c>
      <c r="FK29" s="102">
        <v>8</v>
      </c>
      <c r="FL29" s="104">
        <f t="shared" si="318"/>
        <v>10.4</v>
      </c>
      <c r="FM29" s="102"/>
      <c r="FN29" s="104">
        <f t="shared" si="319"/>
        <v>10.4</v>
      </c>
      <c r="FO29" s="102">
        <v>14</v>
      </c>
      <c r="FP29" s="102">
        <v>11</v>
      </c>
      <c r="FQ29" s="104">
        <f t="shared" si="320"/>
        <v>12.2</v>
      </c>
      <c r="FR29" s="102"/>
      <c r="FS29" s="104">
        <f t="shared" si="321"/>
        <v>12.2</v>
      </c>
      <c r="FT29" s="102"/>
      <c r="FU29" s="102"/>
      <c r="FV29" s="104" t="str">
        <f t="shared" si="322"/>
        <v/>
      </c>
      <c r="FW29" s="118"/>
      <c r="FX29" s="104" t="str">
        <f t="shared" si="323"/>
        <v/>
      </c>
      <c r="FY29" s="102"/>
      <c r="FZ29" s="102"/>
      <c r="GA29" s="104" t="str">
        <f t="shared" si="324"/>
        <v/>
      </c>
      <c r="GB29" s="118"/>
      <c r="GC29" s="104" t="str">
        <f t="shared" si="325"/>
        <v/>
      </c>
      <c r="GD29" s="102"/>
      <c r="GE29" s="102"/>
      <c r="GF29" s="104" t="str">
        <f t="shared" si="326"/>
        <v/>
      </c>
      <c r="GG29" s="102"/>
      <c r="GH29" s="104" t="str">
        <f t="shared" si="327"/>
        <v/>
      </c>
      <c r="GI29" s="104">
        <f t="shared" si="328"/>
        <v>14</v>
      </c>
      <c r="GJ29" s="104">
        <f t="shared" si="329"/>
        <v>10.625</v>
      </c>
      <c r="GK29" s="104">
        <f t="shared" si="330"/>
        <v>11.975</v>
      </c>
      <c r="GL29" s="104" t="str">
        <f t="shared" si="331"/>
        <v/>
      </c>
      <c r="GM29" s="104">
        <f t="shared" si="332"/>
        <v>11.975</v>
      </c>
      <c r="GN29" s="105">
        <f t="shared" si="333"/>
        <v>2</v>
      </c>
      <c r="GO29" s="109">
        <f t="shared" si="42"/>
        <v>6</v>
      </c>
      <c r="GP29" s="102">
        <v>12.75</v>
      </c>
      <c r="GQ29" s="102">
        <v>9.5</v>
      </c>
      <c r="GR29" s="104">
        <f t="shared" si="334"/>
        <v>10.8</v>
      </c>
      <c r="GS29" s="102"/>
      <c r="GT29" s="104">
        <f t="shared" si="335"/>
        <v>10.8</v>
      </c>
      <c r="GU29" s="102">
        <v>14</v>
      </c>
      <c r="GV29" s="102">
        <v>11.5</v>
      </c>
      <c r="GW29" s="104">
        <f t="shared" si="336"/>
        <v>12.5</v>
      </c>
      <c r="GX29" s="102"/>
      <c r="GY29" s="104">
        <f t="shared" si="337"/>
        <v>12.5</v>
      </c>
      <c r="GZ29" s="102">
        <v>11.5</v>
      </c>
      <c r="HA29" s="102">
        <v>12.5</v>
      </c>
      <c r="HB29" s="104">
        <f t="shared" si="338"/>
        <v>12.100000000000001</v>
      </c>
      <c r="HC29" s="118"/>
      <c r="HD29" s="104">
        <f t="shared" si="339"/>
        <v>12.100000000000001</v>
      </c>
      <c r="HE29" s="102"/>
      <c r="HF29" s="102"/>
      <c r="HG29" s="104" t="str">
        <f t="shared" si="340"/>
        <v/>
      </c>
      <c r="HH29" s="118"/>
      <c r="HI29" s="104" t="str">
        <f t="shared" si="341"/>
        <v/>
      </c>
      <c r="HJ29" s="102"/>
      <c r="HK29" s="102"/>
      <c r="HL29" s="104" t="str">
        <f t="shared" si="342"/>
        <v/>
      </c>
      <c r="HM29" s="102"/>
      <c r="HN29" s="104" t="str">
        <f t="shared" si="343"/>
        <v/>
      </c>
      <c r="HO29" s="104">
        <f t="shared" si="344"/>
        <v>12.203125</v>
      </c>
      <c r="HP29" s="104">
        <f t="shared" si="345"/>
        <v>11.75</v>
      </c>
      <c r="HQ29" s="104">
        <f t="shared" si="346"/>
        <v>11.931250000000002</v>
      </c>
      <c r="HR29" s="104" t="str">
        <f t="shared" si="347"/>
        <v/>
      </c>
      <c r="HS29" s="104">
        <f t="shared" si="348"/>
        <v>11.931250000000002</v>
      </c>
      <c r="HT29" s="105">
        <f t="shared" si="349"/>
        <v>2</v>
      </c>
      <c r="HU29" s="109">
        <f t="shared" si="49"/>
        <v>8</v>
      </c>
      <c r="HV29" s="102"/>
      <c r="HW29" s="102"/>
      <c r="HX29" s="104" t="str">
        <f t="shared" si="350"/>
        <v/>
      </c>
      <c r="HY29" s="102"/>
      <c r="HZ29" s="104" t="str">
        <f t="shared" si="351"/>
        <v/>
      </c>
      <c r="IA29" s="102">
        <v>14</v>
      </c>
      <c r="IB29" s="102">
        <v>10</v>
      </c>
      <c r="IC29" s="104">
        <f t="shared" si="352"/>
        <v>11.600000000000001</v>
      </c>
      <c r="ID29" s="102"/>
      <c r="IE29" s="104">
        <f t="shared" si="353"/>
        <v>11.600000000000001</v>
      </c>
      <c r="IF29" s="102"/>
      <c r="IG29" s="102"/>
      <c r="IH29" s="104" t="str">
        <f t="shared" si="354"/>
        <v/>
      </c>
      <c r="II29" s="118"/>
      <c r="IJ29" s="104" t="str">
        <f t="shared" si="355"/>
        <v/>
      </c>
      <c r="IK29" s="102"/>
      <c r="IL29" s="102"/>
      <c r="IM29" s="104" t="str">
        <f t="shared" si="356"/>
        <v/>
      </c>
      <c r="IN29" s="118"/>
      <c r="IO29" s="104" t="str">
        <f t="shared" si="357"/>
        <v/>
      </c>
      <c r="IP29" s="102"/>
      <c r="IQ29" s="102"/>
      <c r="IR29" s="104" t="str">
        <f t="shared" si="358"/>
        <v/>
      </c>
      <c r="IS29" s="102"/>
      <c r="IT29" s="104" t="str">
        <f t="shared" si="359"/>
        <v/>
      </c>
      <c r="IU29" s="104">
        <f t="shared" si="360"/>
        <v>14</v>
      </c>
      <c r="IV29" s="104">
        <f t="shared" si="361"/>
        <v>10</v>
      </c>
      <c r="IW29" s="104">
        <f t="shared" si="362"/>
        <v>11.600000000000001</v>
      </c>
      <c r="IX29" s="104" t="str">
        <f t="shared" si="363"/>
        <v/>
      </c>
      <c r="IY29" s="104">
        <f t="shared" si="364"/>
        <v>11.600000000000001</v>
      </c>
      <c r="IZ29" s="105">
        <f t="shared" si="365"/>
        <v>2</v>
      </c>
      <c r="JA29" s="109">
        <f t="shared" si="55"/>
        <v>21</v>
      </c>
      <c r="JB29" s="102">
        <v>12</v>
      </c>
      <c r="JC29" s="102">
        <v>6.5</v>
      </c>
      <c r="JD29" s="104">
        <f t="shared" si="366"/>
        <v>8.7000000000000011</v>
      </c>
      <c r="JE29" s="102"/>
      <c r="JF29" s="104">
        <f t="shared" si="367"/>
        <v>8.7000000000000011</v>
      </c>
      <c r="JG29" s="102"/>
      <c r="JH29" s="102"/>
      <c r="JI29" s="104" t="str">
        <f t="shared" si="368"/>
        <v/>
      </c>
      <c r="JJ29" s="102"/>
      <c r="JK29" s="104" t="str">
        <f t="shared" si="369"/>
        <v/>
      </c>
      <c r="JL29" s="102"/>
      <c r="JM29" s="102"/>
      <c r="JN29" s="104" t="str">
        <f t="shared" si="370"/>
        <v/>
      </c>
      <c r="JO29" s="118"/>
      <c r="JP29" s="104" t="str">
        <f t="shared" si="371"/>
        <v/>
      </c>
      <c r="JQ29" s="102"/>
      <c r="JR29" s="102"/>
      <c r="JS29" s="104" t="str">
        <f t="shared" si="372"/>
        <v/>
      </c>
      <c r="JT29" s="118"/>
      <c r="JU29" s="104" t="str">
        <f t="shared" si="373"/>
        <v/>
      </c>
      <c r="JV29" s="102"/>
      <c r="JW29" s="102"/>
      <c r="JX29" s="104" t="str">
        <f t="shared" si="374"/>
        <v/>
      </c>
      <c r="JY29" s="102"/>
      <c r="JZ29" s="104" t="str">
        <f t="shared" si="375"/>
        <v/>
      </c>
      <c r="KA29" s="104">
        <f t="shared" si="376"/>
        <v>12</v>
      </c>
      <c r="KB29" s="104">
        <f t="shared" si="377"/>
        <v>6.5</v>
      </c>
      <c r="KC29" s="104">
        <f t="shared" si="378"/>
        <v>8.7000000000000011</v>
      </c>
      <c r="KD29" s="104" t="str">
        <f t="shared" si="379"/>
        <v/>
      </c>
      <c r="KE29" s="104">
        <f t="shared" si="380"/>
        <v>8.7000000000000011</v>
      </c>
      <c r="KF29" s="105">
        <f t="shared" si="381"/>
        <v>0</v>
      </c>
      <c r="KG29" s="109">
        <f t="shared" si="62"/>
        <v>14</v>
      </c>
      <c r="KH29" s="102"/>
      <c r="KI29" s="102"/>
      <c r="KJ29" s="104" t="str">
        <f t="shared" si="382"/>
        <v/>
      </c>
      <c r="KK29" s="102"/>
      <c r="KL29" s="104" t="str">
        <f t="shared" si="383"/>
        <v/>
      </c>
      <c r="KM29" s="102"/>
      <c r="KN29" s="102"/>
      <c r="KO29" s="104" t="str">
        <f t="shared" si="384"/>
        <v/>
      </c>
      <c r="KP29" s="102"/>
      <c r="KQ29" s="104" t="str">
        <f t="shared" si="385"/>
        <v/>
      </c>
      <c r="KR29" s="102"/>
      <c r="KS29" s="102"/>
      <c r="KT29" s="104" t="str">
        <f t="shared" si="386"/>
        <v/>
      </c>
      <c r="KU29" s="118"/>
      <c r="KV29" s="104" t="str">
        <f t="shared" si="387"/>
        <v/>
      </c>
      <c r="KW29" s="102"/>
      <c r="KX29" s="102"/>
      <c r="KY29" s="104" t="str">
        <f t="shared" si="388"/>
        <v/>
      </c>
      <c r="KZ29" s="118"/>
      <c r="LA29" s="104" t="str">
        <f t="shared" si="389"/>
        <v/>
      </c>
      <c r="LB29" s="102"/>
      <c r="LC29" s="102"/>
      <c r="LD29" s="104" t="str">
        <f t="shared" si="390"/>
        <v/>
      </c>
      <c r="LE29" s="102"/>
      <c r="LF29" s="104" t="str">
        <f t="shared" si="391"/>
        <v/>
      </c>
      <c r="LG29" s="104" t="str">
        <f t="shared" si="392"/>
        <v/>
      </c>
      <c r="LH29" s="104" t="str">
        <f t="shared" si="393"/>
        <v/>
      </c>
      <c r="LI29" s="104" t="str">
        <f t="shared" si="394"/>
        <v/>
      </c>
      <c r="LJ29" s="104" t="str">
        <f t="shared" si="395"/>
        <v/>
      </c>
      <c r="LK29" s="104" t="str">
        <f t="shared" si="396"/>
        <v/>
      </c>
      <c r="LL29" s="105" t="str">
        <f t="shared" si="397"/>
        <v/>
      </c>
      <c r="LM29" s="109" t="str">
        <f t="shared" si="69"/>
        <v/>
      </c>
      <c r="LN29" s="102"/>
      <c r="LO29" s="102"/>
      <c r="LP29" s="104" t="str">
        <f t="shared" si="398"/>
        <v/>
      </c>
      <c r="LQ29" s="102"/>
      <c r="LR29" s="104" t="str">
        <f t="shared" si="399"/>
        <v/>
      </c>
      <c r="LS29" s="102"/>
      <c r="LT29" s="102"/>
      <c r="LU29" s="104" t="str">
        <f t="shared" si="400"/>
        <v/>
      </c>
      <c r="LV29" s="102"/>
      <c r="LW29" s="104" t="str">
        <f t="shared" si="401"/>
        <v/>
      </c>
      <c r="LX29" s="102"/>
      <c r="LY29" s="102"/>
      <c r="LZ29" s="104" t="str">
        <f t="shared" si="402"/>
        <v/>
      </c>
      <c r="MA29" s="118"/>
      <c r="MB29" s="104" t="str">
        <f t="shared" si="403"/>
        <v/>
      </c>
      <c r="MC29" s="102"/>
      <c r="MD29" s="102"/>
      <c r="ME29" s="104" t="str">
        <f t="shared" si="404"/>
        <v/>
      </c>
      <c r="MF29" s="118"/>
      <c r="MG29" s="104" t="str">
        <f t="shared" si="405"/>
        <v/>
      </c>
      <c r="MH29" s="102"/>
      <c r="MI29" s="102"/>
      <c r="MJ29" s="104" t="str">
        <f t="shared" si="406"/>
        <v/>
      </c>
      <c r="MK29" s="102"/>
      <c r="ML29" s="104" t="str">
        <f t="shared" si="407"/>
        <v/>
      </c>
      <c r="MM29" s="104" t="str">
        <f t="shared" si="408"/>
        <v/>
      </c>
      <c r="MN29" s="104" t="str">
        <f t="shared" si="409"/>
        <v/>
      </c>
      <c r="MO29" s="104" t="str">
        <f t="shared" si="410"/>
        <v/>
      </c>
      <c r="MP29" s="104" t="str">
        <f t="shared" si="411"/>
        <v/>
      </c>
      <c r="MQ29" s="104" t="str">
        <f t="shared" si="412"/>
        <v/>
      </c>
      <c r="MR29" s="105" t="str">
        <f t="shared" si="413"/>
        <v/>
      </c>
      <c r="MS29" s="109" t="str">
        <f t="shared" si="76"/>
        <v/>
      </c>
      <c r="MT29" s="102"/>
      <c r="MU29" s="102"/>
      <c r="MV29" s="104" t="str">
        <f t="shared" si="414"/>
        <v/>
      </c>
      <c r="MW29" s="102"/>
      <c r="MX29" s="104" t="str">
        <f t="shared" si="415"/>
        <v/>
      </c>
      <c r="MY29" s="102"/>
      <c r="MZ29" s="102"/>
      <c r="NA29" s="104" t="str">
        <f t="shared" si="416"/>
        <v/>
      </c>
      <c r="NB29" s="102"/>
      <c r="NC29" s="104" t="str">
        <f t="shared" si="417"/>
        <v/>
      </c>
      <c r="ND29" s="102"/>
      <c r="NE29" s="102"/>
      <c r="NF29" s="104" t="str">
        <f t="shared" si="418"/>
        <v/>
      </c>
      <c r="NG29" s="118"/>
      <c r="NH29" s="104" t="str">
        <f t="shared" si="419"/>
        <v/>
      </c>
      <c r="NI29" s="102"/>
      <c r="NJ29" s="102"/>
      <c r="NK29" s="104" t="str">
        <f t="shared" si="420"/>
        <v/>
      </c>
      <c r="NL29" s="118"/>
      <c r="NM29" s="104" t="str">
        <f t="shared" si="421"/>
        <v/>
      </c>
      <c r="NN29" s="102"/>
      <c r="NO29" s="102"/>
      <c r="NP29" s="104" t="str">
        <f t="shared" si="422"/>
        <v/>
      </c>
      <c r="NQ29" s="102"/>
      <c r="NR29" s="104" t="str">
        <f t="shared" si="423"/>
        <v/>
      </c>
      <c r="NS29" s="104" t="str">
        <f t="shared" si="424"/>
        <v/>
      </c>
      <c r="NT29" s="104" t="str">
        <f t="shared" si="425"/>
        <v/>
      </c>
      <c r="NU29" s="104" t="str">
        <f t="shared" si="426"/>
        <v/>
      </c>
      <c r="NV29" s="104" t="str">
        <f t="shared" si="427"/>
        <v/>
      </c>
      <c r="NW29" s="104" t="str">
        <f t="shared" si="428"/>
        <v/>
      </c>
      <c r="NX29" s="105" t="str">
        <f t="shared" si="429"/>
        <v/>
      </c>
      <c r="NY29" s="109" t="str">
        <f t="shared" si="83"/>
        <v/>
      </c>
      <c r="NZ29" s="73" t="str">
        <f t="shared" si="84"/>
        <v>Mampionona Michel</v>
      </c>
      <c r="OA29" s="104">
        <f t="shared" si="430"/>
        <v>13.69</v>
      </c>
      <c r="OB29" s="104">
        <f t="shared" si="431"/>
        <v>11.412500000000001</v>
      </c>
      <c r="OC29" s="104">
        <f t="shared" si="432"/>
        <v>11.706250000000001</v>
      </c>
      <c r="OD29" s="104">
        <f t="shared" si="433"/>
        <v>16.75</v>
      </c>
      <c r="OE29" s="104">
        <f t="shared" si="434"/>
        <v>5.45</v>
      </c>
      <c r="OF29" s="104">
        <f t="shared" si="435"/>
        <v>11.975</v>
      </c>
      <c r="OG29" s="104">
        <f t="shared" si="436"/>
        <v>11.931250000000002</v>
      </c>
      <c r="OH29" s="104">
        <f t="shared" si="437"/>
        <v>11.600000000000001</v>
      </c>
      <c r="OI29" s="104">
        <f t="shared" si="438"/>
        <v>8.7000000000000011</v>
      </c>
      <c r="OJ29" s="104" t="str">
        <f t="shared" si="439"/>
        <v/>
      </c>
      <c r="OK29" s="104" t="str">
        <f t="shared" si="440"/>
        <v/>
      </c>
      <c r="OL29" s="104" t="str">
        <f t="shared" si="441"/>
        <v/>
      </c>
      <c r="OM29" s="134"/>
      <c r="ON29" s="104">
        <f t="shared" si="97"/>
        <v>10.180288461538462</v>
      </c>
      <c r="OO29" s="104">
        <f t="shared" si="98"/>
        <v>9.0516826923076916</v>
      </c>
      <c r="OP29" s="104">
        <f t="shared" si="442"/>
        <v>12.135817307692305</v>
      </c>
      <c r="OQ29" s="104">
        <f t="shared" si="443"/>
        <v>12.135817307692305</v>
      </c>
      <c r="OR29" s="105">
        <f t="shared" si="444"/>
        <v>22</v>
      </c>
      <c r="OS29" s="105">
        <f t="shared" si="445"/>
        <v>30</v>
      </c>
      <c r="OT29" s="134"/>
      <c r="OU29" s="109">
        <f t="shared" si="102"/>
        <v>8</v>
      </c>
      <c r="OW29" s="95" t="s">
        <v>31</v>
      </c>
      <c r="OX29" s="95" t="s">
        <v>31</v>
      </c>
      <c r="OY29" s="95" t="s">
        <v>30</v>
      </c>
      <c r="OZ29" s="95"/>
      <c r="PA29" s="95" t="s">
        <v>30</v>
      </c>
      <c r="PB29" s="95" t="s">
        <v>31</v>
      </c>
      <c r="PC29" s="95"/>
      <c r="PD29" s="95"/>
      <c r="PE29" s="95"/>
      <c r="PF29" s="95"/>
    </row>
    <row r="30" spans="1:422" s="3" customFormat="1" x14ac:dyDescent="0.3">
      <c r="A30" s="103">
        <f t="shared" si="225"/>
        <v>25</v>
      </c>
      <c r="B30" s="237" t="s">
        <v>306</v>
      </c>
      <c r="C30" s="237" t="s">
        <v>378</v>
      </c>
      <c r="D30" s="237" t="s">
        <v>416</v>
      </c>
      <c r="E30" s="239" t="s">
        <v>277</v>
      </c>
      <c r="F30" s="102">
        <v>17.2</v>
      </c>
      <c r="G30" s="102">
        <v>8.75</v>
      </c>
      <c r="H30" s="104">
        <f t="shared" si="238"/>
        <v>12.129999999999999</v>
      </c>
      <c r="I30" s="102"/>
      <c r="J30" s="104">
        <f t="shared" si="239"/>
        <v>12.129999999999999</v>
      </c>
      <c r="K30" s="102">
        <v>15.7</v>
      </c>
      <c r="L30" s="102">
        <v>11.75</v>
      </c>
      <c r="M30" s="104">
        <f t="shared" si="240"/>
        <v>13.33</v>
      </c>
      <c r="N30" s="102"/>
      <c r="O30" s="104">
        <f t="shared" si="241"/>
        <v>13.33</v>
      </c>
      <c r="P30" s="102"/>
      <c r="Q30" s="102"/>
      <c r="R30" s="104" t="str">
        <f t="shared" si="242"/>
        <v/>
      </c>
      <c r="S30" s="118"/>
      <c r="T30" s="104" t="str">
        <f t="shared" si="243"/>
        <v/>
      </c>
      <c r="U30" s="102"/>
      <c r="V30" s="102"/>
      <c r="W30" s="104" t="str">
        <f t="shared" si="244"/>
        <v/>
      </c>
      <c r="X30" s="118"/>
      <c r="Y30" s="104" t="str">
        <f t="shared" si="245"/>
        <v/>
      </c>
      <c r="Z30" s="102"/>
      <c r="AA30" s="102"/>
      <c r="AB30" s="104" t="str">
        <f t="shared" si="246"/>
        <v/>
      </c>
      <c r="AC30" s="102"/>
      <c r="AD30" s="104" t="str">
        <f t="shared" si="247"/>
        <v/>
      </c>
      <c r="AE30" s="104">
        <f t="shared" si="248"/>
        <v>16.262499999999999</v>
      </c>
      <c r="AF30" s="104">
        <f t="shared" si="249"/>
        <v>10.625</v>
      </c>
      <c r="AG30" s="104">
        <f t="shared" si="250"/>
        <v>12.88</v>
      </c>
      <c r="AH30" s="104" t="str">
        <f t="shared" si="251"/>
        <v/>
      </c>
      <c r="AI30" s="104">
        <f t="shared" si="252"/>
        <v>12.88</v>
      </c>
      <c r="AJ30" s="105">
        <f t="shared" si="253"/>
        <v>5</v>
      </c>
      <c r="AK30" s="109">
        <f t="shared" si="7"/>
        <v>9</v>
      </c>
      <c r="AL30" s="102">
        <v>13</v>
      </c>
      <c r="AM30" s="102">
        <v>11.75</v>
      </c>
      <c r="AN30" s="104">
        <f t="shared" si="254"/>
        <v>12.25</v>
      </c>
      <c r="AO30" s="102"/>
      <c r="AP30" s="104">
        <f t="shared" si="255"/>
        <v>12.25</v>
      </c>
      <c r="AQ30" s="102">
        <v>12.25</v>
      </c>
      <c r="AR30" s="102">
        <v>16</v>
      </c>
      <c r="AS30" s="104">
        <f t="shared" si="256"/>
        <v>14.5</v>
      </c>
      <c r="AT30" s="102"/>
      <c r="AU30" s="104">
        <f t="shared" si="257"/>
        <v>14.5</v>
      </c>
      <c r="AV30" s="102">
        <v>9</v>
      </c>
      <c r="AW30" s="102">
        <v>13.75</v>
      </c>
      <c r="AX30" s="104">
        <f t="shared" si="258"/>
        <v>11.85</v>
      </c>
      <c r="AY30" s="118"/>
      <c r="AZ30" s="104">
        <f t="shared" si="259"/>
        <v>11.85</v>
      </c>
      <c r="BA30" s="102"/>
      <c r="BB30" s="102"/>
      <c r="BC30" s="104" t="str">
        <f t="shared" si="260"/>
        <v/>
      </c>
      <c r="BD30" s="118"/>
      <c r="BE30" s="104" t="str">
        <f t="shared" si="261"/>
        <v/>
      </c>
      <c r="BF30" s="102"/>
      <c r="BG30" s="102"/>
      <c r="BH30" s="104" t="str">
        <f t="shared" si="262"/>
        <v/>
      </c>
      <c r="BI30" s="102"/>
      <c r="BJ30" s="104" t="str">
        <f t="shared" si="263"/>
        <v/>
      </c>
      <c r="BK30" s="104">
        <f t="shared" si="264"/>
        <v>11.265625</v>
      </c>
      <c r="BL30" s="104">
        <f t="shared" si="265"/>
        <v>13.828125</v>
      </c>
      <c r="BM30" s="104">
        <f t="shared" si="266"/>
        <v>12.803125</v>
      </c>
      <c r="BN30" s="104" t="str">
        <f t="shared" si="267"/>
        <v/>
      </c>
      <c r="BO30" s="104">
        <f t="shared" si="268"/>
        <v>12.803125</v>
      </c>
      <c r="BP30" s="105">
        <f t="shared" si="269"/>
        <v>4</v>
      </c>
      <c r="BQ30" s="109">
        <f t="shared" si="14"/>
        <v>2</v>
      </c>
      <c r="BR30" s="102">
        <v>12</v>
      </c>
      <c r="BS30" s="102">
        <v>7.5</v>
      </c>
      <c r="BT30" s="104">
        <f t="shared" si="270"/>
        <v>9.3000000000000007</v>
      </c>
      <c r="BU30" s="102"/>
      <c r="BV30" s="104">
        <f t="shared" si="271"/>
        <v>9.3000000000000007</v>
      </c>
      <c r="BW30" s="240">
        <v>7</v>
      </c>
      <c r="BX30" s="102">
        <v>10.5</v>
      </c>
      <c r="BY30" s="104">
        <f t="shared" si="272"/>
        <v>9.1</v>
      </c>
      <c r="BZ30" s="102"/>
      <c r="CA30" s="104">
        <f t="shared" si="273"/>
        <v>9.1</v>
      </c>
      <c r="CB30" s="102">
        <v>11.5</v>
      </c>
      <c r="CC30" s="102">
        <v>9</v>
      </c>
      <c r="CD30" s="104">
        <f t="shared" si="274"/>
        <v>10</v>
      </c>
      <c r="CE30" s="118"/>
      <c r="CF30" s="104">
        <f t="shared" si="275"/>
        <v>10</v>
      </c>
      <c r="CG30" s="102"/>
      <c r="CH30" s="102"/>
      <c r="CI30" s="104" t="str">
        <f t="shared" si="276"/>
        <v/>
      </c>
      <c r="CJ30" s="118"/>
      <c r="CK30" s="104" t="str">
        <f t="shared" si="277"/>
        <v/>
      </c>
      <c r="CL30" s="102"/>
      <c r="CM30" s="102"/>
      <c r="CN30" s="104" t="str">
        <f t="shared" si="278"/>
        <v/>
      </c>
      <c r="CO30" s="102"/>
      <c r="CP30" s="104" t="str">
        <f t="shared" si="279"/>
        <v/>
      </c>
      <c r="CQ30" s="104">
        <f t="shared" si="280"/>
        <v>10.28125</v>
      </c>
      <c r="CR30" s="104">
        <f t="shared" si="281"/>
        <v>8.90625</v>
      </c>
      <c r="CS30" s="104">
        <f t="shared" si="282"/>
        <v>9.4562500000000007</v>
      </c>
      <c r="CT30" s="104" t="str">
        <f t="shared" si="283"/>
        <v/>
      </c>
      <c r="CU30" s="104">
        <f t="shared" si="284"/>
        <v>9.4562500000000007</v>
      </c>
      <c r="CV30" s="105">
        <f t="shared" si="285"/>
        <v>0</v>
      </c>
      <c r="CW30" s="109">
        <f t="shared" si="21"/>
        <v>27</v>
      </c>
      <c r="CX30" s="102">
        <v>14</v>
      </c>
      <c r="CY30" s="102">
        <v>11</v>
      </c>
      <c r="CZ30" s="104">
        <f t="shared" si="286"/>
        <v>12.2</v>
      </c>
      <c r="DA30" s="102"/>
      <c r="DB30" s="104">
        <f t="shared" si="287"/>
        <v>12.2</v>
      </c>
      <c r="DC30" s="102">
        <v>16</v>
      </c>
      <c r="DD30" s="102">
        <v>14.5</v>
      </c>
      <c r="DE30" s="104">
        <f t="shared" si="288"/>
        <v>15.1</v>
      </c>
      <c r="DF30" s="102"/>
      <c r="DG30" s="104">
        <f t="shared" si="289"/>
        <v>15.1</v>
      </c>
      <c r="DH30" s="102"/>
      <c r="DI30" s="102"/>
      <c r="DJ30" s="104" t="str">
        <f t="shared" si="290"/>
        <v/>
      </c>
      <c r="DK30" s="118"/>
      <c r="DL30" s="104" t="str">
        <f t="shared" si="291"/>
        <v/>
      </c>
      <c r="DM30" s="102"/>
      <c r="DN30" s="102"/>
      <c r="DO30" s="104" t="str">
        <f t="shared" si="292"/>
        <v/>
      </c>
      <c r="DP30" s="118"/>
      <c r="DQ30" s="104" t="str">
        <f t="shared" si="293"/>
        <v/>
      </c>
      <c r="DR30" s="102"/>
      <c r="DS30" s="102"/>
      <c r="DT30" s="104" t="str">
        <f t="shared" si="294"/>
        <v/>
      </c>
      <c r="DU30" s="102"/>
      <c r="DV30" s="104" t="str">
        <f t="shared" si="295"/>
        <v/>
      </c>
      <c r="DW30" s="104">
        <f t="shared" si="296"/>
        <v>15</v>
      </c>
      <c r="DX30" s="104">
        <f t="shared" si="297"/>
        <v>12.75</v>
      </c>
      <c r="DY30" s="104">
        <f t="shared" si="298"/>
        <v>13.649999999999999</v>
      </c>
      <c r="DZ30" s="104" t="str">
        <f t="shared" si="299"/>
        <v/>
      </c>
      <c r="EA30" s="104">
        <f t="shared" si="300"/>
        <v>13.649999999999999</v>
      </c>
      <c r="EB30" s="105">
        <f t="shared" si="301"/>
        <v>4</v>
      </c>
      <c r="EC30" s="109">
        <f t="shared" si="28"/>
        <v>21</v>
      </c>
      <c r="ED30" s="102">
        <v>11</v>
      </c>
      <c r="EE30" s="102">
        <v>8.5</v>
      </c>
      <c r="EF30" s="104">
        <f t="shared" si="302"/>
        <v>9.5</v>
      </c>
      <c r="EG30" s="102"/>
      <c r="EH30" s="104">
        <f t="shared" si="303"/>
        <v>9.5</v>
      </c>
      <c r="EI30" s="102">
        <v>14</v>
      </c>
      <c r="EJ30" s="102">
        <v>16.5</v>
      </c>
      <c r="EK30" s="104">
        <f t="shared" si="304"/>
        <v>15.5</v>
      </c>
      <c r="EL30" s="102"/>
      <c r="EM30" s="104">
        <f t="shared" si="305"/>
        <v>15.5</v>
      </c>
      <c r="EN30" s="102"/>
      <c r="EO30" s="102"/>
      <c r="EP30" s="104" t="str">
        <f t="shared" si="306"/>
        <v/>
      </c>
      <c r="EQ30" s="118"/>
      <c r="ER30" s="104" t="str">
        <f t="shared" si="307"/>
        <v/>
      </c>
      <c r="ES30" s="102"/>
      <c r="ET30" s="102"/>
      <c r="EU30" s="104" t="str">
        <f t="shared" si="308"/>
        <v/>
      </c>
      <c r="EV30" s="118"/>
      <c r="EW30" s="104" t="str">
        <f t="shared" si="309"/>
        <v/>
      </c>
      <c r="EX30" s="102"/>
      <c r="EY30" s="102"/>
      <c r="EZ30" s="104" t="str">
        <f t="shared" si="310"/>
        <v/>
      </c>
      <c r="FA30" s="102"/>
      <c r="FB30" s="104" t="str">
        <f t="shared" si="311"/>
        <v/>
      </c>
      <c r="FC30" s="104">
        <f t="shared" si="312"/>
        <v>12.5</v>
      </c>
      <c r="FD30" s="104">
        <f t="shared" si="313"/>
        <v>12.5</v>
      </c>
      <c r="FE30" s="104">
        <f t="shared" si="314"/>
        <v>12.5</v>
      </c>
      <c r="FF30" s="104" t="str">
        <f t="shared" si="315"/>
        <v/>
      </c>
      <c r="FG30" s="104">
        <f t="shared" si="316"/>
        <v>12.5</v>
      </c>
      <c r="FH30" s="105">
        <f t="shared" si="317"/>
        <v>2</v>
      </c>
      <c r="FI30" s="109">
        <f t="shared" si="35"/>
        <v>5</v>
      </c>
      <c r="FJ30" s="102">
        <v>14</v>
      </c>
      <c r="FK30" s="102">
        <v>5.5</v>
      </c>
      <c r="FL30" s="104">
        <f t="shared" si="318"/>
        <v>8.9</v>
      </c>
      <c r="FM30" s="102"/>
      <c r="FN30" s="104">
        <f t="shared" si="319"/>
        <v>8.9</v>
      </c>
      <c r="FO30" s="102">
        <v>10.5</v>
      </c>
      <c r="FP30" s="102">
        <v>7</v>
      </c>
      <c r="FQ30" s="104">
        <f t="shared" si="320"/>
        <v>8.4</v>
      </c>
      <c r="FR30" s="102"/>
      <c r="FS30" s="104">
        <f t="shared" si="321"/>
        <v>8.4</v>
      </c>
      <c r="FT30" s="102"/>
      <c r="FU30" s="102"/>
      <c r="FV30" s="104" t="str">
        <f t="shared" si="322"/>
        <v/>
      </c>
      <c r="FW30" s="118"/>
      <c r="FX30" s="104" t="str">
        <f t="shared" si="323"/>
        <v/>
      </c>
      <c r="FY30" s="102"/>
      <c r="FZ30" s="102"/>
      <c r="GA30" s="104" t="str">
        <f t="shared" si="324"/>
        <v/>
      </c>
      <c r="GB30" s="118"/>
      <c r="GC30" s="104" t="str">
        <f t="shared" si="325"/>
        <v/>
      </c>
      <c r="GD30" s="102"/>
      <c r="GE30" s="102"/>
      <c r="GF30" s="104" t="str">
        <f t="shared" si="326"/>
        <v/>
      </c>
      <c r="GG30" s="102"/>
      <c r="GH30" s="104" t="str">
        <f t="shared" si="327"/>
        <v/>
      </c>
      <c r="GI30" s="104">
        <f t="shared" si="328"/>
        <v>10.9375</v>
      </c>
      <c r="GJ30" s="104">
        <f t="shared" si="329"/>
        <v>6.8125</v>
      </c>
      <c r="GK30" s="104">
        <f t="shared" si="330"/>
        <v>8.4625000000000004</v>
      </c>
      <c r="GL30" s="104" t="str">
        <f t="shared" si="331"/>
        <v/>
      </c>
      <c r="GM30" s="104">
        <f t="shared" si="332"/>
        <v>8.4625000000000004</v>
      </c>
      <c r="GN30" s="105">
        <f t="shared" si="333"/>
        <v>0</v>
      </c>
      <c r="GO30" s="109">
        <f t="shared" si="42"/>
        <v>20</v>
      </c>
      <c r="GP30" s="102">
        <v>11</v>
      </c>
      <c r="GQ30" s="102">
        <v>14.5</v>
      </c>
      <c r="GR30" s="104">
        <f t="shared" si="334"/>
        <v>13.1</v>
      </c>
      <c r="GS30" s="102"/>
      <c r="GT30" s="104">
        <f t="shared" si="335"/>
        <v>13.1</v>
      </c>
      <c r="GU30" s="102">
        <v>14</v>
      </c>
      <c r="GV30" s="102">
        <v>8</v>
      </c>
      <c r="GW30" s="104">
        <f t="shared" si="336"/>
        <v>10.4</v>
      </c>
      <c r="GX30" s="102"/>
      <c r="GY30" s="104">
        <f t="shared" si="337"/>
        <v>10.4</v>
      </c>
      <c r="GZ30" s="102">
        <v>6</v>
      </c>
      <c r="HA30" s="102">
        <v>9</v>
      </c>
      <c r="HB30" s="104">
        <f t="shared" si="338"/>
        <v>7.8</v>
      </c>
      <c r="HC30" s="118"/>
      <c r="HD30" s="104">
        <f t="shared" si="339"/>
        <v>7.8</v>
      </c>
      <c r="HE30" s="102"/>
      <c r="HF30" s="102"/>
      <c r="HG30" s="104" t="str">
        <f t="shared" si="340"/>
        <v/>
      </c>
      <c r="HH30" s="118"/>
      <c r="HI30" s="104" t="str">
        <f t="shared" si="341"/>
        <v/>
      </c>
      <c r="HJ30" s="102"/>
      <c r="HK30" s="102"/>
      <c r="HL30" s="104" t="str">
        <f t="shared" si="342"/>
        <v/>
      </c>
      <c r="HM30" s="102"/>
      <c r="HN30" s="104" t="str">
        <f t="shared" si="343"/>
        <v/>
      </c>
      <c r="HO30" s="104">
        <f t="shared" si="344"/>
        <v>8.4375</v>
      </c>
      <c r="HP30" s="104">
        <f t="shared" si="345"/>
        <v>9.84375</v>
      </c>
      <c r="HQ30" s="104">
        <f t="shared" si="346"/>
        <v>9.28125</v>
      </c>
      <c r="HR30" s="104" t="str">
        <f t="shared" si="347"/>
        <v/>
      </c>
      <c r="HS30" s="104">
        <f t="shared" si="348"/>
        <v>9.28125</v>
      </c>
      <c r="HT30" s="105">
        <f t="shared" si="349"/>
        <v>0</v>
      </c>
      <c r="HU30" s="109">
        <f t="shared" si="49"/>
        <v>26</v>
      </c>
      <c r="HV30" s="102"/>
      <c r="HW30" s="102"/>
      <c r="HX30" s="104" t="str">
        <f t="shared" si="350"/>
        <v/>
      </c>
      <c r="HY30" s="102"/>
      <c r="HZ30" s="104" t="str">
        <f t="shared" si="351"/>
        <v/>
      </c>
      <c r="IA30" s="102">
        <v>12.5</v>
      </c>
      <c r="IB30" s="102">
        <v>12</v>
      </c>
      <c r="IC30" s="104">
        <f t="shared" si="352"/>
        <v>12.2</v>
      </c>
      <c r="ID30" s="102"/>
      <c r="IE30" s="104">
        <f t="shared" si="353"/>
        <v>12.2</v>
      </c>
      <c r="IF30" s="102"/>
      <c r="IG30" s="102"/>
      <c r="IH30" s="104" t="str">
        <f t="shared" si="354"/>
        <v/>
      </c>
      <c r="II30" s="118"/>
      <c r="IJ30" s="104" t="str">
        <f t="shared" si="355"/>
        <v/>
      </c>
      <c r="IK30" s="102"/>
      <c r="IL30" s="102"/>
      <c r="IM30" s="104" t="str">
        <f t="shared" si="356"/>
        <v/>
      </c>
      <c r="IN30" s="118"/>
      <c r="IO30" s="104" t="str">
        <f t="shared" si="357"/>
        <v/>
      </c>
      <c r="IP30" s="102"/>
      <c r="IQ30" s="102"/>
      <c r="IR30" s="104" t="str">
        <f t="shared" si="358"/>
        <v/>
      </c>
      <c r="IS30" s="102"/>
      <c r="IT30" s="104" t="str">
        <f t="shared" si="359"/>
        <v/>
      </c>
      <c r="IU30" s="104">
        <f t="shared" si="360"/>
        <v>12.5</v>
      </c>
      <c r="IV30" s="104">
        <f t="shared" si="361"/>
        <v>12</v>
      </c>
      <c r="IW30" s="104">
        <f t="shared" si="362"/>
        <v>12.2</v>
      </c>
      <c r="IX30" s="104" t="str">
        <f t="shared" si="363"/>
        <v/>
      </c>
      <c r="IY30" s="104">
        <f t="shared" si="364"/>
        <v>12.2</v>
      </c>
      <c r="IZ30" s="105">
        <f t="shared" si="365"/>
        <v>2</v>
      </c>
      <c r="JA30" s="109">
        <f t="shared" si="55"/>
        <v>17</v>
      </c>
      <c r="JB30" s="102">
        <v>11</v>
      </c>
      <c r="JC30" s="102">
        <v>10</v>
      </c>
      <c r="JD30" s="104">
        <f t="shared" si="366"/>
        <v>10.4</v>
      </c>
      <c r="JE30" s="102"/>
      <c r="JF30" s="104">
        <f t="shared" si="367"/>
        <v>10.4</v>
      </c>
      <c r="JG30" s="102"/>
      <c r="JH30" s="102"/>
      <c r="JI30" s="104" t="str">
        <f t="shared" si="368"/>
        <v/>
      </c>
      <c r="JJ30" s="102"/>
      <c r="JK30" s="104" t="str">
        <f t="shared" si="369"/>
        <v/>
      </c>
      <c r="JL30" s="102"/>
      <c r="JM30" s="102"/>
      <c r="JN30" s="104" t="str">
        <f t="shared" si="370"/>
        <v/>
      </c>
      <c r="JO30" s="118"/>
      <c r="JP30" s="104" t="str">
        <f t="shared" si="371"/>
        <v/>
      </c>
      <c r="JQ30" s="102"/>
      <c r="JR30" s="102"/>
      <c r="JS30" s="104" t="str">
        <f t="shared" si="372"/>
        <v/>
      </c>
      <c r="JT30" s="118"/>
      <c r="JU30" s="104" t="str">
        <f t="shared" si="373"/>
        <v/>
      </c>
      <c r="JV30" s="102"/>
      <c r="JW30" s="102"/>
      <c r="JX30" s="104" t="str">
        <f t="shared" si="374"/>
        <v/>
      </c>
      <c r="JY30" s="102"/>
      <c r="JZ30" s="104" t="str">
        <f t="shared" si="375"/>
        <v/>
      </c>
      <c r="KA30" s="104">
        <f t="shared" si="376"/>
        <v>11</v>
      </c>
      <c r="KB30" s="104">
        <f t="shared" si="377"/>
        <v>10</v>
      </c>
      <c r="KC30" s="104">
        <f t="shared" si="378"/>
        <v>10.4</v>
      </c>
      <c r="KD30" s="104" t="str">
        <f t="shared" si="379"/>
        <v/>
      </c>
      <c r="KE30" s="104">
        <f t="shared" si="380"/>
        <v>10.4</v>
      </c>
      <c r="KF30" s="105">
        <f t="shared" si="381"/>
        <v>2</v>
      </c>
      <c r="KG30" s="109">
        <f t="shared" si="62"/>
        <v>8</v>
      </c>
      <c r="KH30" s="102"/>
      <c r="KI30" s="102"/>
      <c r="KJ30" s="104" t="str">
        <f t="shared" si="382"/>
        <v/>
      </c>
      <c r="KK30" s="102"/>
      <c r="KL30" s="104" t="str">
        <f t="shared" si="383"/>
        <v/>
      </c>
      <c r="KM30" s="102"/>
      <c r="KN30" s="102"/>
      <c r="KO30" s="104" t="str">
        <f t="shared" si="384"/>
        <v/>
      </c>
      <c r="KP30" s="102"/>
      <c r="KQ30" s="104" t="str">
        <f t="shared" si="385"/>
        <v/>
      </c>
      <c r="KR30" s="102"/>
      <c r="KS30" s="102"/>
      <c r="KT30" s="104" t="str">
        <f t="shared" si="386"/>
        <v/>
      </c>
      <c r="KU30" s="118"/>
      <c r="KV30" s="104" t="str">
        <f t="shared" si="387"/>
        <v/>
      </c>
      <c r="KW30" s="102"/>
      <c r="KX30" s="102"/>
      <c r="KY30" s="104" t="str">
        <f t="shared" si="388"/>
        <v/>
      </c>
      <c r="KZ30" s="118"/>
      <c r="LA30" s="104" t="str">
        <f t="shared" si="389"/>
        <v/>
      </c>
      <c r="LB30" s="102"/>
      <c r="LC30" s="102"/>
      <c r="LD30" s="104" t="str">
        <f t="shared" si="390"/>
        <v/>
      </c>
      <c r="LE30" s="102"/>
      <c r="LF30" s="104" t="str">
        <f t="shared" si="391"/>
        <v/>
      </c>
      <c r="LG30" s="104" t="str">
        <f t="shared" si="392"/>
        <v/>
      </c>
      <c r="LH30" s="104" t="str">
        <f t="shared" si="393"/>
        <v/>
      </c>
      <c r="LI30" s="104" t="str">
        <f t="shared" si="394"/>
        <v/>
      </c>
      <c r="LJ30" s="104" t="str">
        <f t="shared" si="395"/>
        <v/>
      </c>
      <c r="LK30" s="104" t="str">
        <f t="shared" si="396"/>
        <v/>
      </c>
      <c r="LL30" s="105" t="str">
        <f t="shared" si="397"/>
        <v/>
      </c>
      <c r="LM30" s="109" t="str">
        <f t="shared" si="69"/>
        <v/>
      </c>
      <c r="LN30" s="102"/>
      <c r="LO30" s="102"/>
      <c r="LP30" s="104" t="str">
        <f t="shared" si="398"/>
        <v/>
      </c>
      <c r="LQ30" s="102"/>
      <c r="LR30" s="104" t="str">
        <f t="shared" si="399"/>
        <v/>
      </c>
      <c r="LS30" s="102"/>
      <c r="LT30" s="102"/>
      <c r="LU30" s="104" t="str">
        <f t="shared" si="400"/>
        <v/>
      </c>
      <c r="LV30" s="102"/>
      <c r="LW30" s="104" t="str">
        <f t="shared" si="401"/>
        <v/>
      </c>
      <c r="LX30" s="102"/>
      <c r="LY30" s="102"/>
      <c r="LZ30" s="104" t="str">
        <f t="shared" si="402"/>
        <v/>
      </c>
      <c r="MA30" s="118"/>
      <c r="MB30" s="104" t="str">
        <f t="shared" si="403"/>
        <v/>
      </c>
      <c r="MC30" s="102"/>
      <c r="MD30" s="102"/>
      <c r="ME30" s="104" t="str">
        <f t="shared" si="404"/>
        <v/>
      </c>
      <c r="MF30" s="118"/>
      <c r="MG30" s="104" t="str">
        <f t="shared" si="405"/>
        <v/>
      </c>
      <c r="MH30" s="102"/>
      <c r="MI30" s="102"/>
      <c r="MJ30" s="104" t="str">
        <f t="shared" si="406"/>
        <v/>
      </c>
      <c r="MK30" s="102"/>
      <c r="ML30" s="104" t="str">
        <f t="shared" si="407"/>
        <v/>
      </c>
      <c r="MM30" s="104" t="str">
        <f t="shared" si="408"/>
        <v/>
      </c>
      <c r="MN30" s="104" t="str">
        <f t="shared" si="409"/>
        <v/>
      </c>
      <c r="MO30" s="104" t="str">
        <f t="shared" si="410"/>
        <v/>
      </c>
      <c r="MP30" s="104" t="str">
        <f t="shared" si="411"/>
        <v/>
      </c>
      <c r="MQ30" s="104" t="str">
        <f t="shared" si="412"/>
        <v/>
      </c>
      <c r="MR30" s="105" t="str">
        <f t="shared" si="413"/>
        <v/>
      </c>
      <c r="MS30" s="109" t="str">
        <f t="shared" si="76"/>
        <v/>
      </c>
      <c r="MT30" s="102"/>
      <c r="MU30" s="102"/>
      <c r="MV30" s="104" t="str">
        <f t="shared" si="414"/>
        <v/>
      </c>
      <c r="MW30" s="102"/>
      <c r="MX30" s="104" t="str">
        <f t="shared" si="415"/>
        <v/>
      </c>
      <c r="MY30" s="102"/>
      <c r="MZ30" s="102"/>
      <c r="NA30" s="104" t="str">
        <f t="shared" si="416"/>
        <v/>
      </c>
      <c r="NB30" s="102"/>
      <c r="NC30" s="104" t="str">
        <f t="shared" si="417"/>
        <v/>
      </c>
      <c r="ND30" s="102"/>
      <c r="NE30" s="102"/>
      <c r="NF30" s="104" t="str">
        <f t="shared" si="418"/>
        <v/>
      </c>
      <c r="NG30" s="118"/>
      <c r="NH30" s="104" t="str">
        <f t="shared" si="419"/>
        <v/>
      </c>
      <c r="NI30" s="102"/>
      <c r="NJ30" s="102"/>
      <c r="NK30" s="104" t="str">
        <f t="shared" si="420"/>
        <v/>
      </c>
      <c r="NL30" s="118"/>
      <c r="NM30" s="104" t="str">
        <f t="shared" si="421"/>
        <v/>
      </c>
      <c r="NN30" s="102"/>
      <c r="NO30" s="102"/>
      <c r="NP30" s="104" t="str">
        <f t="shared" si="422"/>
        <v/>
      </c>
      <c r="NQ30" s="102"/>
      <c r="NR30" s="104" t="str">
        <f t="shared" si="423"/>
        <v/>
      </c>
      <c r="NS30" s="104" t="str">
        <f t="shared" si="424"/>
        <v/>
      </c>
      <c r="NT30" s="104" t="str">
        <f t="shared" si="425"/>
        <v/>
      </c>
      <c r="NU30" s="104" t="str">
        <f t="shared" si="426"/>
        <v/>
      </c>
      <c r="NV30" s="104" t="str">
        <f t="shared" si="427"/>
        <v/>
      </c>
      <c r="NW30" s="104" t="str">
        <f t="shared" si="428"/>
        <v/>
      </c>
      <c r="NX30" s="105" t="str">
        <f t="shared" si="429"/>
        <v/>
      </c>
      <c r="NY30" s="109" t="str">
        <f t="shared" si="83"/>
        <v/>
      </c>
      <c r="NZ30" s="73" t="str">
        <f t="shared" si="84"/>
        <v>Mamy</v>
      </c>
      <c r="OA30" s="104">
        <f t="shared" si="430"/>
        <v>12.88</v>
      </c>
      <c r="OB30" s="104">
        <f t="shared" si="431"/>
        <v>12.803125</v>
      </c>
      <c r="OC30" s="104">
        <f t="shared" si="432"/>
        <v>9.4562500000000007</v>
      </c>
      <c r="OD30" s="104">
        <f t="shared" si="433"/>
        <v>13.649999999999999</v>
      </c>
      <c r="OE30" s="104">
        <f t="shared" si="434"/>
        <v>12.5</v>
      </c>
      <c r="OF30" s="104">
        <f t="shared" si="435"/>
        <v>8.4625000000000004</v>
      </c>
      <c r="OG30" s="104">
        <f t="shared" si="436"/>
        <v>9.28125</v>
      </c>
      <c r="OH30" s="104">
        <f t="shared" si="437"/>
        <v>12.2</v>
      </c>
      <c r="OI30" s="104">
        <f t="shared" si="438"/>
        <v>10.4</v>
      </c>
      <c r="OJ30" s="104" t="str">
        <f t="shared" si="439"/>
        <v/>
      </c>
      <c r="OK30" s="104" t="str">
        <f t="shared" si="440"/>
        <v/>
      </c>
      <c r="OL30" s="104" t="str">
        <f t="shared" si="441"/>
        <v/>
      </c>
      <c r="OM30" s="134"/>
      <c r="ON30" s="104">
        <f t="shared" si="97"/>
        <v>9.4867788461538467</v>
      </c>
      <c r="OO30" s="104">
        <f t="shared" si="98"/>
        <v>9.0516826923076916</v>
      </c>
      <c r="OP30" s="104">
        <f t="shared" si="442"/>
        <v>11.702644230769231</v>
      </c>
      <c r="OQ30" s="104">
        <f t="shared" si="443"/>
        <v>11.702644230769231</v>
      </c>
      <c r="OR30" s="105">
        <f t="shared" si="444"/>
        <v>19</v>
      </c>
      <c r="OS30" s="105">
        <f t="shared" si="445"/>
        <v>30</v>
      </c>
      <c r="OT30" s="134"/>
      <c r="OU30" s="109">
        <f t="shared" si="102"/>
        <v>11</v>
      </c>
      <c r="OV30" s="10"/>
      <c r="OW30" s="95" t="s">
        <v>31</v>
      </c>
      <c r="OX30" s="95" t="s">
        <v>31</v>
      </c>
      <c r="OY30" s="95" t="s">
        <v>30</v>
      </c>
      <c r="OZ30" s="95"/>
      <c r="PA30" s="95" t="s">
        <v>30</v>
      </c>
      <c r="PB30" s="95" t="s">
        <v>31</v>
      </c>
      <c r="PC30" s="95"/>
      <c r="PD30" s="95"/>
      <c r="PE30" s="95"/>
      <c r="PF30" s="95"/>
    </row>
    <row r="31" spans="1:422" x14ac:dyDescent="0.3">
      <c r="A31" s="103">
        <f t="shared" si="225"/>
        <v>26</v>
      </c>
      <c r="B31" s="237" t="s">
        <v>307</v>
      </c>
      <c r="C31" s="237"/>
      <c r="D31" s="237"/>
      <c r="E31" s="239" t="s">
        <v>277</v>
      </c>
      <c r="F31" s="102">
        <v>16.45</v>
      </c>
      <c r="G31" s="102">
        <v>3</v>
      </c>
      <c r="H31" s="104">
        <f t="shared" si="238"/>
        <v>8.379999999999999</v>
      </c>
      <c r="I31" s="102"/>
      <c r="J31" s="104">
        <f t="shared" si="239"/>
        <v>8.379999999999999</v>
      </c>
      <c r="K31" s="102">
        <v>13.3</v>
      </c>
      <c r="L31" s="102">
        <v>8</v>
      </c>
      <c r="M31" s="104">
        <f t="shared" si="240"/>
        <v>10.120000000000001</v>
      </c>
      <c r="N31" s="102"/>
      <c r="O31" s="104">
        <f t="shared" si="241"/>
        <v>10.120000000000001</v>
      </c>
      <c r="P31" s="102"/>
      <c r="Q31" s="102"/>
      <c r="R31" s="104" t="str">
        <f t="shared" si="242"/>
        <v/>
      </c>
      <c r="S31" s="118"/>
      <c r="T31" s="104" t="str">
        <f t="shared" si="243"/>
        <v/>
      </c>
      <c r="U31" s="102"/>
      <c r="V31" s="102"/>
      <c r="W31" s="104" t="str">
        <f t="shared" si="244"/>
        <v/>
      </c>
      <c r="X31" s="118"/>
      <c r="Y31" s="104" t="str">
        <f t="shared" si="245"/>
        <v/>
      </c>
      <c r="Z31" s="102"/>
      <c r="AA31" s="102"/>
      <c r="AB31" s="104" t="str">
        <f t="shared" si="246"/>
        <v/>
      </c>
      <c r="AC31" s="102"/>
      <c r="AD31" s="104" t="str">
        <f t="shared" si="247"/>
        <v/>
      </c>
      <c r="AE31" s="104">
        <f t="shared" si="248"/>
        <v>14.481249999999999</v>
      </c>
      <c r="AF31" s="104">
        <f t="shared" si="249"/>
        <v>6.125</v>
      </c>
      <c r="AG31" s="104">
        <f t="shared" si="250"/>
        <v>9.4675000000000011</v>
      </c>
      <c r="AH31" s="104" t="str">
        <f t="shared" si="251"/>
        <v/>
      </c>
      <c r="AI31" s="104">
        <f t="shared" si="252"/>
        <v>9.4675000000000011</v>
      </c>
      <c r="AJ31" s="105">
        <f t="shared" si="253"/>
        <v>0</v>
      </c>
      <c r="AK31" s="109">
        <f t="shared" si="7"/>
        <v>25</v>
      </c>
      <c r="AL31" s="102">
        <v>11.75</v>
      </c>
      <c r="AM31" s="102">
        <v>11.5</v>
      </c>
      <c r="AN31" s="104">
        <f t="shared" si="254"/>
        <v>11.6</v>
      </c>
      <c r="AO31" s="102"/>
      <c r="AP31" s="104">
        <f t="shared" si="255"/>
        <v>11.6</v>
      </c>
      <c r="AQ31" s="102">
        <v>9</v>
      </c>
      <c r="AR31" s="102">
        <v>8</v>
      </c>
      <c r="AS31" s="104">
        <f t="shared" si="256"/>
        <v>8.4</v>
      </c>
      <c r="AT31" s="102"/>
      <c r="AU31" s="104">
        <f t="shared" si="257"/>
        <v>8.4</v>
      </c>
      <c r="AV31" s="102">
        <v>10.5</v>
      </c>
      <c r="AW31" s="102">
        <v>12.75</v>
      </c>
      <c r="AX31" s="104">
        <f t="shared" si="258"/>
        <v>11.85</v>
      </c>
      <c r="AY31" s="118"/>
      <c r="AZ31" s="104">
        <f t="shared" si="259"/>
        <v>11.85</v>
      </c>
      <c r="BA31" s="102"/>
      <c r="BB31" s="102"/>
      <c r="BC31" s="104" t="str">
        <f t="shared" si="260"/>
        <v/>
      </c>
      <c r="BD31" s="118"/>
      <c r="BE31" s="104" t="str">
        <f t="shared" si="261"/>
        <v/>
      </c>
      <c r="BF31" s="102"/>
      <c r="BG31" s="102"/>
      <c r="BH31" s="104" t="str">
        <f t="shared" si="262"/>
        <v/>
      </c>
      <c r="BI31" s="102"/>
      <c r="BJ31" s="104" t="str">
        <f t="shared" si="263"/>
        <v/>
      </c>
      <c r="BK31" s="104">
        <f t="shared" si="264"/>
        <v>10.421875</v>
      </c>
      <c r="BL31" s="104">
        <f t="shared" si="265"/>
        <v>10.875</v>
      </c>
      <c r="BM31" s="104">
        <f t="shared" si="266"/>
        <v>10.69375</v>
      </c>
      <c r="BN31" s="104" t="str">
        <f t="shared" si="267"/>
        <v/>
      </c>
      <c r="BO31" s="104">
        <f t="shared" si="268"/>
        <v>10.69375</v>
      </c>
      <c r="BP31" s="105">
        <f t="shared" si="269"/>
        <v>4</v>
      </c>
      <c r="BQ31" s="109">
        <f t="shared" si="14"/>
        <v>20</v>
      </c>
      <c r="BR31" s="102">
        <v>11.5</v>
      </c>
      <c r="BS31" s="102">
        <v>8.5</v>
      </c>
      <c r="BT31" s="104">
        <f t="shared" si="270"/>
        <v>9.6999999999999993</v>
      </c>
      <c r="BU31" s="102"/>
      <c r="BV31" s="104">
        <f t="shared" si="271"/>
        <v>9.6999999999999993</v>
      </c>
      <c r="BW31" s="240">
        <v>6.5</v>
      </c>
      <c r="BX31" s="102">
        <v>12</v>
      </c>
      <c r="BY31" s="104">
        <f t="shared" si="272"/>
        <v>9.7999999999999989</v>
      </c>
      <c r="BZ31" s="102"/>
      <c r="CA31" s="104">
        <f t="shared" si="273"/>
        <v>9.7999999999999989</v>
      </c>
      <c r="CB31" s="102">
        <v>12</v>
      </c>
      <c r="CC31" s="102">
        <v>12.5</v>
      </c>
      <c r="CD31" s="104">
        <f t="shared" si="274"/>
        <v>12.3</v>
      </c>
      <c r="CE31" s="118"/>
      <c r="CF31" s="104">
        <f t="shared" si="275"/>
        <v>12.3</v>
      </c>
      <c r="CG31" s="102"/>
      <c r="CH31" s="102"/>
      <c r="CI31" s="104" t="str">
        <f t="shared" si="276"/>
        <v/>
      </c>
      <c r="CJ31" s="118"/>
      <c r="CK31" s="104" t="str">
        <f t="shared" si="277"/>
        <v/>
      </c>
      <c r="CL31" s="102"/>
      <c r="CM31" s="102"/>
      <c r="CN31" s="104" t="str">
        <f t="shared" si="278"/>
        <v/>
      </c>
      <c r="CO31" s="102"/>
      <c r="CP31" s="104" t="str">
        <f t="shared" si="279"/>
        <v/>
      </c>
      <c r="CQ31" s="104">
        <f t="shared" si="280"/>
        <v>10.09375</v>
      </c>
      <c r="CR31" s="104">
        <f t="shared" si="281"/>
        <v>10.84375</v>
      </c>
      <c r="CS31" s="104">
        <f t="shared" si="282"/>
        <v>10.543749999999999</v>
      </c>
      <c r="CT31" s="104" t="str">
        <f t="shared" si="283"/>
        <v/>
      </c>
      <c r="CU31" s="104">
        <f t="shared" si="284"/>
        <v>10.543749999999999</v>
      </c>
      <c r="CV31" s="105">
        <f t="shared" si="285"/>
        <v>3</v>
      </c>
      <c r="CW31" s="109">
        <f t="shared" si="21"/>
        <v>19</v>
      </c>
      <c r="CX31" s="102">
        <v>18</v>
      </c>
      <c r="CY31" s="102">
        <v>11</v>
      </c>
      <c r="CZ31" s="104">
        <f t="shared" si="286"/>
        <v>13.8</v>
      </c>
      <c r="DA31" s="102"/>
      <c r="DB31" s="104">
        <f t="shared" si="287"/>
        <v>13.8</v>
      </c>
      <c r="DC31" s="102">
        <v>18</v>
      </c>
      <c r="DD31" s="102">
        <v>12.5</v>
      </c>
      <c r="DE31" s="104">
        <f t="shared" si="288"/>
        <v>14.7</v>
      </c>
      <c r="DF31" s="102"/>
      <c r="DG31" s="104">
        <f t="shared" si="289"/>
        <v>14.7</v>
      </c>
      <c r="DH31" s="102"/>
      <c r="DI31" s="102"/>
      <c r="DJ31" s="104" t="str">
        <f t="shared" si="290"/>
        <v/>
      </c>
      <c r="DK31" s="118"/>
      <c r="DL31" s="104" t="str">
        <f t="shared" si="291"/>
        <v/>
      </c>
      <c r="DM31" s="102"/>
      <c r="DN31" s="102"/>
      <c r="DO31" s="104" t="str">
        <f t="shared" si="292"/>
        <v/>
      </c>
      <c r="DP31" s="118"/>
      <c r="DQ31" s="104" t="str">
        <f t="shared" si="293"/>
        <v/>
      </c>
      <c r="DR31" s="102"/>
      <c r="DS31" s="102"/>
      <c r="DT31" s="104" t="str">
        <f t="shared" si="294"/>
        <v/>
      </c>
      <c r="DU31" s="102"/>
      <c r="DV31" s="104" t="str">
        <f t="shared" si="295"/>
        <v/>
      </c>
      <c r="DW31" s="104">
        <f t="shared" si="296"/>
        <v>18</v>
      </c>
      <c r="DX31" s="104">
        <f t="shared" si="297"/>
        <v>11.75</v>
      </c>
      <c r="DY31" s="104">
        <f t="shared" si="298"/>
        <v>14.25</v>
      </c>
      <c r="DZ31" s="104" t="str">
        <f t="shared" si="299"/>
        <v/>
      </c>
      <c r="EA31" s="104">
        <f t="shared" si="300"/>
        <v>14.25</v>
      </c>
      <c r="EB31" s="105">
        <f t="shared" si="301"/>
        <v>4</v>
      </c>
      <c r="EC31" s="109">
        <f t="shared" si="28"/>
        <v>13</v>
      </c>
      <c r="ED31" s="102">
        <v>2.5</v>
      </c>
      <c r="EE31" s="102">
        <v>7.5</v>
      </c>
      <c r="EF31" s="104">
        <f t="shared" si="302"/>
        <v>5.5</v>
      </c>
      <c r="EG31" s="102"/>
      <c r="EH31" s="104">
        <f t="shared" si="303"/>
        <v>5.5</v>
      </c>
      <c r="EI31" s="102">
        <v>13.5</v>
      </c>
      <c r="EJ31" s="102">
        <v>8.5</v>
      </c>
      <c r="EK31" s="104">
        <f t="shared" si="304"/>
        <v>10.5</v>
      </c>
      <c r="EL31" s="102"/>
      <c r="EM31" s="104">
        <f t="shared" si="305"/>
        <v>10.5</v>
      </c>
      <c r="EN31" s="102"/>
      <c r="EO31" s="102"/>
      <c r="EP31" s="104" t="str">
        <f t="shared" si="306"/>
        <v/>
      </c>
      <c r="EQ31" s="118"/>
      <c r="ER31" s="104" t="str">
        <f t="shared" si="307"/>
        <v/>
      </c>
      <c r="ES31" s="102"/>
      <c r="ET31" s="102"/>
      <c r="EU31" s="104" t="str">
        <f t="shared" si="308"/>
        <v/>
      </c>
      <c r="EV31" s="118"/>
      <c r="EW31" s="104" t="str">
        <f t="shared" si="309"/>
        <v/>
      </c>
      <c r="EX31" s="102"/>
      <c r="EY31" s="102"/>
      <c r="EZ31" s="104" t="str">
        <f t="shared" si="310"/>
        <v/>
      </c>
      <c r="FA31" s="102"/>
      <c r="FB31" s="104" t="str">
        <f t="shared" si="311"/>
        <v/>
      </c>
      <c r="FC31" s="104">
        <f t="shared" si="312"/>
        <v>8</v>
      </c>
      <c r="FD31" s="104">
        <f t="shared" si="313"/>
        <v>8</v>
      </c>
      <c r="FE31" s="104">
        <f t="shared" si="314"/>
        <v>8</v>
      </c>
      <c r="FF31" s="104" t="str">
        <f t="shared" si="315"/>
        <v/>
      </c>
      <c r="FG31" s="104">
        <f t="shared" si="316"/>
        <v>8</v>
      </c>
      <c r="FH31" s="105">
        <f t="shared" si="317"/>
        <v>0</v>
      </c>
      <c r="FI31" s="109">
        <f t="shared" si="35"/>
        <v>34</v>
      </c>
      <c r="FJ31" s="102">
        <v>11</v>
      </c>
      <c r="FK31" s="102">
        <v>7</v>
      </c>
      <c r="FL31" s="104">
        <f t="shared" si="318"/>
        <v>8.6000000000000014</v>
      </c>
      <c r="FM31" s="102"/>
      <c r="FN31" s="104">
        <f t="shared" si="319"/>
        <v>8.6000000000000014</v>
      </c>
      <c r="FO31" s="102">
        <v>11</v>
      </c>
      <c r="FP31" s="102">
        <v>7</v>
      </c>
      <c r="FQ31" s="104">
        <f t="shared" si="320"/>
        <v>8.6000000000000014</v>
      </c>
      <c r="FR31" s="102"/>
      <c r="FS31" s="104">
        <f t="shared" si="321"/>
        <v>8.6000000000000014</v>
      </c>
      <c r="FT31" s="102"/>
      <c r="FU31" s="102"/>
      <c r="FV31" s="104" t="str">
        <f t="shared" si="322"/>
        <v/>
      </c>
      <c r="FW31" s="118"/>
      <c r="FX31" s="104" t="str">
        <f t="shared" si="323"/>
        <v/>
      </c>
      <c r="FY31" s="102"/>
      <c r="FZ31" s="102"/>
      <c r="GA31" s="104" t="str">
        <f t="shared" si="324"/>
        <v/>
      </c>
      <c r="GB31" s="118"/>
      <c r="GC31" s="104" t="str">
        <f t="shared" si="325"/>
        <v/>
      </c>
      <c r="GD31" s="102"/>
      <c r="GE31" s="102"/>
      <c r="GF31" s="104" t="str">
        <f t="shared" si="326"/>
        <v/>
      </c>
      <c r="GG31" s="102"/>
      <c r="GH31" s="104" t="str">
        <f t="shared" si="327"/>
        <v/>
      </c>
      <c r="GI31" s="104">
        <f t="shared" si="328"/>
        <v>11</v>
      </c>
      <c r="GJ31" s="104">
        <f t="shared" si="329"/>
        <v>7</v>
      </c>
      <c r="GK31" s="104">
        <f t="shared" si="330"/>
        <v>8.6000000000000014</v>
      </c>
      <c r="GL31" s="104" t="str">
        <f t="shared" si="331"/>
        <v/>
      </c>
      <c r="GM31" s="104">
        <f t="shared" si="332"/>
        <v>8.6000000000000014</v>
      </c>
      <c r="GN31" s="105">
        <f t="shared" si="333"/>
        <v>0</v>
      </c>
      <c r="GO31" s="109">
        <f t="shared" si="42"/>
        <v>19</v>
      </c>
      <c r="GP31" s="102">
        <v>12</v>
      </c>
      <c r="GQ31" s="102">
        <v>13.5</v>
      </c>
      <c r="GR31" s="104">
        <f t="shared" si="334"/>
        <v>12.9</v>
      </c>
      <c r="GS31" s="102"/>
      <c r="GT31" s="104">
        <f t="shared" si="335"/>
        <v>12.9</v>
      </c>
      <c r="GU31" s="102">
        <v>14</v>
      </c>
      <c r="GV31" s="102">
        <v>13</v>
      </c>
      <c r="GW31" s="104">
        <f t="shared" si="336"/>
        <v>13.4</v>
      </c>
      <c r="GX31" s="102"/>
      <c r="GY31" s="104">
        <f t="shared" si="337"/>
        <v>13.4</v>
      </c>
      <c r="GZ31" s="102">
        <v>11</v>
      </c>
      <c r="HA31" s="102">
        <v>13</v>
      </c>
      <c r="HB31" s="104">
        <f t="shared" si="338"/>
        <v>12.2</v>
      </c>
      <c r="HC31" s="118"/>
      <c r="HD31" s="104">
        <f t="shared" si="339"/>
        <v>12.2</v>
      </c>
      <c r="HE31" s="102"/>
      <c r="HF31" s="102"/>
      <c r="HG31" s="104" t="str">
        <f t="shared" si="340"/>
        <v/>
      </c>
      <c r="HH31" s="118"/>
      <c r="HI31" s="104" t="str">
        <f t="shared" si="341"/>
        <v/>
      </c>
      <c r="HJ31" s="102"/>
      <c r="HK31" s="102"/>
      <c r="HL31" s="104" t="str">
        <f t="shared" si="342"/>
        <v/>
      </c>
      <c r="HM31" s="102"/>
      <c r="HN31" s="104" t="str">
        <f t="shared" si="343"/>
        <v/>
      </c>
      <c r="HO31" s="104">
        <f t="shared" si="344"/>
        <v>11.75</v>
      </c>
      <c r="HP31" s="104">
        <f t="shared" si="345"/>
        <v>13.09375</v>
      </c>
      <c r="HQ31" s="104">
        <f t="shared" si="346"/>
        <v>12.55625</v>
      </c>
      <c r="HR31" s="104" t="str">
        <f t="shared" si="347"/>
        <v/>
      </c>
      <c r="HS31" s="104">
        <f t="shared" si="348"/>
        <v>12.55625</v>
      </c>
      <c r="HT31" s="105">
        <f t="shared" si="349"/>
        <v>2</v>
      </c>
      <c r="HU31" s="109">
        <f t="shared" si="49"/>
        <v>6</v>
      </c>
      <c r="HV31" s="102"/>
      <c r="HW31" s="102"/>
      <c r="HX31" s="104" t="str">
        <f t="shared" si="350"/>
        <v/>
      </c>
      <c r="HY31" s="102"/>
      <c r="HZ31" s="104" t="str">
        <f t="shared" si="351"/>
        <v/>
      </c>
      <c r="IA31" s="102">
        <v>15.5</v>
      </c>
      <c r="IB31" s="102">
        <v>15</v>
      </c>
      <c r="IC31" s="104">
        <f t="shared" si="352"/>
        <v>15.2</v>
      </c>
      <c r="ID31" s="102"/>
      <c r="IE31" s="104">
        <f t="shared" si="353"/>
        <v>15.2</v>
      </c>
      <c r="IF31" s="102"/>
      <c r="IG31" s="102"/>
      <c r="IH31" s="104" t="str">
        <f t="shared" si="354"/>
        <v/>
      </c>
      <c r="II31" s="118"/>
      <c r="IJ31" s="104" t="str">
        <f t="shared" si="355"/>
        <v/>
      </c>
      <c r="IK31" s="102"/>
      <c r="IL31" s="102"/>
      <c r="IM31" s="104" t="str">
        <f t="shared" si="356"/>
        <v/>
      </c>
      <c r="IN31" s="118"/>
      <c r="IO31" s="104" t="str">
        <f t="shared" si="357"/>
        <v/>
      </c>
      <c r="IP31" s="102"/>
      <c r="IQ31" s="102"/>
      <c r="IR31" s="104" t="str">
        <f t="shared" si="358"/>
        <v/>
      </c>
      <c r="IS31" s="102"/>
      <c r="IT31" s="104" t="str">
        <f t="shared" si="359"/>
        <v/>
      </c>
      <c r="IU31" s="104">
        <f t="shared" si="360"/>
        <v>15.5</v>
      </c>
      <c r="IV31" s="104">
        <f t="shared" si="361"/>
        <v>15</v>
      </c>
      <c r="IW31" s="104">
        <f t="shared" si="362"/>
        <v>15.2</v>
      </c>
      <c r="IX31" s="104" t="str">
        <f t="shared" si="363"/>
        <v/>
      </c>
      <c r="IY31" s="104">
        <f t="shared" si="364"/>
        <v>15.2</v>
      </c>
      <c r="IZ31" s="105">
        <f t="shared" si="365"/>
        <v>2</v>
      </c>
      <c r="JA31" s="109">
        <f t="shared" si="55"/>
        <v>5</v>
      </c>
      <c r="JB31" s="102">
        <v>11</v>
      </c>
      <c r="JC31" s="102">
        <v>14.5</v>
      </c>
      <c r="JD31" s="104">
        <f t="shared" si="366"/>
        <v>13.1</v>
      </c>
      <c r="JE31" s="102"/>
      <c r="JF31" s="104">
        <f t="shared" si="367"/>
        <v>13.1</v>
      </c>
      <c r="JG31" s="102"/>
      <c r="JH31" s="102"/>
      <c r="JI31" s="104" t="str">
        <f t="shared" si="368"/>
        <v/>
      </c>
      <c r="JJ31" s="102"/>
      <c r="JK31" s="104" t="str">
        <f t="shared" si="369"/>
        <v/>
      </c>
      <c r="JL31" s="102"/>
      <c r="JM31" s="102"/>
      <c r="JN31" s="104" t="str">
        <f t="shared" si="370"/>
        <v/>
      </c>
      <c r="JO31" s="118"/>
      <c r="JP31" s="104" t="str">
        <f t="shared" si="371"/>
        <v/>
      </c>
      <c r="JQ31" s="102"/>
      <c r="JR31" s="102"/>
      <c r="JS31" s="104" t="str">
        <f t="shared" si="372"/>
        <v/>
      </c>
      <c r="JT31" s="118"/>
      <c r="JU31" s="104" t="str">
        <f t="shared" si="373"/>
        <v/>
      </c>
      <c r="JV31" s="102"/>
      <c r="JW31" s="102"/>
      <c r="JX31" s="104" t="str">
        <f t="shared" si="374"/>
        <v/>
      </c>
      <c r="JY31" s="102"/>
      <c r="JZ31" s="104" t="str">
        <f t="shared" si="375"/>
        <v/>
      </c>
      <c r="KA31" s="104">
        <f t="shared" si="376"/>
        <v>11</v>
      </c>
      <c r="KB31" s="104">
        <f t="shared" si="377"/>
        <v>14.5</v>
      </c>
      <c r="KC31" s="104">
        <f t="shared" si="378"/>
        <v>13.1</v>
      </c>
      <c r="KD31" s="104" t="str">
        <f t="shared" si="379"/>
        <v/>
      </c>
      <c r="KE31" s="104">
        <f t="shared" si="380"/>
        <v>13.1</v>
      </c>
      <c r="KF31" s="105">
        <f t="shared" si="381"/>
        <v>2</v>
      </c>
      <c r="KG31" s="109">
        <f t="shared" si="62"/>
        <v>2</v>
      </c>
      <c r="KH31" s="102"/>
      <c r="KI31" s="102"/>
      <c r="KJ31" s="104" t="str">
        <f t="shared" si="382"/>
        <v/>
      </c>
      <c r="KK31" s="102"/>
      <c r="KL31" s="104" t="str">
        <f t="shared" si="383"/>
        <v/>
      </c>
      <c r="KM31" s="102"/>
      <c r="KN31" s="102"/>
      <c r="KO31" s="104" t="str">
        <f t="shared" si="384"/>
        <v/>
      </c>
      <c r="KP31" s="102"/>
      <c r="KQ31" s="104" t="str">
        <f t="shared" si="385"/>
        <v/>
      </c>
      <c r="KR31" s="102"/>
      <c r="KS31" s="102"/>
      <c r="KT31" s="104" t="str">
        <f t="shared" si="386"/>
        <v/>
      </c>
      <c r="KU31" s="118"/>
      <c r="KV31" s="104" t="str">
        <f t="shared" si="387"/>
        <v/>
      </c>
      <c r="KW31" s="102"/>
      <c r="KX31" s="102"/>
      <c r="KY31" s="104" t="str">
        <f t="shared" si="388"/>
        <v/>
      </c>
      <c r="KZ31" s="118"/>
      <c r="LA31" s="104" t="str">
        <f t="shared" si="389"/>
        <v/>
      </c>
      <c r="LB31" s="102"/>
      <c r="LC31" s="102"/>
      <c r="LD31" s="104" t="str">
        <f t="shared" si="390"/>
        <v/>
      </c>
      <c r="LE31" s="102"/>
      <c r="LF31" s="104" t="str">
        <f t="shared" si="391"/>
        <v/>
      </c>
      <c r="LG31" s="104" t="str">
        <f t="shared" si="392"/>
        <v/>
      </c>
      <c r="LH31" s="104" t="str">
        <f t="shared" si="393"/>
        <v/>
      </c>
      <c r="LI31" s="104" t="str">
        <f t="shared" si="394"/>
        <v/>
      </c>
      <c r="LJ31" s="104" t="str">
        <f t="shared" si="395"/>
        <v/>
      </c>
      <c r="LK31" s="104" t="str">
        <f t="shared" si="396"/>
        <v/>
      </c>
      <c r="LL31" s="105" t="str">
        <f t="shared" si="397"/>
        <v/>
      </c>
      <c r="LM31" s="109" t="str">
        <f t="shared" si="69"/>
        <v/>
      </c>
      <c r="LN31" s="102"/>
      <c r="LO31" s="102"/>
      <c r="LP31" s="104" t="str">
        <f t="shared" si="398"/>
        <v/>
      </c>
      <c r="LQ31" s="102"/>
      <c r="LR31" s="104" t="str">
        <f t="shared" si="399"/>
        <v/>
      </c>
      <c r="LS31" s="102"/>
      <c r="LT31" s="102"/>
      <c r="LU31" s="104" t="str">
        <f t="shared" si="400"/>
        <v/>
      </c>
      <c r="LV31" s="102"/>
      <c r="LW31" s="104" t="str">
        <f t="shared" si="401"/>
        <v/>
      </c>
      <c r="LX31" s="102"/>
      <c r="LY31" s="102"/>
      <c r="LZ31" s="104" t="str">
        <f t="shared" si="402"/>
        <v/>
      </c>
      <c r="MA31" s="118"/>
      <c r="MB31" s="104" t="str">
        <f t="shared" si="403"/>
        <v/>
      </c>
      <c r="MC31" s="102"/>
      <c r="MD31" s="102"/>
      <c r="ME31" s="104" t="str">
        <f t="shared" si="404"/>
        <v/>
      </c>
      <c r="MF31" s="118"/>
      <c r="MG31" s="104" t="str">
        <f t="shared" si="405"/>
        <v/>
      </c>
      <c r="MH31" s="102"/>
      <c r="MI31" s="102"/>
      <c r="MJ31" s="104" t="str">
        <f t="shared" si="406"/>
        <v/>
      </c>
      <c r="MK31" s="102"/>
      <c r="ML31" s="104" t="str">
        <f t="shared" si="407"/>
        <v/>
      </c>
      <c r="MM31" s="104" t="str">
        <f t="shared" si="408"/>
        <v/>
      </c>
      <c r="MN31" s="104" t="str">
        <f t="shared" si="409"/>
        <v/>
      </c>
      <c r="MO31" s="104" t="str">
        <f t="shared" si="410"/>
        <v/>
      </c>
      <c r="MP31" s="104" t="str">
        <f t="shared" si="411"/>
        <v/>
      </c>
      <c r="MQ31" s="104" t="str">
        <f t="shared" si="412"/>
        <v/>
      </c>
      <c r="MR31" s="105" t="str">
        <f t="shared" si="413"/>
        <v/>
      </c>
      <c r="MS31" s="109" t="str">
        <f t="shared" si="76"/>
        <v/>
      </c>
      <c r="MT31" s="102"/>
      <c r="MU31" s="102"/>
      <c r="MV31" s="104" t="str">
        <f t="shared" si="414"/>
        <v/>
      </c>
      <c r="MW31" s="102"/>
      <c r="MX31" s="104" t="str">
        <f t="shared" si="415"/>
        <v/>
      </c>
      <c r="MY31" s="102"/>
      <c r="MZ31" s="102"/>
      <c r="NA31" s="104" t="str">
        <f t="shared" si="416"/>
        <v/>
      </c>
      <c r="NB31" s="102"/>
      <c r="NC31" s="104" t="str">
        <f t="shared" si="417"/>
        <v/>
      </c>
      <c r="ND31" s="102"/>
      <c r="NE31" s="102"/>
      <c r="NF31" s="104" t="str">
        <f t="shared" si="418"/>
        <v/>
      </c>
      <c r="NG31" s="118"/>
      <c r="NH31" s="104" t="str">
        <f t="shared" si="419"/>
        <v/>
      </c>
      <c r="NI31" s="102"/>
      <c r="NJ31" s="102"/>
      <c r="NK31" s="104" t="str">
        <f t="shared" si="420"/>
        <v/>
      </c>
      <c r="NL31" s="118"/>
      <c r="NM31" s="104" t="str">
        <f t="shared" si="421"/>
        <v/>
      </c>
      <c r="NN31" s="102"/>
      <c r="NO31" s="102"/>
      <c r="NP31" s="104" t="str">
        <f t="shared" si="422"/>
        <v/>
      </c>
      <c r="NQ31" s="102"/>
      <c r="NR31" s="104" t="str">
        <f t="shared" si="423"/>
        <v/>
      </c>
      <c r="NS31" s="104" t="str">
        <f t="shared" si="424"/>
        <v/>
      </c>
      <c r="NT31" s="104" t="str">
        <f t="shared" si="425"/>
        <v/>
      </c>
      <c r="NU31" s="104" t="str">
        <f t="shared" si="426"/>
        <v/>
      </c>
      <c r="NV31" s="104" t="str">
        <f t="shared" si="427"/>
        <v/>
      </c>
      <c r="NW31" s="104" t="str">
        <f t="shared" si="428"/>
        <v/>
      </c>
      <c r="NX31" s="105" t="str">
        <f t="shared" si="429"/>
        <v/>
      </c>
      <c r="NY31" s="109" t="str">
        <f t="shared" si="83"/>
        <v/>
      </c>
      <c r="NZ31" s="73" t="str">
        <f t="shared" si="84"/>
        <v>Mamy Robert</v>
      </c>
      <c r="OA31" s="104">
        <f t="shared" si="430"/>
        <v>9.4675000000000011</v>
      </c>
      <c r="OB31" s="104">
        <f t="shared" si="431"/>
        <v>10.69375</v>
      </c>
      <c r="OC31" s="104">
        <f t="shared" si="432"/>
        <v>10.543749999999999</v>
      </c>
      <c r="OD31" s="104">
        <f t="shared" si="433"/>
        <v>14.25</v>
      </c>
      <c r="OE31" s="104">
        <f t="shared" si="434"/>
        <v>8</v>
      </c>
      <c r="OF31" s="104">
        <f t="shared" si="435"/>
        <v>8.6000000000000014</v>
      </c>
      <c r="OG31" s="104">
        <f t="shared" si="436"/>
        <v>12.55625</v>
      </c>
      <c r="OH31" s="104">
        <f t="shared" si="437"/>
        <v>15.2</v>
      </c>
      <c r="OI31" s="104">
        <f t="shared" si="438"/>
        <v>13.1</v>
      </c>
      <c r="OJ31" s="104" t="str">
        <f t="shared" si="439"/>
        <v/>
      </c>
      <c r="OK31" s="104" t="str">
        <f t="shared" si="440"/>
        <v/>
      </c>
      <c r="OL31" s="104" t="str">
        <f t="shared" si="441"/>
        <v/>
      </c>
      <c r="OM31" s="134"/>
      <c r="ON31" s="104">
        <f t="shared" si="97"/>
        <v>9.9411057692307701</v>
      </c>
      <c r="OO31" s="104">
        <f t="shared" si="98"/>
        <v>9.162259615384615</v>
      </c>
      <c r="OP31" s="104">
        <f t="shared" si="442"/>
        <v>11.294471153846153</v>
      </c>
      <c r="OQ31" s="104">
        <f t="shared" si="443"/>
        <v>11.294471153846153</v>
      </c>
      <c r="OR31" s="105">
        <f t="shared" si="444"/>
        <v>17</v>
      </c>
      <c r="OS31" s="105">
        <f t="shared" si="445"/>
        <v>30</v>
      </c>
      <c r="OT31" s="134"/>
      <c r="OU31" s="109">
        <f t="shared" si="102"/>
        <v>16</v>
      </c>
      <c r="OW31" s="95" t="s">
        <v>32</v>
      </c>
      <c r="OX31" s="95" t="s">
        <v>33</v>
      </c>
      <c r="OY31" s="95" t="s">
        <v>30</v>
      </c>
      <c r="OZ31" s="95"/>
      <c r="PA31" s="95" t="s">
        <v>30</v>
      </c>
      <c r="PB31" s="95" t="s">
        <v>31</v>
      </c>
      <c r="PC31" s="95"/>
      <c r="PD31" s="95"/>
      <c r="PE31" s="95"/>
      <c r="PF31" s="95"/>
    </row>
    <row r="32" spans="1:422" x14ac:dyDescent="0.3">
      <c r="A32" s="103">
        <f t="shared" si="225"/>
        <v>27</v>
      </c>
      <c r="B32" s="237" t="s">
        <v>308</v>
      </c>
      <c r="C32" s="237" t="s">
        <v>379</v>
      </c>
      <c r="D32" s="237" t="s">
        <v>417</v>
      </c>
      <c r="E32" s="239" t="s">
        <v>277</v>
      </c>
      <c r="F32" s="102">
        <v>18.3</v>
      </c>
      <c r="G32" s="102">
        <v>9.5</v>
      </c>
      <c r="H32" s="104">
        <f t="shared" si="238"/>
        <v>13.02</v>
      </c>
      <c r="I32" s="102"/>
      <c r="J32" s="104">
        <f t="shared" si="239"/>
        <v>13.02</v>
      </c>
      <c r="K32" s="102">
        <v>15.8</v>
      </c>
      <c r="L32" s="102">
        <v>8.75</v>
      </c>
      <c r="M32" s="104">
        <f t="shared" si="240"/>
        <v>11.57</v>
      </c>
      <c r="N32" s="102"/>
      <c r="O32" s="104">
        <f t="shared" si="241"/>
        <v>11.57</v>
      </c>
      <c r="P32" s="102"/>
      <c r="Q32" s="102"/>
      <c r="R32" s="104" t="str">
        <f t="shared" si="242"/>
        <v/>
      </c>
      <c r="S32" s="118"/>
      <c r="T32" s="104" t="str">
        <f t="shared" si="243"/>
        <v/>
      </c>
      <c r="U32" s="102"/>
      <c r="V32" s="102"/>
      <c r="W32" s="104" t="str">
        <f t="shared" si="244"/>
        <v/>
      </c>
      <c r="X32" s="118"/>
      <c r="Y32" s="104" t="str">
        <f t="shared" si="245"/>
        <v/>
      </c>
      <c r="Z32" s="102"/>
      <c r="AA32" s="102"/>
      <c r="AB32" s="104" t="str">
        <f t="shared" si="246"/>
        <v/>
      </c>
      <c r="AC32" s="102"/>
      <c r="AD32" s="104" t="str">
        <f t="shared" si="247"/>
        <v/>
      </c>
      <c r="AE32" s="104">
        <f t="shared" si="248"/>
        <v>16.737500000000001</v>
      </c>
      <c r="AF32" s="104">
        <f t="shared" si="249"/>
        <v>9.03125</v>
      </c>
      <c r="AG32" s="104">
        <f t="shared" si="250"/>
        <v>12.11375</v>
      </c>
      <c r="AH32" s="104" t="str">
        <f t="shared" si="251"/>
        <v/>
      </c>
      <c r="AI32" s="104">
        <f t="shared" si="252"/>
        <v>12.11375</v>
      </c>
      <c r="AJ32" s="105">
        <f t="shared" si="253"/>
        <v>5</v>
      </c>
      <c r="AK32" s="109">
        <f t="shared" si="7"/>
        <v>15</v>
      </c>
      <c r="AL32" s="102">
        <v>9.875</v>
      </c>
      <c r="AM32" s="102">
        <v>12.5</v>
      </c>
      <c r="AN32" s="104">
        <f t="shared" si="254"/>
        <v>11.45</v>
      </c>
      <c r="AO32" s="102"/>
      <c r="AP32" s="104">
        <f t="shared" si="255"/>
        <v>11.45</v>
      </c>
      <c r="AQ32" s="102">
        <v>11.5</v>
      </c>
      <c r="AR32" s="102">
        <v>11</v>
      </c>
      <c r="AS32" s="104">
        <f t="shared" si="256"/>
        <v>11.2</v>
      </c>
      <c r="AT32" s="102"/>
      <c r="AU32" s="104">
        <f t="shared" si="257"/>
        <v>11.2</v>
      </c>
      <c r="AV32" s="102">
        <v>10</v>
      </c>
      <c r="AW32" s="102">
        <v>12.5</v>
      </c>
      <c r="AX32" s="104">
        <f t="shared" si="258"/>
        <v>11.5</v>
      </c>
      <c r="AY32" s="118"/>
      <c r="AZ32" s="104">
        <f t="shared" si="259"/>
        <v>11.5</v>
      </c>
      <c r="BA32" s="102"/>
      <c r="BB32" s="102"/>
      <c r="BC32" s="104" t="str">
        <f t="shared" si="260"/>
        <v/>
      </c>
      <c r="BD32" s="118"/>
      <c r="BE32" s="104" t="str">
        <f t="shared" si="261"/>
        <v/>
      </c>
      <c r="BF32" s="102"/>
      <c r="BG32" s="102"/>
      <c r="BH32" s="104" t="str">
        <f t="shared" si="262"/>
        <v/>
      </c>
      <c r="BI32" s="102"/>
      <c r="BJ32" s="104" t="str">
        <f t="shared" si="263"/>
        <v/>
      </c>
      <c r="BK32" s="104">
        <f t="shared" si="264"/>
        <v>10.4296875</v>
      </c>
      <c r="BL32" s="104">
        <f t="shared" si="265"/>
        <v>12.03125</v>
      </c>
      <c r="BM32" s="104">
        <f t="shared" si="266"/>
        <v>11.390625</v>
      </c>
      <c r="BN32" s="104" t="str">
        <f t="shared" si="267"/>
        <v/>
      </c>
      <c r="BO32" s="104">
        <f t="shared" si="268"/>
        <v>11.390625</v>
      </c>
      <c r="BP32" s="105">
        <f t="shared" si="269"/>
        <v>4</v>
      </c>
      <c r="BQ32" s="109">
        <f t="shared" si="14"/>
        <v>15</v>
      </c>
      <c r="BR32" s="102">
        <v>13.5</v>
      </c>
      <c r="BS32" s="102">
        <v>14</v>
      </c>
      <c r="BT32" s="104">
        <f t="shared" si="270"/>
        <v>13.8</v>
      </c>
      <c r="BU32" s="102"/>
      <c r="BV32" s="104">
        <f t="shared" si="271"/>
        <v>13.8</v>
      </c>
      <c r="BW32" s="240">
        <v>10</v>
      </c>
      <c r="BX32" s="102">
        <v>13.5</v>
      </c>
      <c r="BY32" s="104">
        <f t="shared" si="272"/>
        <v>12.1</v>
      </c>
      <c r="BZ32" s="102"/>
      <c r="CA32" s="104">
        <f t="shared" si="273"/>
        <v>12.1</v>
      </c>
      <c r="CB32" s="102">
        <v>12.5</v>
      </c>
      <c r="CC32" s="102">
        <v>11.5</v>
      </c>
      <c r="CD32" s="104">
        <f t="shared" si="274"/>
        <v>11.899999999999999</v>
      </c>
      <c r="CE32" s="118"/>
      <c r="CF32" s="104">
        <f t="shared" si="275"/>
        <v>11.899999999999999</v>
      </c>
      <c r="CG32" s="102"/>
      <c r="CH32" s="102"/>
      <c r="CI32" s="104" t="str">
        <f t="shared" si="276"/>
        <v/>
      </c>
      <c r="CJ32" s="118"/>
      <c r="CK32" s="104" t="str">
        <f t="shared" si="277"/>
        <v/>
      </c>
      <c r="CL32" s="102"/>
      <c r="CM32" s="102"/>
      <c r="CN32" s="104" t="str">
        <f t="shared" si="278"/>
        <v/>
      </c>
      <c r="CO32" s="102"/>
      <c r="CP32" s="104" t="str">
        <f t="shared" si="279"/>
        <v/>
      </c>
      <c r="CQ32" s="104">
        <f t="shared" si="280"/>
        <v>12.09375</v>
      </c>
      <c r="CR32" s="104">
        <f t="shared" si="281"/>
        <v>13.0625</v>
      </c>
      <c r="CS32" s="104">
        <f t="shared" si="282"/>
        <v>12.675000000000001</v>
      </c>
      <c r="CT32" s="104" t="str">
        <f t="shared" si="283"/>
        <v/>
      </c>
      <c r="CU32" s="104">
        <f t="shared" si="284"/>
        <v>12.675000000000001</v>
      </c>
      <c r="CV32" s="105">
        <f t="shared" si="285"/>
        <v>3</v>
      </c>
      <c r="CW32" s="109">
        <f t="shared" si="21"/>
        <v>6</v>
      </c>
      <c r="CX32" s="102">
        <v>16</v>
      </c>
      <c r="CY32" s="102">
        <v>14</v>
      </c>
      <c r="CZ32" s="104">
        <f t="shared" si="286"/>
        <v>14.8</v>
      </c>
      <c r="DA32" s="102"/>
      <c r="DB32" s="104">
        <f t="shared" si="287"/>
        <v>14.8</v>
      </c>
      <c r="DC32" s="102">
        <v>14</v>
      </c>
      <c r="DD32" s="102">
        <v>14</v>
      </c>
      <c r="DE32" s="104">
        <f t="shared" si="288"/>
        <v>14</v>
      </c>
      <c r="DF32" s="102"/>
      <c r="DG32" s="104">
        <f t="shared" si="289"/>
        <v>14</v>
      </c>
      <c r="DH32" s="102"/>
      <c r="DI32" s="102"/>
      <c r="DJ32" s="104" t="str">
        <f t="shared" si="290"/>
        <v/>
      </c>
      <c r="DK32" s="118"/>
      <c r="DL32" s="104" t="str">
        <f t="shared" si="291"/>
        <v/>
      </c>
      <c r="DM32" s="102"/>
      <c r="DN32" s="102"/>
      <c r="DO32" s="104" t="str">
        <f t="shared" si="292"/>
        <v/>
      </c>
      <c r="DP32" s="118"/>
      <c r="DQ32" s="104" t="str">
        <f t="shared" si="293"/>
        <v/>
      </c>
      <c r="DR32" s="102"/>
      <c r="DS32" s="102"/>
      <c r="DT32" s="104" t="str">
        <f t="shared" si="294"/>
        <v/>
      </c>
      <c r="DU32" s="102"/>
      <c r="DV32" s="104" t="str">
        <f t="shared" si="295"/>
        <v/>
      </c>
      <c r="DW32" s="104">
        <f t="shared" si="296"/>
        <v>15</v>
      </c>
      <c r="DX32" s="104">
        <f t="shared" si="297"/>
        <v>14</v>
      </c>
      <c r="DY32" s="104">
        <f t="shared" si="298"/>
        <v>14.4</v>
      </c>
      <c r="DZ32" s="104" t="str">
        <f t="shared" si="299"/>
        <v/>
      </c>
      <c r="EA32" s="104">
        <f t="shared" si="300"/>
        <v>14.4</v>
      </c>
      <c r="EB32" s="105">
        <f t="shared" si="301"/>
        <v>4</v>
      </c>
      <c r="EC32" s="109">
        <f t="shared" si="28"/>
        <v>12</v>
      </c>
      <c r="ED32" s="102">
        <v>10.5</v>
      </c>
      <c r="EE32" s="102">
        <v>11.5</v>
      </c>
      <c r="EF32" s="104">
        <f t="shared" si="302"/>
        <v>11.1</v>
      </c>
      <c r="EG32" s="102"/>
      <c r="EH32" s="104">
        <f t="shared" si="303"/>
        <v>11.1</v>
      </c>
      <c r="EI32" s="102">
        <v>14</v>
      </c>
      <c r="EJ32" s="102">
        <v>13</v>
      </c>
      <c r="EK32" s="104">
        <f t="shared" si="304"/>
        <v>13.4</v>
      </c>
      <c r="EL32" s="102"/>
      <c r="EM32" s="104">
        <f t="shared" si="305"/>
        <v>13.4</v>
      </c>
      <c r="EN32" s="102"/>
      <c r="EO32" s="102"/>
      <c r="EP32" s="104" t="str">
        <f t="shared" si="306"/>
        <v/>
      </c>
      <c r="EQ32" s="118"/>
      <c r="ER32" s="104" t="str">
        <f t="shared" si="307"/>
        <v/>
      </c>
      <c r="ES32" s="102"/>
      <c r="ET32" s="102"/>
      <c r="EU32" s="104" t="str">
        <f t="shared" si="308"/>
        <v/>
      </c>
      <c r="EV32" s="118"/>
      <c r="EW32" s="104" t="str">
        <f t="shared" si="309"/>
        <v/>
      </c>
      <c r="EX32" s="102"/>
      <c r="EY32" s="102"/>
      <c r="EZ32" s="104" t="str">
        <f t="shared" si="310"/>
        <v/>
      </c>
      <c r="FA32" s="102"/>
      <c r="FB32" s="104" t="str">
        <f t="shared" si="311"/>
        <v/>
      </c>
      <c r="FC32" s="104">
        <f t="shared" si="312"/>
        <v>12.25</v>
      </c>
      <c r="FD32" s="104">
        <f t="shared" si="313"/>
        <v>12.25</v>
      </c>
      <c r="FE32" s="104">
        <f t="shared" si="314"/>
        <v>12.25</v>
      </c>
      <c r="FF32" s="104" t="str">
        <f t="shared" si="315"/>
        <v/>
      </c>
      <c r="FG32" s="104">
        <f t="shared" si="316"/>
        <v>12.25</v>
      </c>
      <c r="FH32" s="105">
        <f t="shared" si="317"/>
        <v>2</v>
      </c>
      <c r="FI32" s="109">
        <f t="shared" si="35"/>
        <v>6</v>
      </c>
      <c r="FJ32" s="102">
        <v>15</v>
      </c>
      <c r="FK32" s="102">
        <v>5.5</v>
      </c>
      <c r="FL32" s="104">
        <f t="shared" si="318"/>
        <v>9.3000000000000007</v>
      </c>
      <c r="FM32" s="102"/>
      <c r="FN32" s="104">
        <f t="shared" si="319"/>
        <v>9.3000000000000007</v>
      </c>
      <c r="FO32" s="102">
        <v>9.5</v>
      </c>
      <c r="FP32" s="102">
        <v>12</v>
      </c>
      <c r="FQ32" s="104">
        <f t="shared" si="320"/>
        <v>11</v>
      </c>
      <c r="FR32" s="102"/>
      <c r="FS32" s="104">
        <f t="shared" si="321"/>
        <v>11</v>
      </c>
      <c r="FT32" s="102"/>
      <c r="FU32" s="102"/>
      <c r="FV32" s="104" t="str">
        <f t="shared" si="322"/>
        <v/>
      </c>
      <c r="FW32" s="118"/>
      <c r="FX32" s="104" t="str">
        <f t="shared" si="323"/>
        <v/>
      </c>
      <c r="FY32" s="102"/>
      <c r="FZ32" s="102"/>
      <c r="GA32" s="104" t="str">
        <f t="shared" si="324"/>
        <v/>
      </c>
      <c r="GB32" s="118"/>
      <c r="GC32" s="104" t="str">
        <f t="shared" si="325"/>
        <v/>
      </c>
      <c r="GD32" s="102"/>
      <c r="GE32" s="102"/>
      <c r="GF32" s="104" t="str">
        <f t="shared" si="326"/>
        <v/>
      </c>
      <c r="GG32" s="102"/>
      <c r="GH32" s="104" t="str">
        <f t="shared" si="327"/>
        <v/>
      </c>
      <c r="GI32" s="104">
        <f t="shared" si="328"/>
        <v>10.1875</v>
      </c>
      <c r="GJ32" s="104">
        <f t="shared" si="329"/>
        <v>11.1875</v>
      </c>
      <c r="GK32" s="104">
        <f t="shared" si="330"/>
        <v>10.7875</v>
      </c>
      <c r="GL32" s="104" t="str">
        <f t="shared" si="331"/>
        <v/>
      </c>
      <c r="GM32" s="104">
        <f t="shared" si="332"/>
        <v>10.7875</v>
      </c>
      <c r="GN32" s="105">
        <f t="shared" si="333"/>
        <v>2</v>
      </c>
      <c r="GO32" s="109">
        <f t="shared" si="42"/>
        <v>9</v>
      </c>
      <c r="GP32" s="102">
        <v>8.5</v>
      </c>
      <c r="GQ32" s="102">
        <v>10</v>
      </c>
      <c r="GR32" s="104">
        <f t="shared" si="334"/>
        <v>9.4</v>
      </c>
      <c r="GS32" s="102"/>
      <c r="GT32" s="104">
        <f t="shared" si="335"/>
        <v>9.4</v>
      </c>
      <c r="GU32" s="102">
        <v>15</v>
      </c>
      <c r="GV32" s="102">
        <v>12</v>
      </c>
      <c r="GW32" s="104">
        <f t="shared" si="336"/>
        <v>13.2</v>
      </c>
      <c r="GX32" s="102"/>
      <c r="GY32" s="104">
        <f t="shared" si="337"/>
        <v>13.2</v>
      </c>
      <c r="GZ32" s="102">
        <v>12.5</v>
      </c>
      <c r="HA32" s="102">
        <v>13</v>
      </c>
      <c r="HB32" s="104">
        <f t="shared" si="338"/>
        <v>12.8</v>
      </c>
      <c r="HC32" s="118"/>
      <c r="HD32" s="104">
        <f t="shared" si="339"/>
        <v>12.8</v>
      </c>
      <c r="HE32" s="102"/>
      <c r="HF32" s="102"/>
      <c r="HG32" s="104" t="str">
        <f t="shared" si="340"/>
        <v/>
      </c>
      <c r="HH32" s="118"/>
      <c r="HI32" s="104" t="str">
        <f t="shared" si="341"/>
        <v/>
      </c>
      <c r="HJ32" s="102"/>
      <c r="HK32" s="102"/>
      <c r="HL32" s="104" t="str">
        <f t="shared" si="342"/>
        <v/>
      </c>
      <c r="HM32" s="102"/>
      <c r="HN32" s="104" t="str">
        <f t="shared" si="343"/>
        <v/>
      </c>
      <c r="HO32" s="104">
        <f t="shared" si="344"/>
        <v>12.21875</v>
      </c>
      <c r="HP32" s="104">
        <f t="shared" si="345"/>
        <v>12.25</v>
      </c>
      <c r="HQ32" s="104">
        <f t="shared" si="346"/>
        <v>12.237500000000001</v>
      </c>
      <c r="HR32" s="104" t="str">
        <f t="shared" si="347"/>
        <v/>
      </c>
      <c r="HS32" s="104">
        <f t="shared" si="348"/>
        <v>12.237500000000001</v>
      </c>
      <c r="HT32" s="105">
        <f t="shared" si="349"/>
        <v>2</v>
      </c>
      <c r="HU32" s="109">
        <f t="shared" si="49"/>
        <v>7</v>
      </c>
      <c r="HV32" s="102">
        <v>17.5</v>
      </c>
      <c r="HW32" s="102">
        <v>15.513571428571428</v>
      </c>
      <c r="HX32" s="104">
        <f t="shared" si="350"/>
        <v>16.308142857142855</v>
      </c>
      <c r="HY32" s="102"/>
      <c r="HZ32" s="104">
        <f t="shared" si="351"/>
        <v>16.308142857142855</v>
      </c>
      <c r="IA32" s="102"/>
      <c r="IB32" s="102"/>
      <c r="IC32" s="104" t="str">
        <f t="shared" si="352"/>
        <v/>
      </c>
      <c r="ID32" s="102"/>
      <c r="IE32" s="104" t="str">
        <f t="shared" si="353"/>
        <v/>
      </c>
      <c r="IF32" s="102"/>
      <c r="IG32" s="102"/>
      <c r="IH32" s="104" t="str">
        <f t="shared" si="354"/>
        <v/>
      </c>
      <c r="II32" s="118"/>
      <c r="IJ32" s="104" t="str">
        <f t="shared" si="355"/>
        <v/>
      </c>
      <c r="IK32" s="102"/>
      <c r="IL32" s="102"/>
      <c r="IM32" s="104" t="str">
        <f t="shared" si="356"/>
        <v/>
      </c>
      <c r="IN32" s="118"/>
      <c r="IO32" s="104" t="str">
        <f t="shared" si="357"/>
        <v/>
      </c>
      <c r="IP32" s="102"/>
      <c r="IQ32" s="102"/>
      <c r="IR32" s="104" t="str">
        <f t="shared" si="358"/>
        <v/>
      </c>
      <c r="IS32" s="102"/>
      <c r="IT32" s="104" t="str">
        <f t="shared" si="359"/>
        <v/>
      </c>
      <c r="IU32" s="104">
        <f t="shared" si="360"/>
        <v>17.5</v>
      </c>
      <c r="IV32" s="104">
        <f t="shared" si="361"/>
        <v>15.513571428571428</v>
      </c>
      <c r="IW32" s="104">
        <f t="shared" si="362"/>
        <v>16.308142857142855</v>
      </c>
      <c r="IX32" s="104" t="str">
        <f t="shared" si="363"/>
        <v/>
      </c>
      <c r="IY32" s="104">
        <f t="shared" si="364"/>
        <v>16.308142857142855</v>
      </c>
      <c r="IZ32" s="105">
        <f t="shared" si="365"/>
        <v>2</v>
      </c>
      <c r="JA32" s="109">
        <f t="shared" si="55"/>
        <v>1</v>
      </c>
      <c r="JB32" s="102"/>
      <c r="JC32" s="102"/>
      <c r="JD32" s="104" t="str">
        <f t="shared" si="366"/>
        <v/>
      </c>
      <c r="JE32" s="102"/>
      <c r="JF32" s="104" t="str">
        <f t="shared" si="367"/>
        <v/>
      </c>
      <c r="JG32" s="102"/>
      <c r="JH32" s="102"/>
      <c r="JI32" s="104" t="str">
        <f t="shared" si="368"/>
        <v/>
      </c>
      <c r="JJ32" s="102"/>
      <c r="JK32" s="104" t="str">
        <f t="shared" si="369"/>
        <v/>
      </c>
      <c r="JL32" s="102"/>
      <c r="JM32" s="102"/>
      <c r="JN32" s="104" t="str">
        <f t="shared" si="370"/>
        <v/>
      </c>
      <c r="JO32" s="118"/>
      <c r="JP32" s="104" t="str">
        <f t="shared" si="371"/>
        <v/>
      </c>
      <c r="JQ32" s="102"/>
      <c r="JR32" s="102"/>
      <c r="JS32" s="104" t="str">
        <f t="shared" si="372"/>
        <v/>
      </c>
      <c r="JT32" s="118"/>
      <c r="JU32" s="104" t="str">
        <f t="shared" si="373"/>
        <v/>
      </c>
      <c r="JV32" s="102"/>
      <c r="JW32" s="102"/>
      <c r="JX32" s="104" t="str">
        <f t="shared" si="374"/>
        <v/>
      </c>
      <c r="JY32" s="102"/>
      <c r="JZ32" s="104" t="str">
        <f t="shared" si="375"/>
        <v/>
      </c>
      <c r="KA32" s="104" t="str">
        <f t="shared" si="376"/>
        <v/>
      </c>
      <c r="KB32" s="104" t="str">
        <f t="shared" si="377"/>
        <v/>
      </c>
      <c r="KC32" s="104" t="str">
        <f t="shared" si="378"/>
        <v/>
      </c>
      <c r="KD32" s="104" t="str">
        <f t="shared" si="379"/>
        <v/>
      </c>
      <c r="KE32" s="104" t="str">
        <f t="shared" si="380"/>
        <v/>
      </c>
      <c r="KF32" s="105" t="str">
        <f t="shared" si="381"/>
        <v/>
      </c>
      <c r="KG32" s="109" t="str">
        <f t="shared" si="62"/>
        <v/>
      </c>
      <c r="KH32" s="102">
        <v>15</v>
      </c>
      <c r="KI32" s="102">
        <v>12.25</v>
      </c>
      <c r="KJ32" s="104">
        <f t="shared" si="382"/>
        <v>13.35</v>
      </c>
      <c r="KK32" s="102"/>
      <c r="KL32" s="104">
        <f t="shared" si="383"/>
        <v>13.35</v>
      </c>
      <c r="KM32" s="102"/>
      <c r="KN32" s="102"/>
      <c r="KO32" s="104" t="str">
        <f t="shared" si="384"/>
        <v/>
      </c>
      <c r="KP32" s="102"/>
      <c r="KQ32" s="104" t="str">
        <f t="shared" si="385"/>
        <v/>
      </c>
      <c r="KR32" s="102"/>
      <c r="KS32" s="102"/>
      <c r="KT32" s="104" t="str">
        <f t="shared" si="386"/>
        <v/>
      </c>
      <c r="KU32" s="118"/>
      <c r="KV32" s="104" t="str">
        <f t="shared" si="387"/>
        <v/>
      </c>
      <c r="KW32" s="102"/>
      <c r="KX32" s="102"/>
      <c r="KY32" s="104" t="str">
        <f t="shared" si="388"/>
        <v/>
      </c>
      <c r="KZ32" s="118"/>
      <c r="LA32" s="104" t="str">
        <f t="shared" si="389"/>
        <v/>
      </c>
      <c r="LB32" s="102"/>
      <c r="LC32" s="102"/>
      <c r="LD32" s="104" t="str">
        <f t="shared" si="390"/>
        <v/>
      </c>
      <c r="LE32" s="102"/>
      <c r="LF32" s="104" t="str">
        <f t="shared" si="391"/>
        <v/>
      </c>
      <c r="LG32" s="104">
        <f t="shared" si="392"/>
        <v>15</v>
      </c>
      <c r="LH32" s="104">
        <f t="shared" si="393"/>
        <v>12.25</v>
      </c>
      <c r="LI32" s="104">
        <f t="shared" si="394"/>
        <v>13.35</v>
      </c>
      <c r="LJ32" s="104" t="str">
        <f t="shared" si="395"/>
        <v/>
      </c>
      <c r="LK32" s="104">
        <f t="shared" si="396"/>
        <v>13.35</v>
      </c>
      <c r="LL32" s="105">
        <f t="shared" si="397"/>
        <v>2</v>
      </c>
      <c r="LM32" s="109">
        <f t="shared" si="69"/>
        <v>9</v>
      </c>
      <c r="LN32" s="102"/>
      <c r="LO32" s="102"/>
      <c r="LP32" s="104" t="str">
        <f t="shared" si="398"/>
        <v/>
      </c>
      <c r="LQ32" s="102"/>
      <c r="LR32" s="104" t="str">
        <f t="shared" si="399"/>
        <v/>
      </c>
      <c r="LS32" s="102"/>
      <c r="LT32" s="102"/>
      <c r="LU32" s="104" t="str">
        <f t="shared" si="400"/>
        <v/>
      </c>
      <c r="LV32" s="102"/>
      <c r="LW32" s="104" t="str">
        <f t="shared" si="401"/>
        <v/>
      </c>
      <c r="LX32" s="102"/>
      <c r="LY32" s="102"/>
      <c r="LZ32" s="104" t="str">
        <f t="shared" si="402"/>
        <v/>
      </c>
      <c r="MA32" s="118"/>
      <c r="MB32" s="104" t="str">
        <f t="shared" si="403"/>
        <v/>
      </c>
      <c r="MC32" s="102"/>
      <c r="MD32" s="102"/>
      <c r="ME32" s="104" t="str">
        <f t="shared" si="404"/>
        <v/>
      </c>
      <c r="MF32" s="118"/>
      <c r="MG32" s="104" t="str">
        <f t="shared" si="405"/>
        <v/>
      </c>
      <c r="MH32" s="102"/>
      <c r="MI32" s="102"/>
      <c r="MJ32" s="104" t="str">
        <f t="shared" si="406"/>
        <v/>
      </c>
      <c r="MK32" s="102"/>
      <c r="ML32" s="104" t="str">
        <f t="shared" si="407"/>
        <v/>
      </c>
      <c r="MM32" s="104" t="str">
        <f t="shared" si="408"/>
        <v/>
      </c>
      <c r="MN32" s="104" t="str">
        <f t="shared" si="409"/>
        <v/>
      </c>
      <c r="MO32" s="104" t="str">
        <f t="shared" si="410"/>
        <v/>
      </c>
      <c r="MP32" s="104" t="str">
        <f t="shared" si="411"/>
        <v/>
      </c>
      <c r="MQ32" s="104" t="str">
        <f t="shared" si="412"/>
        <v/>
      </c>
      <c r="MR32" s="105" t="str">
        <f t="shared" si="413"/>
        <v/>
      </c>
      <c r="MS32" s="109" t="str">
        <f t="shared" si="76"/>
        <v/>
      </c>
      <c r="MT32" s="102"/>
      <c r="MU32" s="102"/>
      <c r="MV32" s="104" t="str">
        <f t="shared" si="414"/>
        <v/>
      </c>
      <c r="MW32" s="102"/>
      <c r="MX32" s="104" t="str">
        <f t="shared" si="415"/>
        <v/>
      </c>
      <c r="MY32" s="102"/>
      <c r="MZ32" s="102"/>
      <c r="NA32" s="104" t="str">
        <f t="shared" si="416"/>
        <v/>
      </c>
      <c r="NB32" s="102"/>
      <c r="NC32" s="104" t="str">
        <f t="shared" si="417"/>
        <v/>
      </c>
      <c r="ND32" s="102"/>
      <c r="NE32" s="102"/>
      <c r="NF32" s="104" t="str">
        <f t="shared" si="418"/>
        <v/>
      </c>
      <c r="NG32" s="118"/>
      <c r="NH32" s="104" t="str">
        <f t="shared" si="419"/>
        <v/>
      </c>
      <c r="NI32" s="102"/>
      <c r="NJ32" s="102"/>
      <c r="NK32" s="104" t="str">
        <f t="shared" si="420"/>
        <v/>
      </c>
      <c r="NL32" s="118"/>
      <c r="NM32" s="104" t="str">
        <f t="shared" si="421"/>
        <v/>
      </c>
      <c r="NN32" s="102"/>
      <c r="NO32" s="102"/>
      <c r="NP32" s="104" t="str">
        <f t="shared" si="422"/>
        <v/>
      </c>
      <c r="NQ32" s="102"/>
      <c r="NR32" s="104" t="str">
        <f t="shared" si="423"/>
        <v/>
      </c>
      <c r="NS32" s="104" t="str">
        <f t="shared" si="424"/>
        <v/>
      </c>
      <c r="NT32" s="104" t="str">
        <f t="shared" si="425"/>
        <v/>
      </c>
      <c r="NU32" s="104" t="str">
        <f t="shared" si="426"/>
        <v/>
      </c>
      <c r="NV32" s="104" t="str">
        <f t="shared" si="427"/>
        <v/>
      </c>
      <c r="NW32" s="104" t="str">
        <f t="shared" si="428"/>
        <v/>
      </c>
      <c r="NX32" s="105" t="str">
        <f t="shared" si="429"/>
        <v/>
      </c>
      <c r="NY32" s="109" t="str">
        <f t="shared" si="83"/>
        <v/>
      </c>
      <c r="NZ32" s="73" t="str">
        <f t="shared" si="84"/>
        <v>Marino</v>
      </c>
      <c r="OA32" s="104">
        <f t="shared" si="430"/>
        <v>12.11375</v>
      </c>
      <c r="OB32" s="104">
        <f t="shared" si="431"/>
        <v>11.390625</v>
      </c>
      <c r="OC32" s="104">
        <f t="shared" si="432"/>
        <v>12.675000000000001</v>
      </c>
      <c r="OD32" s="104">
        <f t="shared" si="433"/>
        <v>14.4</v>
      </c>
      <c r="OE32" s="104">
        <f t="shared" si="434"/>
        <v>12.25</v>
      </c>
      <c r="OF32" s="104">
        <f t="shared" si="435"/>
        <v>10.7875</v>
      </c>
      <c r="OG32" s="104">
        <f t="shared" si="436"/>
        <v>12.237500000000001</v>
      </c>
      <c r="OH32" s="104">
        <f t="shared" si="437"/>
        <v>16.308142857142855</v>
      </c>
      <c r="OI32" s="104" t="str">
        <f t="shared" si="438"/>
        <v/>
      </c>
      <c r="OJ32" s="104">
        <f t="shared" si="439"/>
        <v>13.35</v>
      </c>
      <c r="OK32" s="104" t="str">
        <f t="shared" si="440"/>
        <v/>
      </c>
      <c r="OL32" s="104" t="str">
        <f t="shared" si="441"/>
        <v/>
      </c>
      <c r="OM32" s="134"/>
      <c r="ON32" s="104">
        <f t="shared" si="97"/>
        <v>10.473557692307692</v>
      </c>
      <c r="OO32" s="104">
        <f t="shared" si="98"/>
        <v>10.392870879120879</v>
      </c>
      <c r="OP32" s="104">
        <f t="shared" si="442"/>
        <v>12.754712912087911</v>
      </c>
      <c r="OQ32" s="104">
        <f t="shared" si="443"/>
        <v>12.754712912087911</v>
      </c>
      <c r="OR32" s="105">
        <f t="shared" si="444"/>
        <v>26</v>
      </c>
      <c r="OS32" s="105">
        <f t="shared" si="445"/>
        <v>30</v>
      </c>
      <c r="OT32" s="134"/>
      <c r="OU32" s="109">
        <f t="shared" si="102"/>
        <v>5</v>
      </c>
      <c r="OW32" s="95" t="s">
        <v>32</v>
      </c>
      <c r="OX32" s="95" t="s">
        <v>32</v>
      </c>
      <c r="OY32" s="95" t="s">
        <v>30</v>
      </c>
      <c r="OZ32" s="95"/>
      <c r="PA32" s="95" t="s">
        <v>31</v>
      </c>
      <c r="PB32" s="95" t="s">
        <v>31</v>
      </c>
      <c r="PC32" s="95"/>
      <c r="PD32" s="95"/>
      <c r="PE32" s="95"/>
      <c r="PF32" s="95"/>
    </row>
    <row r="33" spans="1:422" x14ac:dyDescent="0.3">
      <c r="A33" s="103">
        <f t="shared" si="225"/>
        <v>28</v>
      </c>
      <c r="B33" s="237" t="s">
        <v>309</v>
      </c>
      <c r="C33" s="237" t="s">
        <v>380</v>
      </c>
      <c r="D33" s="237" t="s">
        <v>484</v>
      </c>
      <c r="E33" s="239" t="s">
        <v>278</v>
      </c>
      <c r="F33" s="102">
        <v>14.35</v>
      </c>
      <c r="G33" s="102">
        <v>2.5</v>
      </c>
      <c r="H33" s="104">
        <f t="shared" si="238"/>
        <v>7.24</v>
      </c>
      <c r="I33" s="102"/>
      <c r="J33" s="104">
        <f t="shared" si="239"/>
        <v>7.24</v>
      </c>
      <c r="K33" s="102">
        <v>8.9</v>
      </c>
      <c r="L33" s="102">
        <v>2.25</v>
      </c>
      <c r="M33" s="104">
        <f t="shared" si="240"/>
        <v>4.91</v>
      </c>
      <c r="N33" s="102"/>
      <c r="O33" s="104">
        <f t="shared" si="241"/>
        <v>4.91</v>
      </c>
      <c r="P33" s="102"/>
      <c r="Q33" s="102"/>
      <c r="R33" s="104" t="str">
        <f t="shared" si="242"/>
        <v/>
      </c>
      <c r="S33" s="118"/>
      <c r="T33" s="104" t="str">
        <f t="shared" si="243"/>
        <v/>
      </c>
      <c r="U33" s="102"/>
      <c r="V33" s="102"/>
      <c r="W33" s="104" t="str">
        <f t="shared" si="244"/>
        <v/>
      </c>
      <c r="X33" s="118"/>
      <c r="Y33" s="104" t="str">
        <f t="shared" si="245"/>
        <v/>
      </c>
      <c r="Z33" s="102"/>
      <c r="AA33" s="102"/>
      <c r="AB33" s="104" t="str">
        <f t="shared" si="246"/>
        <v/>
      </c>
      <c r="AC33" s="102"/>
      <c r="AD33" s="104" t="str">
        <f t="shared" si="247"/>
        <v/>
      </c>
      <c r="AE33" s="104">
        <f t="shared" si="248"/>
        <v>10.94375</v>
      </c>
      <c r="AF33" s="104">
        <f t="shared" si="249"/>
        <v>2.34375</v>
      </c>
      <c r="AG33" s="104">
        <f t="shared" si="250"/>
        <v>5.7837499999999995</v>
      </c>
      <c r="AH33" s="104" t="str">
        <f t="shared" si="251"/>
        <v/>
      </c>
      <c r="AI33" s="104">
        <f t="shared" si="252"/>
        <v>5.7837499999999995</v>
      </c>
      <c r="AJ33" s="105">
        <f t="shared" si="253"/>
        <v>0</v>
      </c>
      <c r="AK33" s="109">
        <f t="shared" si="7"/>
        <v>42</v>
      </c>
      <c r="AL33" s="102">
        <v>9.625</v>
      </c>
      <c r="AM33" s="102">
        <v>7.75</v>
      </c>
      <c r="AN33" s="104">
        <f t="shared" si="254"/>
        <v>8.5</v>
      </c>
      <c r="AO33" s="102"/>
      <c r="AP33" s="104">
        <f t="shared" si="255"/>
        <v>8.5</v>
      </c>
      <c r="AQ33" s="102">
        <v>10.5</v>
      </c>
      <c r="AR33" s="102">
        <v>8</v>
      </c>
      <c r="AS33" s="104">
        <f t="shared" si="256"/>
        <v>9</v>
      </c>
      <c r="AT33" s="102"/>
      <c r="AU33" s="104">
        <f t="shared" si="257"/>
        <v>9</v>
      </c>
      <c r="AV33" s="102">
        <v>10.75</v>
      </c>
      <c r="AW33" s="102">
        <v>11.5</v>
      </c>
      <c r="AX33" s="104">
        <f t="shared" si="258"/>
        <v>11.2</v>
      </c>
      <c r="AY33" s="118"/>
      <c r="AZ33" s="104">
        <f t="shared" si="259"/>
        <v>11.2</v>
      </c>
      <c r="BA33" s="102"/>
      <c r="BB33" s="102"/>
      <c r="BC33" s="104" t="str">
        <f t="shared" si="260"/>
        <v/>
      </c>
      <c r="BD33" s="118"/>
      <c r="BE33" s="104" t="str">
        <f t="shared" si="261"/>
        <v/>
      </c>
      <c r="BF33" s="102"/>
      <c r="BG33" s="102"/>
      <c r="BH33" s="104" t="str">
        <f t="shared" si="262"/>
        <v/>
      </c>
      <c r="BI33" s="102"/>
      <c r="BJ33" s="104" t="str">
        <f t="shared" si="263"/>
        <v/>
      </c>
      <c r="BK33" s="104">
        <f t="shared" si="264"/>
        <v>10.3203125</v>
      </c>
      <c r="BL33" s="104">
        <f t="shared" si="265"/>
        <v>9.234375</v>
      </c>
      <c r="BM33" s="104">
        <f t="shared" si="266"/>
        <v>9.6687499999999993</v>
      </c>
      <c r="BN33" s="104" t="str">
        <f t="shared" si="267"/>
        <v/>
      </c>
      <c r="BO33" s="104">
        <f t="shared" si="268"/>
        <v>9.6687499999999993</v>
      </c>
      <c r="BP33" s="105">
        <f t="shared" si="269"/>
        <v>0</v>
      </c>
      <c r="BQ33" s="109">
        <f t="shared" si="14"/>
        <v>27</v>
      </c>
      <c r="BR33" s="102">
        <v>10.5</v>
      </c>
      <c r="BS33" s="102">
        <v>11.5</v>
      </c>
      <c r="BT33" s="104">
        <f t="shared" si="270"/>
        <v>11.1</v>
      </c>
      <c r="BU33" s="102"/>
      <c r="BV33" s="104">
        <f t="shared" si="271"/>
        <v>11.1</v>
      </c>
      <c r="BW33" s="240">
        <v>13.5</v>
      </c>
      <c r="BX33" s="102">
        <v>14.5</v>
      </c>
      <c r="BY33" s="104">
        <f t="shared" si="272"/>
        <v>14.1</v>
      </c>
      <c r="BZ33" s="102"/>
      <c r="CA33" s="104">
        <f t="shared" si="273"/>
        <v>14.1</v>
      </c>
      <c r="CB33" s="102">
        <v>13.5</v>
      </c>
      <c r="CC33" s="102">
        <v>11.5</v>
      </c>
      <c r="CD33" s="104">
        <f t="shared" si="274"/>
        <v>12.3</v>
      </c>
      <c r="CE33" s="118"/>
      <c r="CF33" s="104">
        <f t="shared" si="275"/>
        <v>12.3</v>
      </c>
      <c r="CG33" s="102"/>
      <c r="CH33" s="102"/>
      <c r="CI33" s="104" t="str">
        <f t="shared" si="276"/>
        <v/>
      </c>
      <c r="CJ33" s="118"/>
      <c r="CK33" s="104" t="str">
        <f t="shared" si="277"/>
        <v/>
      </c>
      <c r="CL33" s="102"/>
      <c r="CM33" s="102"/>
      <c r="CN33" s="104" t="str">
        <f t="shared" si="278"/>
        <v/>
      </c>
      <c r="CO33" s="102"/>
      <c r="CP33" s="104" t="str">
        <f t="shared" si="279"/>
        <v/>
      </c>
      <c r="CQ33" s="104">
        <f t="shared" si="280"/>
        <v>12.375</v>
      </c>
      <c r="CR33" s="104">
        <f t="shared" si="281"/>
        <v>12.4375</v>
      </c>
      <c r="CS33" s="104">
        <f t="shared" si="282"/>
        <v>12.4125</v>
      </c>
      <c r="CT33" s="104" t="str">
        <f t="shared" si="283"/>
        <v/>
      </c>
      <c r="CU33" s="104">
        <f t="shared" si="284"/>
        <v>12.4125</v>
      </c>
      <c r="CV33" s="105">
        <f t="shared" si="285"/>
        <v>3</v>
      </c>
      <c r="CW33" s="109">
        <f t="shared" si="21"/>
        <v>8</v>
      </c>
      <c r="CX33" s="102">
        <v>14</v>
      </c>
      <c r="CY33" s="102">
        <v>14</v>
      </c>
      <c r="CZ33" s="104">
        <f t="shared" si="286"/>
        <v>14</v>
      </c>
      <c r="DA33" s="102"/>
      <c r="DB33" s="104">
        <f t="shared" si="287"/>
        <v>14</v>
      </c>
      <c r="DC33" s="102">
        <v>18</v>
      </c>
      <c r="DD33" s="102">
        <v>15.5</v>
      </c>
      <c r="DE33" s="104">
        <f t="shared" si="288"/>
        <v>16.5</v>
      </c>
      <c r="DF33" s="102"/>
      <c r="DG33" s="104">
        <f t="shared" si="289"/>
        <v>16.5</v>
      </c>
      <c r="DH33" s="102"/>
      <c r="DI33" s="102"/>
      <c r="DJ33" s="104" t="str">
        <f t="shared" si="290"/>
        <v/>
      </c>
      <c r="DK33" s="118"/>
      <c r="DL33" s="104" t="str">
        <f t="shared" si="291"/>
        <v/>
      </c>
      <c r="DM33" s="102"/>
      <c r="DN33" s="102"/>
      <c r="DO33" s="104" t="str">
        <f t="shared" si="292"/>
        <v/>
      </c>
      <c r="DP33" s="118"/>
      <c r="DQ33" s="104" t="str">
        <f t="shared" si="293"/>
        <v/>
      </c>
      <c r="DR33" s="102"/>
      <c r="DS33" s="102"/>
      <c r="DT33" s="104" t="str">
        <f t="shared" si="294"/>
        <v/>
      </c>
      <c r="DU33" s="102"/>
      <c r="DV33" s="104" t="str">
        <f t="shared" si="295"/>
        <v/>
      </c>
      <c r="DW33" s="104">
        <f t="shared" si="296"/>
        <v>16</v>
      </c>
      <c r="DX33" s="104">
        <f t="shared" si="297"/>
        <v>14.75</v>
      </c>
      <c r="DY33" s="104">
        <f t="shared" si="298"/>
        <v>15.25</v>
      </c>
      <c r="DZ33" s="104" t="str">
        <f t="shared" si="299"/>
        <v/>
      </c>
      <c r="EA33" s="104">
        <f t="shared" si="300"/>
        <v>15.25</v>
      </c>
      <c r="EB33" s="105">
        <f t="shared" si="301"/>
        <v>4</v>
      </c>
      <c r="EC33" s="109">
        <f t="shared" si="28"/>
        <v>7</v>
      </c>
      <c r="ED33" s="102">
        <v>9</v>
      </c>
      <c r="EE33" s="102">
        <v>8.5</v>
      </c>
      <c r="EF33" s="104">
        <f t="shared" si="302"/>
        <v>8.6999999999999993</v>
      </c>
      <c r="EG33" s="102"/>
      <c r="EH33" s="104">
        <f t="shared" si="303"/>
        <v>8.6999999999999993</v>
      </c>
      <c r="EI33" s="102">
        <v>15.5</v>
      </c>
      <c r="EJ33" s="102">
        <v>8.5</v>
      </c>
      <c r="EK33" s="104">
        <f t="shared" si="304"/>
        <v>11.3</v>
      </c>
      <c r="EL33" s="102"/>
      <c r="EM33" s="104">
        <f t="shared" si="305"/>
        <v>11.3</v>
      </c>
      <c r="EN33" s="102"/>
      <c r="EO33" s="102"/>
      <c r="EP33" s="104" t="str">
        <f t="shared" si="306"/>
        <v/>
      </c>
      <c r="EQ33" s="118"/>
      <c r="ER33" s="104" t="str">
        <f t="shared" si="307"/>
        <v/>
      </c>
      <c r="ES33" s="102"/>
      <c r="ET33" s="102"/>
      <c r="EU33" s="104" t="str">
        <f t="shared" si="308"/>
        <v/>
      </c>
      <c r="EV33" s="118"/>
      <c r="EW33" s="104" t="str">
        <f t="shared" si="309"/>
        <v/>
      </c>
      <c r="EX33" s="102"/>
      <c r="EY33" s="102"/>
      <c r="EZ33" s="104" t="str">
        <f t="shared" si="310"/>
        <v/>
      </c>
      <c r="FA33" s="102"/>
      <c r="FB33" s="104" t="str">
        <f t="shared" si="311"/>
        <v/>
      </c>
      <c r="FC33" s="104">
        <f t="shared" si="312"/>
        <v>12.25</v>
      </c>
      <c r="FD33" s="104">
        <f t="shared" si="313"/>
        <v>8.5</v>
      </c>
      <c r="FE33" s="104">
        <f t="shared" si="314"/>
        <v>10</v>
      </c>
      <c r="FF33" s="104" t="str">
        <f t="shared" si="315"/>
        <v/>
      </c>
      <c r="FG33" s="104">
        <f t="shared" si="316"/>
        <v>10</v>
      </c>
      <c r="FH33" s="105">
        <f t="shared" si="317"/>
        <v>2</v>
      </c>
      <c r="FI33" s="109">
        <f t="shared" si="35"/>
        <v>17</v>
      </c>
      <c r="FJ33" s="102">
        <v>10</v>
      </c>
      <c r="FK33" s="102">
        <v>3.5</v>
      </c>
      <c r="FL33" s="104">
        <f t="shared" si="318"/>
        <v>6.1</v>
      </c>
      <c r="FM33" s="102"/>
      <c r="FN33" s="104">
        <f t="shared" si="319"/>
        <v>6.1</v>
      </c>
      <c r="FO33" s="102">
        <v>9</v>
      </c>
      <c r="FP33" s="102">
        <v>4</v>
      </c>
      <c r="FQ33" s="104">
        <f t="shared" si="320"/>
        <v>6</v>
      </c>
      <c r="FR33" s="102"/>
      <c r="FS33" s="104">
        <f t="shared" si="321"/>
        <v>6</v>
      </c>
      <c r="FT33" s="102"/>
      <c r="FU33" s="102"/>
      <c r="FV33" s="104" t="str">
        <f t="shared" si="322"/>
        <v/>
      </c>
      <c r="FW33" s="118"/>
      <c r="FX33" s="104" t="str">
        <f t="shared" si="323"/>
        <v/>
      </c>
      <c r="FY33" s="102"/>
      <c r="FZ33" s="102"/>
      <c r="GA33" s="104" t="str">
        <f t="shared" si="324"/>
        <v/>
      </c>
      <c r="GB33" s="118"/>
      <c r="GC33" s="104" t="str">
        <f t="shared" si="325"/>
        <v/>
      </c>
      <c r="GD33" s="102"/>
      <c r="GE33" s="102"/>
      <c r="GF33" s="104" t="str">
        <f t="shared" si="326"/>
        <v/>
      </c>
      <c r="GG33" s="102"/>
      <c r="GH33" s="104" t="str">
        <f t="shared" si="327"/>
        <v/>
      </c>
      <c r="GI33" s="104">
        <f t="shared" si="328"/>
        <v>9.125</v>
      </c>
      <c r="GJ33" s="104">
        <f t="shared" si="329"/>
        <v>3.9375</v>
      </c>
      <c r="GK33" s="104">
        <f t="shared" si="330"/>
        <v>6.0125000000000002</v>
      </c>
      <c r="GL33" s="104" t="str">
        <f t="shared" si="331"/>
        <v/>
      </c>
      <c r="GM33" s="104">
        <f t="shared" si="332"/>
        <v>6.0125000000000002</v>
      </c>
      <c r="GN33" s="105">
        <f t="shared" si="333"/>
        <v>0</v>
      </c>
      <c r="GO33" s="109">
        <f t="shared" si="42"/>
        <v>39</v>
      </c>
      <c r="GP33" s="102">
        <v>3</v>
      </c>
      <c r="GQ33" s="102">
        <v>5.5</v>
      </c>
      <c r="GR33" s="104">
        <f t="shared" si="334"/>
        <v>4.5</v>
      </c>
      <c r="GS33" s="102"/>
      <c r="GT33" s="104">
        <f t="shared" si="335"/>
        <v>4.5</v>
      </c>
      <c r="GU33" s="102">
        <v>9</v>
      </c>
      <c r="GV33" s="102">
        <v>8</v>
      </c>
      <c r="GW33" s="104">
        <f t="shared" si="336"/>
        <v>8.4</v>
      </c>
      <c r="GX33" s="102"/>
      <c r="GY33" s="104">
        <f t="shared" si="337"/>
        <v>8.4</v>
      </c>
      <c r="GZ33" s="102">
        <v>1</v>
      </c>
      <c r="HA33" s="102">
        <v>11.5</v>
      </c>
      <c r="HB33" s="104">
        <f t="shared" si="338"/>
        <v>7.3</v>
      </c>
      <c r="HC33" s="118"/>
      <c r="HD33" s="104">
        <f t="shared" si="339"/>
        <v>7.3</v>
      </c>
      <c r="HE33" s="102"/>
      <c r="HF33" s="102"/>
      <c r="HG33" s="104" t="str">
        <f t="shared" si="340"/>
        <v/>
      </c>
      <c r="HH33" s="118"/>
      <c r="HI33" s="104" t="str">
        <f t="shared" si="341"/>
        <v/>
      </c>
      <c r="HJ33" s="102"/>
      <c r="HK33" s="102"/>
      <c r="HL33" s="104" t="str">
        <f t="shared" si="342"/>
        <v/>
      </c>
      <c r="HM33" s="102"/>
      <c r="HN33" s="104" t="str">
        <f t="shared" si="343"/>
        <v/>
      </c>
      <c r="HO33" s="104">
        <f t="shared" si="344"/>
        <v>2.875</v>
      </c>
      <c r="HP33" s="104">
        <f t="shared" si="345"/>
        <v>9.71875</v>
      </c>
      <c r="HQ33" s="104">
        <f t="shared" si="346"/>
        <v>6.9812500000000002</v>
      </c>
      <c r="HR33" s="104" t="str">
        <f t="shared" si="347"/>
        <v/>
      </c>
      <c r="HS33" s="104">
        <f t="shared" si="348"/>
        <v>6.9812500000000002</v>
      </c>
      <c r="HT33" s="105">
        <f t="shared" si="349"/>
        <v>0</v>
      </c>
      <c r="HU33" s="109">
        <f t="shared" si="49"/>
        <v>40</v>
      </c>
      <c r="HV33" s="102">
        <v>14.75</v>
      </c>
      <c r="HW33" s="102">
        <v>12.892857142857142</v>
      </c>
      <c r="HX33" s="104">
        <f t="shared" si="350"/>
        <v>13.635714285714286</v>
      </c>
      <c r="HY33" s="102"/>
      <c r="HZ33" s="104">
        <f t="shared" si="351"/>
        <v>13.635714285714286</v>
      </c>
      <c r="IA33" s="102"/>
      <c r="IB33" s="102"/>
      <c r="IC33" s="104" t="str">
        <f t="shared" si="352"/>
        <v/>
      </c>
      <c r="ID33" s="102"/>
      <c r="IE33" s="104" t="str">
        <f t="shared" si="353"/>
        <v/>
      </c>
      <c r="IF33" s="102"/>
      <c r="IG33" s="102"/>
      <c r="IH33" s="104" t="str">
        <f t="shared" si="354"/>
        <v/>
      </c>
      <c r="II33" s="118"/>
      <c r="IJ33" s="104" t="str">
        <f t="shared" si="355"/>
        <v/>
      </c>
      <c r="IK33" s="102"/>
      <c r="IL33" s="102"/>
      <c r="IM33" s="104" t="str">
        <f t="shared" si="356"/>
        <v/>
      </c>
      <c r="IN33" s="118"/>
      <c r="IO33" s="104" t="str">
        <f t="shared" si="357"/>
        <v/>
      </c>
      <c r="IP33" s="102"/>
      <c r="IQ33" s="102"/>
      <c r="IR33" s="104" t="str">
        <f t="shared" si="358"/>
        <v/>
      </c>
      <c r="IS33" s="102"/>
      <c r="IT33" s="104" t="str">
        <f t="shared" si="359"/>
        <v/>
      </c>
      <c r="IU33" s="104">
        <f t="shared" si="360"/>
        <v>14.75</v>
      </c>
      <c r="IV33" s="104">
        <f t="shared" si="361"/>
        <v>12.892857142857142</v>
      </c>
      <c r="IW33" s="104">
        <f t="shared" si="362"/>
        <v>13.635714285714286</v>
      </c>
      <c r="IX33" s="104" t="str">
        <f t="shared" si="363"/>
        <v/>
      </c>
      <c r="IY33" s="104">
        <f t="shared" si="364"/>
        <v>13.635714285714286</v>
      </c>
      <c r="IZ33" s="105">
        <f t="shared" si="365"/>
        <v>2</v>
      </c>
      <c r="JA33" s="109">
        <f t="shared" si="55"/>
        <v>8</v>
      </c>
      <c r="JB33" s="102"/>
      <c r="JC33" s="102"/>
      <c r="JD33" s="104" t="str">
        <f t="shared" si="366"/>
        <v/>
      </c>
      <c r="JE33" s="102"/>
      <c r="JF33" s="104" t="str">
        <f t="shared" si="367"/>
        <v/>
      </c>
      <c r="JG33" s="102"/>
      <c r="JH33" s="102"/>
      <c r="JI33" s="104" t="str">
        <f t="shared" si="368"/>
        <v/>
      </c>
      <c r="JJ33" s="102"/>
      <c r="JK33" s="104" t="str">
        <f t="shared" si="369"/>
        <v/>
      </c>
      <c r="JL33" s="102"/>
      <c r="JM33" s="102"/>
      <c r="JN33" s="104" t="str">
        <f t="shared" si="370"/>
        <v/>
      </c>
      <c r="JO33" s="118"/>
      <c r="JP33" s="104" t="str">
        <f t="shared" si="371"/>
        <v/>
      </c>
      <c r="JQ33" s="102"/>
      <c r="JR33" s="102"/>
      <c r="JS33" s="104" t="str">
        <f t="shared" si="372"/>
        <v/>
      </c>
      <c r="JT33" s="118"/>
      <c r="JU33" s="104" t="str">
        <f t="shared" si="373"/>
        <v/>
      </c>
      <c r="JV33" s="102"/>
      <c r="JW33" s="102"/>
      <c r="JX33" s="104" t="str">
        <f t="shared" si="374"/>
        <v/>
      </c>
      <c r="JY33" s="102"/>
      <c r="JZ33" s="104" t="str">
        <f t="shared" si="375"/>
        <v/>
      </c>
      <c r="KA33" s="104" t="str">
        <f t="shared" si="376"/>
        <v/>
      </c>
      <c r="KB33" s="104" t="str">
        <f t="shared" si="377"/>
        <v/>
      </c>
      <c r="KC33" s="104" t="str">
        <f t="shared" si="378"/>
        <v/>
      </c>
      <c r="KD33" s="104" t="str">
        <f t="shared" si="379"/>
        <v/>
      </c>
      <c r="KE33" s="104" t="str">
        <f t="shared" si="380"/>
        <v/>
      </c>
      <c r="KF33" s="105" t="str">
        <f t="shared" si="381"/>
        <v/>
      </c>
      <c r="KG33" s="109" t="str">
        <f t="shared" si="62"/>
        <v/>
      </c>
      <c r="KH33" s="102">
        <v>14</v>
      </c>
      <c r="KI33" s="102">
        <v>13</v>
      </c>
      <c r="KJ33" s="104">
        <f t="shared" si="382"/>
        <v>13.4</v>
      </c>
      <c r="KK33" s="102"/>
      <c r="KL33" s="104">
        <f t="shared" si="383"/>
        <v>13.4</v>
      </c>
      <c r="KM33" s="102"/>
      <c r="KN33" s="102"/>
      <c r="KO33" s="104" t="str">
        <f t="shared" si="384"/>
        <v/>
      </c>
      <c r="KP33" s="102"/>
      <c r="KQ33" s="104" t="str">
        <f t="shared" si="385"/>
        <v/>
      </c>
      <c r="KR33" s="102"/>
      <c r="KS33" s="102"/>
      <c r="KT33" s="104" t="str">
        <f t="shared" si="386"/>
        <v/>
      </c>
      <c r="KU33" s="118"/>
      <c r="KV33" s="104" t="str">
        <f t="shared" si="387"/>
        <v/>
      </c>
      <c r="KW33" s="102"/>
      <c r="KX33" s="102"/>
      <c r="KY33" s="104" t="str">
        <f t="shared" si="388"/>
        <v/>
      </c>
      <c r="KZ33" s="118"/>
      <c r="LA33" s="104" t="str">
        <f t="shared" si="389"/>
        <v/>
      </c>
      <c r="LB33" s="102"/>
      <c r="LC33" s="102"/>
      <c r="LD33" s="104" t="str">
        <f t="shared" si="390"/>
        <v/>
      </c>
      <c r="LE33" s="102"/>
      <c r="LF33" s="104" t="str">
        <f t="shared" si="391"/>
        <v/>
      </c>
      <c r="LG33" s="104">
        <f t="shared" si="392"/>
        <v>14</v>
      </c>
      <c r="LH33" s="104">
        <f t="shared" si="393"/>
        <v>13</v>
      </c>
      <c r="LI33" s="104">
        <f t="shared" si="394"/>
        <v>13.4</v>
      </c>
      <c r="LJ33" s="104" t="str">
        <f t="shared" si="395"/>
        <v/>
      </c>
      <c r="LK33" s="104">
        <f t="shared" si="396"/>
        <v>13.4</v>
      </c>
      <c r="LL33" s="105">
        <f t="shared" si="397"/>
        <v>2</v>
      </c>
      <c r="LM33" s="109">
        <f t="shared" si="69"/>
        <v>7</v>
      </c>
      <c r="LN33" s="102"/>
      <c r="LO33" s="102"/>
      <c r="LP33" s="104" t="str">
        <f t="shared" si="398"/>
        <v/>
      </c>
      <c r="LQ33" s="102"/>
      <c r="LR33" s="104" t="str">
        <f t="shared" si="399"/>
        <v/>
      </c>
      <c r="LS33" s="102"/>
      <c r="LT33" s="102"/>
      <c r="LU33" s="104" t="str">
        <f t="shared" si="400"/>
        <v/>
      </c>
      <c r="LV33" s="102"/>
      <c r="LW33" s="104" t="str">
        <f t="shared" si="401"/>
        <v/>
      </c>
      <c r="LX33" s="102"/>
      <c r="LY33" s="102"/>
      <c r="LZ33" s="104" t="str">
        <f t="shared" si="402"/>
        <v/>
      </c>
      <c r="MA33" s="118"/>
      <c r="MB33" s="104" t="str">
        <f t="shared" si="403"/>
        <v/>
      </c>
      <c r="MC33" s="102"/>
      <c r="MD33" s="102"/>
      <c r="ME33" s="104" t="str">
        <f t="shared" si="404"/>
        <v/>
      </c>
      <c r="MF33" s="118"/>
      <c r="MG33" s="104" t="str">
        <f t="shared" si="405"/>
        <v/>
      </c>
      <c r="MH33" s="102"/>
      <c r="MI33" s="102"/>
      <c r="MJ33" s="104" t="str">
        <f t="shared" si="406"/>
        <v/>
      </c>
      <c r="MK33" s="102"/>
      <c r="ML33" s="104" t="str">
        <f t="shared" si="407"/>
        <v/>
      </c>
      <c r="MM33" s="104" t="str">
        <f t="shared" si="408"/>
        <v/>
      </c>
      <c r="MN33" s="104" t="str">
        <f t="shared" si="409"/>
        <v/>
      </c>
      <c r="MO33" s="104" t="str">
        <f t="shared" si="410"/>
        <v/>
      </c>
      <c r="MP33" s="104" t="str">
        <f t="shared" si="411"/>
        <v/>
      </c>
      <c r="MQ33" s="104" t="str">
        <f t="shared" si="412"/>
        <v/>
      </c>
      <c r="MR33" s="105" t="str">
        <f t="shared" si="413"/>
        <v/>
      </c>
      <c r="MS33" s="109" t="str">
        <f t="shared" si="76"/>
        <v/>
      </c>
      <c r="MT33" s="102"/>
      <c r="MU33" s="102"/>
      <c r="MV33" s="104" t="str">
        <f t="shared" si="414"/>
        <v/>
      </c>
      <c r="MW33" s="102"/>
      <c r="MX33" s="104" t="str">
        <f t="shared" si="415"/>
        <v/>
      </c>
      <c r="MY33" s="102"/>
      <c r="MZ33" s="102"/>
      <c r="NA33" s="104" t="str">
        <f t="shared" si="416"/>
        <v/>
      </c>
      <c r="NB33" s="102"/>
      <c r="NC33" s="104" t="str">
        <f t="shared" si="417"/>
        <v/>
      </c>
      <c r="ND33" s="102"/>
      <c r="NE33" s="102"/>
      <c r="NF33" s="104" t="str">
        <f t="shared" si="418"/>
        <v/>
      </c>
      <c r="NG33" s="118"/>
      <c r="NH33" s="104" t="str">
        <f t="shared" si="419"/>
        <v/>
      </c>
      <c r="NI33" s="102"/>
      <c r="NJ33" s="102"/>
      <c r="NK33" s="104" t="str">
        <f t="shared" si="420"/>
        <v/>
      </c>
      <c r="NL33" s="118"/>
      <c r="NM33" s="104" t="str">
        <f t="shared" si="421"/>
        <v/>
      </c>
      <c r="NN33" s="102"/>
      <c r="NO33" s="102"/>
      <c r="NP33" s="104" t="str">
        <f t="shared" si="422"/>
        <v/>
      </c>
      <c r="NQ33" s="102"/>
      <c r="NR33" s="104" t="str">
        <f t="shared" si="423"/>
        <v/>
      </c>
      <c r="NS33" s="104" t="str">
        <f t="shared" si="424"/>
        <v/>
      </c>
      <c r="NT33" s="104" t="str">
        <f t="shared" si="425"/>
        <v/>
      </c>
      <c r="NU33" s="104" t="str">
        <f t="shared" si="426"/>
        <v/>
      </c>
      <c r="NV33" s="104" t="str">
        <f t="shared" si="427"/>
        <v/>
      </c>
      <c r="NW33" s="104" t="str">
        <f t="shared" si="428"/>
        <v/>
      </c>
      <c r="NX33" s="105" t="str">
        <f t="shared" si="429"/>
        <v/>
      </c>
      <c r="NY33" s="109" t="str">
        <f t="shared" si="83"/>
        <v/>
      </c>
      <c r="NZ33" s="73" t="str">
        <f t="shared" si="84"/>
        <v>Miarana</v>
      </c>
      <c r="OA33" s="104">
        <f t="shared" si="430"/>
        <v>5.7837499999999995</v>
      </c>
      <c r="OB33" s="104">
        <f t="shared" si="431"/>
        <v>9.6687499999999993</v>
      </c>
      <c r="OC33" s="104">
        <f t="shared" si="432"/>
        <v>12.4125</v>
      </c>
      <c r="OD33" s="104">
        <f t="shared" si="433"/>
        <v>15.25</v>
      </c>
      <c r="OE33" s="104">
        <f t="shared" si="434"/>
        <v>10</v>
      </c>
      <c r="OF33" s="104">
        <f t="shared" si="435"/>
        <v>6.0125000000000002</v>
      </c>
      <c r="OG33" s="104">
        <f t="shared" si="436"/>
        <v>6.9812500000000002</v>
      </c>
      <c r="OH33" s="104">
        <f t="shared" si="437"/>
        <v>13.635714285714286</v>
      </c>
      <c r="OI33" s="104" t="str">
        <f t="shared" si="438"/>
        <v/>
      </c>
      <c r="OJ33" s="104">
        <f t="shared" si="439"/>
        <v>13.4</v>
      </c>
      <c r="OK33" s="104" t="str">
        <f t="shared" si="440"/>
        <v/>
      </c>
      <c r="OL33" s="104" t="str">
        <f t="shared" si="441"/>
        <v/>
      </c>
      <c r="OM33" s="134"/>
      <c r="ON33" s="104">
        <f t="shared" si="97"/>
        <v>9.5540865384615383</v>
      </c>
      <c r="OO33" s="104">
        <f t="shared" si="98"/>
        <v>8.8210851648351642</v>
      </c>
      <c r="OP33" s="104">
        <f t="shared" si="442"/>
        <v>10.22654532967033</v>
      </c>
      <c r="OQ33" s="104">
        <f t="shared" si="443"/>
        <v>10.22654532967033</v>
      </c>
      <c r="OR33" s="105">
        <f t="shared" si="444"/>
        <v>13</v>
      </c>
      <c r="OS33" s="105">
        <f t="shared" si="445"/>
        <v>30</v>
      </c>
      <c r="OT33" s="134"/>
      <c r="OU33" s="109">
        <f t="shared" si="102"/>
        <v>24</v>
      </c>
      <c r="OW33" s="95" t="s">
        <v>32</v>
      </c>
      <c r="OX33" s="95" t="s">
        <v>32</v>
      </c>
      <c r="OY33" s="95" t="s">
        <v>31</v>
      </c>
      <c r="OZ33" s="95"/>
      <c r="PA33" s="95" t="s">
        <v>30</v>
      </c>
      <c r="PB33" s="95" t="s">
        <v>32</v>
      </c>
      <c r="PC33" s="95"/>
      <c r="PD33" s="95"/>
      <c r="PE33" s="95"/>
      <c r="PF33" s="95"/>
    </row>
    <row r="34" spans="1:422" x14ac:dyDescent="0.3">
      <c r="A34" s="103">
        <f t="shared" si="225"/>
        <v>29</v>
      </c>
      <c r="B34" s="237" t="s">
        <v>310</v>
      </c>
      <c r="C34" s="237" t="s">
        <v>381</v>
      </c>
      <c r="D34" s="237" t="s">
        <v>487</v>
      </c>
      <c r="E34" s="239" t="s">
        <v>278</v>
      </c>
      <c r="F34" s="102">
        <v>17</v>
      </c>
      <c r="G34" s="102">
        <v>5.75</v>
      </c>
      <c r="H34" s="104">
        <f t="shared" si="238"/>
        <v>10.25</v>
      </c>
      <c r="I34" s="102"/>
      <c r="J34" s="104">
        <f t="shared" si="239"/>
        <v>10.25</v>
      </c>
      <c r="K34" s="102">
        <v>10</v>
      </c>
      <c r="L34" s="102">
        <v>9.25</v>
      </c>
      <c r="M34" s="104">
        <f t="shared" si="240"/>
        <v>9.5500000000000007</v>
      </c>
      <c r="N34" s="102"/>
      <c r="O34" s="104">
        <f t="shared" si="241"/>
        <v>9.5500000000000007</v>
      </c>
      <c r="P34" s="102"/>
      <c r="Q34" s="102"/>
      <c r="R34" s="104" t="str">
        <f t="shared" si="242"/>
        <v/>
      </c>
      <c r="S34" s="118"/>
      <c r="T34" s="104" t="str">
        <f t="shared" si="243"/>
        <v/>
      </c>
      <c r="U34" s="102"/>
      <c r="V34" s="102"/>
      <c r="W34" s="104" t="str">
        <f t="shared" si="244"/>
        <v/>
      </c>
      <c r="X34" s="118"/>
      <c r="Y34" s="104" t="str">
        <f t="shared" si="245"/>
        <v/>
      </c>
      <c r="Z34" s="102"/>
      <c r="AA34" s="102"/>
      <c r="AB34" s="104" t="str">
        <f t="shared" si="246"/>
        <v/>
      </c>
      <c r="AC34" s="102"/>
      <c r="AD34" s="104" t="str">
        <f t="shared" si="247"/>
        <v/>
      </c>
      <c r="AE34" s="104">
        <f t="shared" si="248"/>
        <v>12.625</v>
      </c>
      <c r="AF34" s="104">
        <f t="shared" si="249"/>
        <v>7.9375</v>
      </c>
      <c r="AG34" s="104">
        <f t="shared" si="250"/>
        <v>9.8125</v>
      </c>
      <c r="AH34" s="104" t="str">
        <f t="shared" si="251"/>
        <v/>
      </c>
      <c r="AI34" s="104">
        <f t="shared" si="252"/>
        <v>9.8125</v>
      </c>
      <c r="AJ34" s="105">
        <f t="shared" si="253"/>
        <v>0</v>
      </c>
      <c r="AK34" s="109">
        <f t="shared" si="7"/>
        <v>23</v>
      </c>
      <c r="AL34" s="102">
        <v>13.5</v>
      </c>
      <c r="AM34" s="102">
        <v>9.75</v>
      </c>
      <c r="AN34" s="104">
        <f t="shared" si="254"/>
        <v>11.25</v>
      </c>
      <c r="AO34" s="102"/>
      <c r="AP34" s="104">
        <f t="shared" si="255"/>
        <v>11.25</v>
      </c>
      <c r="AQ34" s="102">
        <v>10.5</v>
      </c>
      <c r="AR34" s="102">
        <v>11.5</v>
      </c>
      <c r="AS34" s="104">
        <f t="shared" si="256"/>
        <v>11.1</v>
      </c>
      <c r="AT34" s="102"/>
      <c r="AU34" s="104">
        <f t="shared" si="257"/>
        <v>11.1</v>
      </c>
      <c r="AV34" s="102">
        <v>11.75</v>
      </c>
      <c r="AW34" s="102">
        <v>14.25</v>
      </c>
      <c r="AX34" s="104">
        <f t="shared" si="258"/>
        <v>13.25</v>
      </c>
      <c r="AY34" s="118"/>
      <c r="AZ34" s="104">
        <f t="shared" si="259"/>
        <v>13.25</v>
      </c>
      <c r="BA34" s="102"/>
      <c r="BB34" s="102"/>
      <c r="BC34" s="104" t="str">
        <f t="shared" si="260"/>
        <v/>
      </c>
      <c r="BD34" s="118"/>
      <c r="BE34" s="104" t="str">
        <f t="shared" si="261"/>
        <v/>
      </c>
      <c r="BF34" s="102"/>
      <c r="BG34" s="102"/>
      <c r="BH34" s="104" t="str">
        <f t="shared" si="262"/>
        <v/>
      </c>
      <c r="BI34" s="102"/>
      <c r="BJ34" s="104" t="str">
        <f t="shared" si="263"/>
        <v/>
      </c>
      <c r="BK34" s="104">
        <f t="shared" si="264"/>
        <v>11.90625</v>
      </c>
      <c r="BL34" s="104">
        <f t="shared" si="265"/>
        <v>11.984375</v>
      </c>
      <c r="BM34" s="104">
        <f t="shared" si="266"/>
        <v>11.953125</v>
      </c>
      <c r="BN34" s="104" t="str">
        <f t="shared" si="267"/>
        <v/>
      </c>
      <c r="BO34" s="104">
        <f t="shared" si="268"/>
        <v>11.953125</v>
      </c>
      <c r="BP34" s="105">
        <f t="shared" si="269"/>
        <v>4</v>
      </c>
      <c r="BQ34" s="109">
        <f t="shared" si="14"/>
        <v>9</v>
      </c>
      <c r="BR34" s="102">
        <v>17</v>
      </c>
      <c r="BS34" s="102">
        <v>14</v>
      </c>
      <c r="BT34" s="104">
        <f t="shared" si="270"/>
        <v>15.200000000000001</v>
      </c>
      <c r="BU34" s="102"/>
      <c r="BV34" s="104">
        <f t="shared" si="271"/>
        <v>15.200000000000001</v>
      </c>
      <c r="BW34" s="240">
        <v>16</v>
      </c>
      <c r="BX34" s="102">
        <v>16.5</v>
      </c>
      <c r="BY34" s="104">
        <f t="shared" si="272"/>
        <v>16.3</v>
      </c>
      <c r="BZ34" s="102"/>
      <c r="CA34" s="104">
        <f t="shared" si="273"/>
        <v>16.3</v>
      </c>
      <c r="CB34" s="102">
        <v>16.5</v>
      </c>
      <c r="CC34" s="102">
        <v>15</v>
      </c>
      <c r="CD34" s="104">
        <f t="shared" si="274"/>
        <v>15.600000000000001</v>
      </c>
      <c r="CE34" s="118"/>
      <c r="CF34" s="104">
        <f t="shared" si="275"/>
        <v>15.600000000000001</v>
      </c>
      <c r="CG34" s="102"/>
      <c r="CH34" s="102"/>
      <c r="CI34" s="104" t="str">
        <f t="shared" si="276"/>
        <v/>
      </c>
      <c r="CJ34" s="118"/>
      <c r="CK34" s="104" t="str">
        <f t="shared" si="277"/>
        <v/>
      </c>
      <c r="CL34" s="102"/>
      <c r="CM34" s="102"/>
      <c r="CN34" s="104" t="str">
        <f t="shared" si="278"/>
        <v/>
      </c>
      <c r="CO34" s="102"/>
      <c r="CP34" s="104" t="str">
        <f t="shared" si="279"/>
        <v/>
      </c>
      <c r="CQ34" s="104">
        <f t="shared" si="280"/>
        <v>16.53125</v>
      </c>
      <c r="CR34" s="104">
        <f t="shared" si="281"/>
        <v>15.09375</v>
      </c>
      <c r="CS34" s="104">
        <f t="shared" si="282"/>
        <v>15.668749999999999</v>
      </c>
      <c r="CT34" s="104" t="str">
        <f t="shared" si="283"/>
        <v/>
      </c>
      <c r="CU34" s="104">
        <f t="shared" si="284"/>
        <v>15.668749999999999</v>
      </c>
      <c r="CV34" s="105">
        <f t="shared" si="285"/>
        <v>3</v>
      </c>
      <c r="CW34" s="109">
        <f t="shared" si="21"/>
        <v>1</v>
      </c>
      <c r="CX34" s="102">
        <v>19</v>
      </c>
      <c r="CY34" s="102">
        <v>15.5</v>
      </c>
      <c r="CZ34" s="104">
        <f t="shared" si="286"/>
        <v>16.899999999999999</v>
      </c>
      <c r="DA34" s="102"/>
      <c r="DB34" s="104">
        <f t="shared" si="287"/>
        <v>16.899999999999999</v>
      </c>
      <c r="DC34" s="102">
        <v>17.5</v>
      </c>
      <c r="DD34" s="102">
        <v>16</v>
      </c>
      <c r="DE34" s="104">
        <f t="shared" si="288"/>
        <v>16.600000000000001</v>
      </c>
      <c r="DF34" s="102"/>
      <c r="DG34" s="104">
        <f t="shared" si="289"/>
        <v>16.600000000000001</v>
      </c>
      <c r="DH34" s="102"/>
      <c r="DI34" s="102"/>
      <c r="DJ34" s="104" t="str">
        <f t="shared" si="290"/>
        <v/>
      </c>
      <c r="DK34" s="118"/>
      <c r="DL34" s="104" t="str">
        <f t="shared" si="291"/>
        <v/>
      </c>
      <c r="DM34" s="102"/>
      <c r="DN34" s="102"/>
      <c r="DO34" s="104" t="str">
        <f t="shared" si="292"/>
        <v/>
      </c>
      <c r="DP34" s="118"/>
      <c r="DQ34" s="104" t="str">
        <f t="shared" si="293"/>
        <v/>
      </c>
      <c r="DR34" s="102"/>
      <c r="DS34" s="102"/>
      <c r="DT34" s="104" t="str">
        <f t="shared" si="294"/>
        <v/>
      </c>
      <c r="DU34" s="102"/>
      <c r="DV34" s="104" t="str">
        <f t="shared" si="295"/>
        <v/>
      </c>
      <c r="DW34" s="104">
        <f t="shared" si="296"/>
        <v>18.25</v>
      </c>
      <c r="DX34" s="104">
        <f t="shared" si="297"/>
        <v>15.75</v>
      </c>
      <c r="DY34" s="104">
        <f t="shared" si="298"/>
        <v>16.75</v>
      </c>
      <c r="DZ34" s="104" t="str">
        <f t="shared" si="299"/>
        <v/>
      </c>
      <c r="EA34" s="104">
        <f t="shared" si="300"/>
        <v>16.75</v>
      </c>
      <c r="EB34" s="105">
        <f t="shared" si="301"/>
        <v>4</v>
      </c>
      <c r="EC34" s="109">
        <f t="shared" si="28"/>
        <v>1</v>
      </c>
      <c r="ED34" s="102">
        <v>11</v>
      </c>
      <c r="EE34" s="102">
        <v>13.5</v>
      </c>
      <c r="EF34" s="104">
        <f t="shared" si="302"/>
        <v>12.5</v>
      </c>
      <c r="EG34" s="102"/>
      <c r="EH34" s="104">
        <f t="shared" si="303"/>
        <v>12.5</v>
      </c>
      <c r="EI34" s="102">
        <v>15</v>
      </c>
      <c r="EJ34" s="102">
        <v>9</v>
      </c>
      <c r="EK34" s="104">
        <f t="shared" si="304"/>
        <v>11.399999999999999</v>
      </c>
      <c r="EL34" s="102"/>
      <c r="EM34" s="104">
        <f t="shared" si="305"/>
        <v>11.399999999999999</v>
      </c>
      <c r="EN34" s="102"/>
      <c r="EO34" s="102"/>
      <c r="EP34" s="104" t="str">
        <f t="shared" si="306"/>
        <v/>
      </c>
      <c r="EQ34" s="118"/>
      <c r="ER34" s="104" t="str">
        <f t="shared" si="307"/>
        <v/>
      </c>
      <c r="ES34" s="102"/>
      <c r="ET34" s="102"/>
      <c r="EU34" s="104" t="str">
        <f t="shared" si="308"/>
        <v/>
      </c>
      <c r="EV34" s="118"/>
      <c r="EW34" s="104" t="str">
        <f t="shared" si="309"/>
        <v/>
      </c>
      <c r="EX34" s="102"/>
      <c r="EY34" s="102"/>
      <c r="EZ34" s="104" t="str">
        <f t="shared" si="310"/>
        <v/>
      </c>
      <c r="FA34" s="102"/>
      <c r="FB34" s="104" t="str">
        <f t="shared" si="311"/>
        <v/>
      </c>
      <c r="FC34" s="104">
        <f t="shared" si="312"/>
        <v>13</v>
      </c>
      <c r="FD34" s="104">
        <f t="shared" si="313"/>
        <v>11.25</v>
      </c>
      <c r="FE34" s="104">
        <f t="shared" si="314"/>
        <v>11.95</v>
      </c>
      <c r="FF34" s="104" t="str">
        <f t="shared" si="315"/>
        <v/>
      </c>
      <c r="FG34" s="104">
        <f t="shared" si="316"/>
        <v>11.95</v>
      </c>
      <c r="FH34" s="105">
        <f t="shared" si="317"/>
        <v>2</v>
      </c>
      <c r="FI34" s="109">
        <f t="shared" si="35"/>
        <v>8</v>
      </c>
      <c r="FJ34" s="102">
        <v>15</v>
      </c>
      <c r="FK34" s="102">
        <v>6</v>
      </c>
      <c r="FL34" s="104">
        <f t="shared" si="318"/>
        <v>9.6</v>
      </c>
      <c r="FM34" s="102"/>
      <c r="FN34" s="104">
        <f t="shared" si="319"/>
        <v>9.6</v>
      </c>
      <c r="FO34" s="102">
        <v>10</v>
      </c>
      <c r="FP34" s="102">
        <v>7</v>
      </c>
      <c r="FQ34" s="104">
        <f t="shared" si="320"/>
        <v>8.1999999999999993</v>
      </c>
      <c r="FR34" s="102"/>
      <c r="FS34" s="104">
        <f t="shared" si="321"/>
        <v>8.1999999999999993</v>
      </c>
      <c r="FT34" s="102"/>
      <c r="FU34" s="102"/>
      <c r="FV34" s="104" t="str">
        <f t="shared" si="322"/>
        <v/>
      </c>
      <c r="FW34" s="118"/>
      <c r="FX34" s="104" t="str">
        <f t="shared" si="323"/>
        <v/>
      </c>
      <c r="FY34" s="102"/>
      <c r="FZ34" s="102"/>
      <c r="GA34" s="104" t="str">
        <f t="shared" si="324"/>
        <v/>
      </c>
      <c r="GB34" s="118"/>
      <c r="GC34" s="104" t="str">
        <f t="shared" si="325"/>
        <v/>
      </c>
      <c r="GD34" s="102"/>
      <c r="GE34" s="102"/>
      <c r="GF34" s="104" t="str">
        <f t="shared" si="326"/>
        <v/>
      </c>
      <c r="GG34" s="102"/>
      <c r="GH34" s="104" t="str">
        <f t="shared" si="327"/>
        <v/>
      </c>
      <c r="GI34" s="104">
        <f t="shared" si="328"/>
        <v>10.625</v>
      </c>
      <c r="GJ34" s="104">
        <f t="shared" si="329"/>
        <v>6.875</v>
      </c>
      <c r="GK34" s="104">
        <f t="shared" si="330"/>
        <v>8.3749999999999982</v>
      </c>
      <c r="GL34" s="104" t="str">
        <f t="shared" si="331"/>
        <v/>
      </c>
      <c r="GM34" s="104">
        <f t="shared" si="332"/>
        <v>8.3749999999999982</v>
      </c>
      <c r="GN34" s="105">
        <f t="shared" si="333"/>
        <v>0</v>
      </c>
      <c r="GO34" s="109">
        <f t="shared" si="42"/>
        <v>22</v>
      </c>
      <c r="GP34" s="102">
        <v>12</v>
      </c>
      <c r="GQ34" s="102">
        <v>9</v>
      </c>
      <c r="GR34" s="104">
        <f t="shared" si="334"/>
        <v>10.199999999999999</v>
      </c>
      <c r="GS34" s="102"/>
      <c r="GT34" s="104">
        <f t="shared" si="335"/>
        <v>10.199999999999999</v>
      </c>
      <c r="GU34" s="102">
        <v>14</v>
      </c>
      <c r="GV34" s="102">
        <v>7</v>
      </c>
      <c r="GW34" s="104">
        <f t="shared" si="336"/>
        <v>9.8000000000000007</v>
      </c>
      <c r="GX34" s="102"/>
      <c r="GY34" s="104">
        <f t="shared" si="337"/>
        <v>9.8000000000000007</v>
      </c>
      <c r="GZ34" s="102">
        <v>7</v>
      </c>
      <c r="HA34" s="102">
        <v>12</v>
      </c>
      <c r="HB34" s="104">
        <f t="shared" si="338"/>
        <v>10</v>
      </c>
      <c r="HC34" s="118"/>
      <c r="HD34" s="104">
        <f t="shared" si="339"/>
        <v>10</v>
      </c>
      <c r="HE34" s="102"/>
      <c r="HF34" s="102"/>
      <c r="HG34" s="104" t="str">
        <f t="shared" si="340"/>
        <v/>
      </c>
      <c r="HH34" s="118"/>
      <c r="HI34" s="104" t="str">
        <f t="shared" si="341"/>
        <v/>
      </c>
      <c r="HJ34" s="102"/>
      <c r="HK34" s="102"/>
      <c r="HL34" s="104" t="str">
        <f t="shared" si="342"/>
        <v/>
      </c>
      <c r="HM34" s="102"/>
      <c r="HN34" s="104" t="str">
        <f t="shared" si="343"/>
        <v/>
      </c>
      <c r="HO34" s="104">
        <f t="shared" si="344"/>
        <v>9.25</v>
      </c>
      <c r="HP34" s="104">
        <f t="shared" si="345"/>
        <v>10.5</v>
      </c>
      <c r="HQ34" s="104">
        <f t="shared" si="346"/>
        <v>10</v>
      </c>
      <c r="HR34" s="104" t="str">
        <f t="shared" si="347"/>
        <v/>
      </c>
      <c r="HS34" s="104">
        <f t="shared" si="348"/>
        <v>10</v>
      </c>
      <c r="HT34" s="105">
        <f t="shared" si="349"/>
        <v>2</v>
      </c>
      <c r="HU34" s="109">
        <f t="shared" si="49"/>
        <v>23</v>
      </c>
      <c r="HV34" s="102">
        <v>15</v>
      </c>
      <c r="HW34" s="102">
        <v>13.914999999999999</v>
      </c>
      <c r="HX34" s="104">
        <f t="shared" si="350"/>
        <v>14.348999999999998</v>
      </c>
      <c r="HY34" s="102"/>
      <c r="HZ34" s="104">
        <f t="shared" si="351"/>
        <v>14.348999999999998</v>
      </c>
      <c r="IA34" s="102"/>
      <c r="IB34" s="102"/>
      <c r="IC34" s="104" t="str">
        <f t="shared" si="352"/>
        <v/>
      </c>
      <c r="ID34" s="102"/>
      <c r="IE34" s="104" t="str">
        <f t="shared" si="353"/>
        <v/>
      </c>
      <c r="IF34" s="102"/>
      <c r="IG34" s="102"/>
      <c r="IH34" s="104" t="str">
        <f t="shared" si="354"/>
        <v/>
      </c>
      <c r="II34" s="118"/>
      <c r="IJ34" s="104" t="str">
        <f t="shared" si="355"/>
        <v/>
      </c>
      <c r="IK34" s="102"/>
      <c r="IL34" s="102"/>
      <c r="IM34" s="104" t="str">
        <f t="shared" si="356"/>
        <v/>
      </c>
      <c r="IN34" s="118"/>
      <c r="IO34" s="104" t="str">
        <f t="shared" si="357"/>
        <v/>
      </c>
      <c r="IP34" s="102"/>
      <c r="IQ34" s="102"/>
      <c r="IR34" s="104" t="str">
        <f t="shared" si="358"/>
        <v/>
      </c>
      <c r="IS34" s="102"/>
      <c r="IT34" s="104" t="str">
        <f t="shared" si="359"/>
        <v/>
      </c>
      <c r="IU34" s="104">
        <f t="shared" si="360"/>
        <v>15</v>
      </c>
      <c r="IV34" s="104">
        <f t="shared" si="361"/>
        <v>13.914999999999999</v>
      </c>
      <c r="IW34" s="104">
        <f t="shared" si="362"/>
        <v>14.348999999999998</v>
      </c>
      <c r="IX34" s="104" t="str">
        <f t="shared" si="363"/>
        <v/>
      </c>
      <c r="IY34" s="104">
        <f t="shared" si="364"/>
        <v>14.348999999999998</v>
      </c>
      <c r="IZ34" s="105">
        <f t="shared" si="365"/>
        <v>2</v>
      </c>
      <c r="JA34" s="109">
        <f t="shared" si="55"/>
        <v>6</v>
      </c>
      <c r="JB34" s="102"/>
      <c r="JC34" s="102"/>
      <c r="JD34" s="104" t="str">
        <f t="shared" si="366"/>
        <v/>
      </c>
      <c r="JE34" s="102"/>
      <c r="JF34" s="104" t="str">
        <f t="shared" si="367"/>
        <v/>
      </c>
      <c r="JG34" s="102"/>
      <c r="JH34" s="102"/>
      <c r="JI34" s="104" t="str">
        <f t="shared" si="368"/>
        <v/>
      </c>
      <c r="JJ34" s="102"/>
      <c r="JK34" s="104" t="str">
        <f t="shared" si="369"/>
        <v/>
      </c>
      <c r="JL34" s="102"/>
      <c r="JM34" s="102"/>
      <c r="JN34" s="104" t="str">
        <f t="shared" si="370"/>
        <v/>
      </c>
      <c r="JO34" s="118"/>
      <c r="JP34" s="104" t="str">
        <f t="shared" si="371"/>
        <v/>
      </c>
      <c r="JQ34" s="102"/>
      <c r="JR34" s="102"/>
      <c r="JS34" s="104" t="str">
        <f t="shared" si="372"/>
        <v/>
      </c>
      <c r="JT34" s="118"/>
      <c r="JU34" s="104" t="str">
        <f t="shared" si="373"/>
        <v/>
      </c>
      <c r="JV34" s="102"/>
      <c r="JW34" s="102"/>
      <c r="JX34" s="104" t="str">
        <f t="shared" si="374"/>
        <v/>
      </c>
      <c r="JY34" s="102"/>
      <c r="JZ34" s="104" t="str">
        <f t="shared" si="375"/>
        <v/>
      </c>
      <c r="KA34" s="104" t="str">
        <f t="shared" si="376"/>
        <v/>
      </c>
      <c r="KB34" s="104" t="str">
        <f t="shared" si="377"/>
        <v/>
      </c>
      <c r="KC34" s="104" t="str">
        <f t="shared" si="378"/>
        <v/>
      </c>
      <c r="KD34" s="104" t="str">
        <f t="shared" si="379"/>
        <v/>
      </c>
      <c r="KE34" s="104" t="str">
        <f t="shared" si="380"/>
        <v/>
      </c>
      <c r="KF34" s="105" t="str">
        <f t="shared" si="381"/>
        <v/>
      </c>
      <c r="KG34" s="109" t="str">
        <f t="shared" si="62"/>
        <v/>
      </c>
      <c r="KH34" s="102">
        <v>14.25</v>
      </c>
      <c r="KI34" s="102">
        <v>10</v>
      </c>
      <c r="KJ34" s="104">
        <f t="shared" si="382"/>
        <v>11.7</v>
      </c>
      <c r="KK34" s="102"/>
      <c r="KL34" s="104">
        <f t="shared" si="383"/>
        <v>11.7</v>
      </c>
      <c r="KM34" s="102"/>
      <c r="KN34" s="102"/>
      <c r="KO34" s="104" t="str">
        <f t="shared" si="384"/>
        <v/>
      </c>
      <c r="KP34" s="102"/>
      <c r="KQ34" s="104" t="str">
        <f t="shared" si="385"/>
        <v/>
      </c>
      <c r="KR34" s="102"/>
      <c r="KS34" s="102"/>
      <c r="KT34" s="104" t="str">
        <f t="shared" si="386"/>
        <v/>
      </c>
      <c r="KU34" s="118"/>
      <c r="KV34" s="104" t="str">
        <f t="shared" si="387"/>
        <v/>
      </c>
      <c r="KW34" s="102"/>
      <c r="KX34" s="102"/>
      <c r="KY34" s="104" t="str">
        <f t="shared" si="388"/>
        <v/>
      </c>
      <c r="KZ34" s="118"/>
      <c r="LA34" s="104" t="str">
        <f t="shared" si="389"/>
        <v/>
      </c>
      <c r="LB34" s="102"/>
      <c r="LC34" s="102"/>
      <c r="LD34" s="104" t="str">
        <f t="shared" si="390"/>
        <v/>
      </c>
      <c r="LE34" s="102"/>
      <c r="LF34" s="104" t="str">
        <f t="shared" si="391"/>
        <v/>
      </c>
      <c r="LG34" s="104">
        <f t="shared" si="392"/>
        <v>14.25</v>
      </c>
      <c r="LH34" s="104">
        <f t="shared" si="393"/>
        <v>10</v>
      </c>
      <c r="LI34" s="104">
        <f t="shared" si="394"/>
        <v>11.7</v>
      </c>
      <c r="LJ34" s="104" t="str">
        <f t="shared" si="395"/>
        <v/>
      </c>
      <c r="LK34" s="104">
        <f t="shared" si="396"/>
        <v>11.7</v>
      </c>
      <c r="LL34" s="105">
        <f t="shared" si="397"/>
        <v>2</v>
      </c>
      <c r="LM34" s="109">
        <f t="shared" si="69"/>
        <v>18</v>
      </c>
      <c r="LN34" s="102"/>
      <c r="LO34" s="102"/>
      <c r="LP34" s="104" t="str">
        <f t="shared" si="398"/>
        <v/>
      </c>
      <c r="LQ34" s="102"/>
      <c r="LR34" s="104" t="str">
        <f t="shared" si="399"/>
        <v/>
      </c>
      <c r="LS34" s="102"/>
      <c r="LT34" s="102"/>
      <c r="LU34" s="104" t="str">
        <f t="shared" si="400"/>
        <v/>
      </c>
      <c r="LV34" s="102"/>
      <c r="LW34" s="104" t="str">
        <f t="shared" si="401"/>
        <v/>
      </c>
      <c r="LX34" s="102"/>
      <c r="LY34" s="102"/>
      <c r="LZ34" s="104" t="str">
        <f t="shared" si="402"/>
        <v/>
      </c>
      <c r="MA34" s="118"/>
      <c r="MB34" s="104" t="str">
        <f t="shared" si="403"/>
        <v/>
      </c>
      <c r="MC34" s="102"/>
      <c r="MD34" s="102"/>
      <c r="ME34" s="104" t="str">
        <f t="shared" si="404"/>
        <v/>
      </c>
      <c r="MF34" s="118"/>
      <c r="MG34" s="104" t="str">
        <f t="shared" si="405"/>
        <v/>
      </c>
      <c r="MH34" s="102"/>
      <c r="MI34" s="102"/>
      <c r="MJ34" s="104" t="str">
        <f t="shared" si="406"/>
        <v/>
      </c>
      <c r="MK34" s="102"/>
      <c r="ML34" s="104" t="str">
        <f t="shared" si="407"/>
        <v/>
      </c>
      <c r="MM34" s="104" t="str">
        <f t="shared" si="408"/>
        <v/>
      </c>
      <c r="MN34" s="104" t="str">
        <f t="shared" si="409"/>
        <v/>
      </c>
      <c r="MO34" s="104" t="str">
        <f t="shared" si="410"/>
        <v/>
      </c>
      <c r="MP34" s="104" t="str">
        <f t="shared" si="411"/>
        <v/>
      </c>
      <c r="MQ34" s="104" t="str">
        <f t="shared" si="412"/>
        <v/>
      </c>
      <c r="MR34" s="105" t="str">
        <f t="shared" si="413"/>
        <v/>
      </c>
      <c r="MS34" s="109" t="str">
        <f t="shared" si="76"/>
        <v/>
      </c>
      <c r="MT34" s="102"/>
      <c r="MU34" s="102"/>
      <c r="MV34" s="104" t="str">
        <f t="shared" si="414"/>
        <v/>
      </c>
      <c r="MW34" s="102"/>
      <c r="MX34" s="104" t="str">
        <f t="shared" si="415"/>
        <v/>
      </c>
      <c r="MY34" s="102"/>
      <c r="MZ34" s="102"/>
      <c r="NA34" s="104" t="str">
        <f t="shared" si="416"/>
        <v/>
      </c>
      <c r="NB34" s="102"/>
      <c r="NC34" s="104" t="str">
        <f t="shared" si="417"/>
        <v/>
      </c>
      <c r="ND34" s="102"/>
      <c r="NE34" s="102"/>
      <c r="NF34" s="104" t="str">
        <f t="shared" si="418"/>
        <v/>
      </c>
      <c r="NG34" s="118"/>
      <c r="NH34" s="104" t="str">
        <f t="shared" si="419"/>
        <v/>
      </c>
      <c r="NI34" s="102"/>
      <c r="NJ34" s="102"/>
      <c r="NK34" s="104" t="str">
        <f t="shared" si="420"/>
        <v/>
      </c>
      <c r="NL34" s="118"/>
      <c r="NM34" s="104" t="str">
        <f t="shared" si="421"/>
        <v/>
      </c>
      <c r="NN34" s="102"/>
      <c r="NO34" s="102"/>
      <c r="NP34" s="104" t="str">
        <f t="shared" si="422"/>
        <v/>
      </c>
      <c r="NQ34" s="102"/>
      <c r="NR34" s="104" t="str">
        <f t="shared" si="423"/>
        <v/>
      </c>
      <c r="NS34" s="104" t="str">
        <f t="shared" si="424"/>
        <v/>
      </c>
      <c r="NT34" s="104" t="str">
        <f t="shared" si="425"/>
        <v/>
      </c>
      <c r="NU34" s="104" t="str">
        <f t="shared" si="426"/>
        <v/>
      </c>
      <c r="NV34" s="104" t="str">
        <f t="shared" si="427"/>
        <v/>
      </c>
      <c r="NW34" s="104" t="str">
        <f t="shared" si="428"/>
        <v/>
      </c>
      <c r="NX34" s="105" t="str">
        <f t="shared" si="429"/>
        <v/>
      </c>
      <c r="NY34" s="109" t="str">
        <f t="shared" si="83"/>
        <v/>
      </c>
      <c r="NZ34" s="73" t="str">
        <f t="shared" si="84"/>
        <v>Michella</v>
      </c>
      <c r="OA34" s="104">
        <f t="shared" si="430"/>
        <v>9.8125</v>
      </c>
      <c r="OB34" s="104">
        <f t="shared" si="431"/>
        <v>11.953125</v>
      </c>
      <c r="OC34" s="104">
        <f t="shared" si="432"/>
        <v>15.668749999999999</v>
      </c>
      <c r="OD34" s="104">
        <f t="shared" si="433"/>
        <v>16.75</v>
      </c>
      <c r="OE34" s="104">
        <f t="shared" si="434"/>
        <v>11.95</v>
      </c>
      <c r="OF34" s="104">
        <f t="shared" si="435"/>
        <v>8.3749999999999982</v>
      </c>
      <c r="OG34" s="104">
        <f t="shared" si="436"/>
        <v>10</v>
      </c>
      <c r="OH34" s="104">
        <f t="shared" si="437"/>
        <v>14.348999999999998</v>
      </c>
      <c r="OI34" s="104" t="str">
        <f t="shared" si="438"/>
        <v/>
      </c>
      <c r="OJ34" s="104">
        <f t="shared" si="439"/>
        <v>11.7</v>
      </c>
      <c r="OK34" s="104" t="str">
        <f t="shared" si="440"/>
        <v/>
      </c>
      <c r="OL34" s="104" t="str">
        <f t="shared" si="441"/>
        <v/>
      </c>
      <c r="OM34" s="134"/>
      <c r="ON34" s="104">
        <f t="shared" si="97"/>
        <v>11.325721153846153</v>
      </c>
      <c r="OO34" s="104">
        <f t="shared" si="98"/>
        <v>10.049951923076922</v>
      </c>
      <c r="OP34" s="104">
        <f t="shared" si="442"/>
        <v>12.447278846153845</v>
      </c>
      <c r="OQ34" s="104">
        <f t="shared" si="443"/>
        <v>12.447278846153845</v>
      </c>
      <c r="OR34" s="105">
        <f t="shared" si="444"/>
        <v>19</v>
      </c>
      <c r="OS34" s="105">
        <f t="shared" si="445"/>
        <v>30</v>
      </c>
      <c r="OT34" s="134"/>
      <c r="OU34" s="109">
        <f t="shared" si="102"/>
        <v>6</v>
      </c>
      <c r="OW34" s="95" t="s">
        <v>31</v>
      </c>
      <c r="OX34" s="95" t="s">
        <v>31</v>
      </c>
      <c r="OY34" s="95" t="s">
        <v>30</v>
      </c>
      <c r="OZ34" s="95"/>
      <c r="PA34" s="95" t="s">
        <v>30</v>
      </c>
      <c r="PB34" s="95" t="s">
        <v>31</v>
      </c>
      <c r="PC34" s="95"/>
      <c r="PD34" s="95"/>
      <c r="PE34" s="95"/>
      <c r="PF34" s="95"/>
    </row>
    <row r="35" spans="1:422" x14ac:dyDescent="0.3">
      <c r="A35" s="103">
        <f t="shared" si="225"/>
        <v>30</v>
      </c>
      <c r="B35" s="237" t="s">
        <v>311</v>
      </c>
      <c r="C35" s="237" t="s">
        <v>486</v>
      </c>
      <c r="D35" s="237" t="s">
        <v>418</v>
      </c>
      <c r="E35" s="239" t="s">
        <v>277</v>
      </c>
      <c r="F35" s="102">
        <v>18.899999999999999</v>
      </c>
      <c r="G35" s="102">
        <v>5.5</v>
      </c>
      <c r="H35" s="104">
        <f t="shared" si="238"/>
        <v>10.86</v>
      </c>
      <c r="I35" s="102"/>
      <c r="J35" s="104">
        <f t="shared" si="239"/>
        <v>10.86</v>
      </c>
      <c r="K35" s="102">
        <v>15.8</v>
      </c>
      <c r="L35" s="102">
        <v>12.5</v>
      </c>
      <c r="M35" s="104">
        <f t="shared" si="240"/>
        <v>13.82</v>
      </c>
      <c r="N35" s="102"/>
      <c r="O35" s="104">
        <f t="shared" si="241"/>
        <v>13.82</v>
      </c>
      <c r="P35" s="102"/>
      <c r="Q35" s="102"/>
      <c r="R35" s="104" t="str">
        <f t="shared" si="242"/>
        <v/>
      </c>
      <c r="S35" s="118"/>
      <c r="T35" s="104" t="str">
        <f t="shared" si="243"/>
        <v/>
      </c>
      <c r="U35" s="102"/>
      <c r="V35" s="102"/>
      <c r="W35" s="104" t="str">
        <f t="shared" si="244"/>
        <v/>
      </c>
      <c r="X35" s="118"/>
      <c r="Y35" s="104" t="str">
        <f t="shared" si="245"/>
        <v/>
      </c>
      <c r="Z35" s="102"/>
      <c r="AA35" s="102"/>
      <c r="AB35" s="104" t="str">
        <f t="shared" si="246"/>
        <v/>
      </c>
      <c r="AC35" s="102"/>
      <c r="AD35" s="104" t="str">
        <f t="shared" si="247"/>
        <v/>
      </c>
      <c r="AE35" s="104">
        <f t="shared" si="248"/>
        <v>16.962499999999999</v>
      </c>
      <c r="AF35" s="104">
        <f t="shared" si="249"/>
        <v>9.875</v>
      </c>
      <c r="AG35" s="104">
        <f t="shared" si="250"/>
        <v>12.709999999999999</v>
      </c>
      <c r="AH35" s="104" t="str">
        <f t="shared" si="251"/>
        <v/>
      </c>
      <c r="AI35" s="104">
        <f t="shared" si="252"/>
        <v>12.709999999999999</v>
      </c>
      <c r="AJ35" s="105">
        <f t="shared" si="253"/>
        <v>5</v>
      </c>
      <c r="AK35" s="109">
        <f t="shared" si="7"/>
        <v>10</v>
      </c>
      <c r="AL35" s="102">
        <v>10.5</v>
      </c>
      <c r="AM35" s="102">
        <v>8</v>
      </c>
      <c r="AN35" s="104">
        <f t="shared" si="254"/>
        <v>9</v>
      </c>
      <c r="AO35" s="102"/>
      <c r="AP35" s="104">
        <f t="shared" si="255"/>
        <v>9</v>
      </c>
      <c r="AQ35" s="102">
        <v>11.75</v>
      </c>
      <c r="AR35" s="102">
        <v>6</v>
      </c>
      <c r="AS35" s="104">
        <f t="shared" si="256"/>
        <v>8.3000000000000007</v>
      </c>
      <c r="AT35" s="102"/>
      <c r="AU35" s="104">
        <f t="shared" si="257"/>
        <v>8.3000000000000007</v>
      </c>
      <c r="AV35" s="102">
        <v>12</v>
      </c>
      <c r="AW35" s="102">
        <v>13.25</v>
      </c>
      <c r="AX35" s="104">
        <f t="shared" si="258"/>
        <v>12.75</v>
      </c>
      <c r="AY35" s="118"/>
      <c r="AZ35" s="104">
        <f t="shared" si="259"/>
        <v>12.75</v>
      </c>
      <c r="BA35" s="102"/>
      <c r="BB35" s="102"/>
      <c r="BC35" s="104" t="str">
        <f t="shared" si="260"/>
        <v/>
      </c>
      <c r="BD35" s="118"/>
      <c r="BE35" s="104" t="str">
        <f t="shared" si="261"/>
        <v/>
      </c>
      <c r="BF35" s="102"/>
      <c r="BG35" s="102"/>
      <c r="BH35" s="104" t="str">
        <f t="shared" si="262"/>
        <v/>
      </c>
      <c r="BI35" s="102"/>
      <c r="BJ35" s="104" t="str">
        <f t="shared" si="263"/>
        <v/>
      </c>
      <c r="BK35" s="104">
        <f t="shared" si="264"/>
        <v>11.453125</v>
      </c>
      <c r="BL35" s="104">
        <f t="shared" si="265"/>
        <v>9.34375</v>
      </c>
      <c r="BM35" s="104">
        <f t="shared" si="266"/>
        <v>10.1875</v>
      </c>
      <c r="BN35" s="104" t="str">
        <f t="shared" si="267"/>
        <v/>
      </c>
      <c r="BO35" s="104">
        <f t="shared" si="268"/>
        <v>10.1875</v>
      </c>
      <c r="BP35" s="105">
        <f t="shared" si="269"/>
        <v>4</v>
      </c>
      <c r="BQ35" s="109">
        <f t="shared" si="14"/>
        <v>25</v>
      </c>
      <c r="BR35" s="102">
        <v>12</v>
      </c>
      <c r="BS35" s="102">
        <v>8.5</v>
      </c>
      <c r="BT35" s="104">
        <f t="shared" si="270"/>
        <v>9.9</v>
      </c>
      <c r="BU35" s="102"/>
      <c r="BV35" s="104">
        <f t="shared" si="271"/>
        <v>9.9</v>
      </c>
      <c r="BW35" s="240">
        <v>11.5</v>
      </c>
      <c r="BX35" s="102">
        <v>13.5</v>
      </c>
      <c r="BY35" s="104">
        <f t="shared" si="272"/>
        <v>12.7</v>
      </c>
      <c r="BZ35" s="102"/>
      <c r="CA35" s="104">
        <f t="shared" si="273"/>
        <v>12.7</v>
      </c>
      <c r="CB35" s="102">
        <v>12</v>
      </c>
      <c r="CC35" s="102">
        <v>8.5</v>
      </c>
      <c r="CD35" s="104">
        <f t="shared" si="274"/>
        <v>9.9</v>
      </c>
      <c r="CE35" s="118"/>
      <c r="CF35" s="104">
        <f t="shared" si="275"/>
        <v>9.9</v>
      </c>
      <c r="CG35" s="102"/>
      <c r="CH35" s="102"/>
      <c r="CI35" s="104" t="str">
        <f t="shared" si="276"/>
        <v/>
      </c>
      <c r="CJ35" s="118"/>
      <c r="CK35" s="104" t="str">
        <f t="shared" si="277"/>
        <v/>
      </c>
      <c r="CL35" s="102"/>
      <c r="CM35" s="102"/>
      <c r="CN35" s="104" t="str">
        <f t="shared" si="278"/>
        <v/>
      </c>
      <c r="CO35" s="102"/>
      <c r="CP35" s="104" t="str">
        <f t="shared" si="279"/>
        <v/>
      </c>
      <c r="CQ35" s="104">
        <f t="shared" si="280"/>
        <v>11.84375</v>
      </c>
      <c r="CR35" s="104">
        <f t="shared" si="281"/>
        <v>10.0625</v>
      </c>
      <c r="CS35" s="104">
        <f t="shared" si="282"/>
        <v>10.775</v>
      </c>
      <c r="CT35" s="104" t="str">
        <f t="shared" si="283"/>
        <v/>
      </c>
      <c r="CU35" s="104">
        <f t="shared" si="284"/>
        <v>10.775</v>
      </c>
      <c r="CV35" s="105">
        <f t="shared" si="285"/>
        <v>3</v>
      </c>
      <c r="CW35" s="109">
        <f t="shared" si="21"/>
        <v>17</v>
      </c>
      <c r="CX35" s="102">
        <v>14</v>
      </c>
      <c r="CY35" s="102">
        <v>15</v>
      </c>
      <c r="CZ35" s="104">
        <f t="shared" si="286"/>
        <v>14.600000000000001</v>
      </c>
      <c r="DA35" s="102"/>
      <c r="DB35" s="104">
        <f t="shared" si="287"/>
        <v>14.600000000000001</v>
      </c>
      <c r="DC35" s="102">
        <v>16</v>
      </c>
      <c r="DD35" s="102">
        <v>13.5</v>
      </c>
      <c r="DE35" s="104">
        <f t="shared" si="288"/>
        <v>14.5</v>
      </c>
      <c r="DF35" s="102"/>
      <c r="DG35" s="104">
        <f t="shared" si="289"/>
        <v>14.5</v>
      </c>
      <c r="DH35" s="102"/>
      <c r="DI35" s="102"/>
      <c r="DJ35" s="104" t="str">
        <f t="shared" si="290"/>
        <v/>
      </c>
      <c r="DK35" s="118"/>
      <c r="DL35" s="104" t="str">
        <f t="shared" si="291"/>
        <v/>
      </c>
      <c r="DM35" s="102"/>
      <c r="DN35" s="102"/>
      <c r="DO35" s="104" t="str">
        <f t="shared" si="292"/>
        <v/>
      </c>
      <c r="DP35" s="118"/>
      <c r="DQ35" s="104" t="str">
        <f t="shared" si="293"/>
        <v/>
      </c>
      <c r="DR35" s="102"/>
      <c r="DS35" s="102"/>
      <c r="DT35" s="104" t="str">
        <f t="shared" si="294"/>
        <v/>
      </c>
      <c r="DU35" s="102"/>
      <c r="DV35" s="104" t="str">
        <f t="shared" si="295"/>
        <v/>
      </c>
      <c r="DW35" s="104">
        <f t="shared" si="296"/>
        <v>15</v>
      </c>
      <c r="DX35" s="104">
        <f t="shared" si="297"/>
        <v>14.25</v>
      </c>
      <c r="DY35" s="104">
        <f t="shared" si="298"/>
        <v>14.55</v>
      </c>
      <c r="DZ35" s="104" t="str">
        <f t="shared" si="299"/>
        <v/>
      </c>
      <c r="EA35" s="104">
        <f t="shared" si="300"/>
        <v>14.55</v>
      </c>
      <c r="EB35" s="105">
        <f t="shared" si="301"/>
        <v>4</v>
      </c>
      <c r="EC35" s="109">
        <f t="shared" si="28"/>
        <v>10</v>
      </c>
      <c r="ED35" s="102">
        <v>11.5</v>
      </c>
      <c r="EE35" s="102">
        <v>10</v>
      </c>
      <c r="EF35" s="104">
        <f t="shared" si="302"/>
        <v>10.600000000000001</v>
      </c>
      <c r="EG35" s="102"/>
      <c r="EH35" s="104">
        <f t="shared" si="303"/>
        <v>10.600000000000001</v>
      </c>
      <c r="EI35" s="102">
        <v>15</v>
      </c>
      <c r="EJ35" s="102">
        <v>2.5</v>
      </c>
      <c r="EK35" s="104">
        <f t="shared" si="304"/>
        <v>7.5</v>
      </c>
      <c r="EL35" s="102"/>
      <c r="EM35" s="104">
        <f t="shared" si="305"/>
        <v>7.5</v>
      </c>
      <c r="EN35" s="102"/>
      <c r="EO35" s="102"/>
      <c r="EP35" s="104" t="str">
        <f t="shared" si="306"/>
        <v/>
      </c>
      <c r="EQ35" s="118"/>
      <c r="ER35" s="104" t="str">
        <f t="shared" si="307"/>
        <v/>
      </c>
      <c r="ES35" s="102"/>
      <c r="ET35" s="102"/>
      <c r="EU35" s="104" t="str">
        <f t="shared" si="308"/>
        <v/>
      </c>
      <c r="EV35" s="118"/>
      <c r="EW35" s="104" t="str">
        <f t="shared" si="309"/>
        <v/>
      </c>
      <c r="EX35" s="102"/>
      <c r="EY35" s="102"/>
      <c r="EZ35" s="104" t="str">
        <f t="shared" si="310"/>
        <v/>
      </c>
      <c r="FA35" s="102"/>
      <c r="FB35" s="104" t="str">
        <f t="shared" si="311"/>
        <v/>
      </c>
      <c r="FC35" s="104">
        <f t="shared" si="312"/>
        <v>13.25</v>
      </c>
      <c r="FD35" s="104">
        <f t="shared" si="313"/>
        <v>6.25</v>
      </c>
      <c r="FE35" s="104">
        <f t="shared" si="314"/>
        <v>9.0500000000000007</v>
      </c>
      <c r="FF35" s="104" t="str">
        <f t="shared" si="315"/>
        <v/>
      </c>
      <c r="FG35" s="104">
        <f t="shared" si="316"/>
        <v>9.0500000000000007</v>
      </c>
      <c r="FH35" s="105">
        <f t="shared" si="317"/>
        <v>0</v>
      </c>
      <c r="FI35" s="109">
        <f t="shared" si="35"/>
        <v>23</v>
      </c>
      <c r="FJ35" s="102">
        <v>14.5</v>
      </c>
      <c r="FK35" s="102">
        <v>8.5</v>
      </c>
      <c r="FL35" s="104">
        <f t="shared" si="318"/>
        <v>10.9</v>
      </c>
      <c r="FM35" s="102"/>
      <c r="FN35" s="104">
        <f t="shared" si="319"/>
        <v>10.9</v>
      </c>
      <c r="FO35" s="102">
        <v>11.5</v>
      </c>
      <c r="FP35" s="102">
        <v>4</v>
      </c>
      <c r="FQ35" s="104">
        <f t="shared" si="320"/>
        <v>7</v>
      </c>
      <c r="FR35" s="102"/>
      <c r="FS35" s="104">
        <f t="shared" si="321"/>
        <v>7</v>
      </c>
      <c r="FT35" s="102"/>
      <c r="FU35" s="102"/>
      <c r="FV35" s="104" t="str">
        <f t="shared" si="322"/>
        <v/>
      </c>
      <c r="FW35" s="118"/>
      <c r="FX35" s="104" t="str">
        <f t="shared" si="323"/>
        <v/>
      </c>
      <c r="FY35" s="102"/>
      <c r="FZ35" s="102"/>
      <c r="GA35" s="104" t="str">
        <f t="shared" si="324"/>
        <v/>
      </c>
      <c r="GB35" s="118"/>
      <c r="GC35" s="104" t="str">
        <f t="shared" si="325"/>
        <v/>
      </c>
      <c r="GD35" s="102"/>
      <c r="GE35" s="102"/>
      <c r="GF35" s="104" t="str">
        <f t="shared" si="326"/>
        <v/>
      </c>
      <c r="GG35" s="102"/>
      <c r="GH35" s="104" t="str">
        <f t="shared" si="327"/>
        <v/>
      </c>
      <c r="GI35" s="104">
        <f t="shared" si="328"/>
        <v>11.875</v>
      </c>
      <c r="GJ35" s="104">
        <f t="shared" si="329"/>
        <v>4.5625</v>
      </c>
      <c r="GK35" s="104">
        <f t="shared" si="330"/>
        <v>7.4874999999999998</v>
      </c>
      <c r="GL35" s="104" t="str">
        <f t="shared" si="331"/>
        <v/>
      </c>
      <c r="GM35" s="104">
        <f t="shared" si="332"/>
        <v>7.4874999999999998</v>
      </c>
      <c r="GN35" s="105">
        <f t="shared" si="333"/>
        <v>0</v>
      </c>
      <c r="GO35" s="109">
        <f t="shared" si="42"/>
        <v>26</v>
      </c>
      <c r="GP35" s="102">
        <v>7</v>
      </c>
      <c r="GQ35" s="102">
        <v>11</v>
      </c>
      <c r="GR35" s="104">
        <f t="shared" si="334"/>
        <v>9.4</v>
      </c>
      <c r="GS35" s="102"/>
      <c r="GT35" s="104">
        <f t="shared" si="335"/>
        <v>9.4</v>
      </c>
      <c r="GU35" s="102">
        <v>17</v>
      </c>
      <c r="GV35" s="102">
        <v>9</v>
      </c>
      <c r="GW35" s="104">
        <f t="shared" si="336"/>
        <v>12.2</v>
      </c>
      <c r="GX35" s="102"/>
      <c r="GY35" s="104">
        <f t="shared" si="337"/>
        <v>12.2</v>
      </c>
      <c r="GZ35" s="102">
        <v>6</v>
      </c>
      <c r="HA35" s="102">
        <v>12.5</v>
      </c>
      <c r="HB35" s="104">
        <f t="shared" si="338"/>
        <v>9.9</v>
      </c>
      <c r="HC35" s="118"/>
      <c r="HD35" s="104">
        <f t="shared" si="339"/>
        <v>9.9</v>
      </c>
      <c r="HE35" s="102"/>
      <c r="HF35" s="102"/>
      <c r="HG35" s="104" t="str">
        <f t="shared" si="340"/>
        <v/>
      </c>
      <c r="HH35" s="118"/>
      <c r="HI35" s="104" t="str">
        <f t="shared" si="341"/>
        <v/>
      </c>
      <c r="HJ35" s="102"/>
      <c r="HK35" s="102"/>
      <c r="HL35" s="104" t="str">
        <f t="shared" si="342"/>
        <v/>
      </c>
      <c r="HM35" s="102"/>
      <c r="HN35" s="104" t="str">
        <f t="shared" si="343"/>
        <v/>
      </c>
      <c r="HO35" s="104">
        <f t="shared" si="344"/>
        <v>8.25</v>
      </c>
      <c r="HP35" s="104">
        <f t="shared" si="345"/>
        <v>11.5625</v>
      </c>
      <c r="HQ35" s="104">
        <f t="shared" si="346"/>
        <v>10.237500000000001</v>
      </c>
      <c r="HR35" s="104" t="str">
        <f t="shared" si="347"/>
        <v/>
      </c>
      <c r="HS35" s="104">
        <f t="shared" si="348"/>
        <v>10.237500000000001</v>
      </c>
      <c r="HT35" s="105">
        <f t="shared" si="349"/>
        <v>2</v>
      </c>
      <c r="HU35" s="109">
        <f t="shared" si="49"/>
        <v>20</v>
      </c>
      <c r="HV35" s="102"/>
      <c r="HW35" s="102"/>
      <c r="HX35" s="104" t="str">
        <f t="shared" si="350"/>
        <v/>
      </c>
      <c r="HY35" s="102"/>
      <c r="HZ35" s="104" t="str">
        <f t="shared" si="351"/>
        <v/>
      </c>
      <c r="IA35" s="102">
        <v>16.5</v>
      </c>
      <c r="IB35" s="102">
        <v>14.5</v>
      </c>
      <c r="IC35" s="104">
        <f t="shared" si="352"/>
        <v>15.3</v>
      </c>
      <c r="ID35" s="102"/>
      <c r="IE35" s="104">
        <f t="shared" si="353"/>
        <v>15.3</v>
      </c>
      <c r="IF35" s="102"/>
      <c r="IG35" s="102"/>
      <c r="IH35" s="104" t="str">
        <f t="shared" si="354"/>
        <v/>
      </c>
      <c r="II35" s="118"/>
      <c r="IJ35" s="104" t="str">
        <f t="shared" si="355"/>
        <v/>
      </c>
      <c r="IK35" s="102"/>
      <c r="IL35" s="102"/>
      <c r="IM35" s="104" t="str">
        <f t="shared" si="356"/>
        <v/>
      </c>
      <c r="IN35" s="118"/>
      <c r="IO35" s="104" t="str">
        <f t="shared" si="357"/>
        <v/>
      </c>
      <c r="IP35" s="102"/>
      <c r="IQ35" s="102"/>
      <c r="IR35" s="104" t="str">
        <f t="shared" si="358"/>
        <v/>
      </c>
      <c r="IS35" s="102"/>
      <c r="IT35" s="104" t="str">
        <f t="shared" si="359"/>
        <v/>
      </c>
      <c r="IU35" s="104">
        <f t="shared" si="360"/>
        <v>16.5</v>
      </c>
      <c r="IV35" s="104">
        <f t="shared" si="361"/>
        <v>14.5</v>
      </c>
      <c r="IW35" s="104">
        <f t="shared" si="362"/>
        <v>15.3</v>
      </c>
      <c r="IX35" s="104" t="str">
        <f t="shared" si="363"/>
        <v/>
      </c>
      <c r="IY35" s="104">
        <f t="shared" si="364"/>
        <v>15.3</v>
      </c>
      <c r="IZ35" s="105">
        <f t="shared" si="365"/>
        <v>2</v>
      </c>
      <c r="JA35" s="109">
        <f t="shared" si="55"/>
        <v>3</v>
      </c>
      <c r="JB35" s="102">
        <v>14</v>
      </c>
      <c r="JC35" s="102">
        <v>9.5</v>
      </c>
      <c r="JD35" s="104">
        <f t="shared" si="366"/>
        <v>11.3</v>
      </c>
      <c r="JE35" s="102"/>
      <c r="JF35" s="104">
        <f t="shared" si="367"/>
        <v>11.3</v>
      </c>
      <c r="JG35" s="102"/>
      <c r="JH35" s="102"/>
      <c r="JI35" s="104" t="str">
        <f t="shared" si="368"/>
        <v/>
      </c>
      <c r="JJ35" s="102"/>
      <c r="JK35" s="104" t="str">
        <f t="shared" si="369"/>
        <v/>
      </c>
      <c r="JL35" s="102"/>
      <c r="JM35" s="102"/>
      <c r="JN35" s="104" t="str">
        <f t="shared" si="370"/>
        <v/>
      </c>
      <c r="JO35" s="118"/>
      <c r="JP35" s="104" t="str">
        <f t="shared" si="371"/>
        <v/>
      </c>
      <c r="JQ35" s="102"/>
      <c r="JR35" s="102"/>
      <c r="JS35" s="104" t="str">
        <f t="shared" si="372"/>
        <v/>
      </c>
      <c r="JT35" s="118"/>
      <c r="JU35" s="104" t="str">
        <f t="shared" si="373"/>
        <v/>
      </c>
      <c r="JV35" s="102"/>
      <c r="JW35" s="102"/>
      <c r="JX35" s="104" t="str">
        <f t="shared" si="374"/>
        <v/>
      </c>
      <c r="JY35" s="102"/>
      <c r="JZ35" s="104" t="str">
        <f t="shared" si="375"/>
        <v/>
      </c>
      <c r="KA35" s="104">
        <f t="shared" si="376"/>
        <v>14</v>
      </c>
      <c r="KB35" s="104">
        <f t="shared" si="377"/>
        <v>9.5</v>
      </c>
      <c r="KC35" s="104">
        <f t="shared" si="378"/>
        <v>11.3</v>
      </c>
      <c r="KD35" s="104" t="str">
        <f t="shared" si="379"/>
        <v/>
      </c>
      <c r="KE35" s="104">
        <f t="shared" si="380"/>
        <v>11.3</v>
      </c>
      <c r="KF35" s="105">
        <f t="shared" si="381"/>
        <v>2</v>
      </c>
      <c r="KG35" s="109">
        <f t="shared" si="62"/>
        <v>4</v>
      </c>
      <c r="KH35" s="102"/>
      <c r="KI35" s="102"/>
      <c r="KJ35" s="104" t="str">
        <f t="shared" si="382"/>
        <v/>
      </c>
      <c r="KK35" s="102"/>
      <c r="KL35" s="104" t="str">
        <f t="shared" si="383"/>
        <v/>
      </c>
      <c r="KM35" s="102"/>
      <c r="KN35" s="102"/>
      <c r="KO35" s="104" t="str">
        <f t="shared" si="384"/>
        <v/>
      </c>
      <c r="KP35" s="102"/>
      <c r="KQ35" s="104" t="str">
        <f t="shared" si="385"/>
        <v/>
      </c>
      <c r="KR35" s="102"/>
      <c r="KS35" s="102"/>
      <c r="KT35" s="104" t="str">
        <f t="shared" si="386"/>
        <v/>
      </c>
      <c r="KU35" s="118"/>
      <c r="KV35" s="104" t="str">
        <f t="shared" si="387"/>
        <v/>
      </c>
      <c r="KW35" s="102"/>
      <c r="KX35" s="102"/>
      <c r="KY35" s="104" t="str">
        <f t="shared" si="388"/>
        <v/>
      </c>
      <c r="KZ35" s="118"/>
      <c r="LA35" s="104" t="str">
        <f t="shared" si="389"/>
        <v/>
      </c>
      <c r="LB35" s="102"/>
      <c r="LC35" s="102"/>
      <c r="LD35" s="104" t="str">
        <f t="shared" si="390"/>
        <v/>
      </c>
      <c r="LE35" s="102"/>
      <c r="LF35" s="104" t="str">
        <f t="shared" si="391"/>
        <v/>
      </c>
      <c r="LG35" s="104" t="str">
        <f t="shared" si="392"/>
        <v/>
      </c>
      <c r="LH35" s="104" t="str">
        <f t="shared" si="393"/>
        <v/>
      </c>
      <c r="LI35" s="104" t="str">
        <f t="shared" si="394"/>
        <v/>
      </c>
      <c r="LJ35" s="104" t="str">
        <f t="shared" si="395"/>
        <v/>
      </c>
      <c r="LK35" s="104" t="str">
        <f t="shared" si="396"/>
        <v/>
      </c>
      <c r="LL35" s="105" t="str">
        <f t="shared" si="397"/>
        <v/>
      </c>
      <c r="LM35" s="109" t="str">
        <f t="shared" si="69"/>
        <v/>
      </c>
      <c r="LN35" s="102"/>
      <c r="LO35" s="102"/>
      <c r="LP35" s="104" t="str">
        <f t="shared" si="398"/>
        <v/>
      </c>
      <c r="LQ35" s="102"/>
      <c r="LR35" s="104" t="str">
        <f t="shared" si="399"/>
        <v/>
      </c>
      <c r="LS35" s="102"/>
      <c r="LT35" s="102"/>
      <c r="LU35" s="104" t="str">
        <f t="shared" si="400"/>
        <v/>
      </c>
      <c r="LV35" s="102"/>
      <c r="LW35" s="104" t="str">
        <f t="shared" si="401"/>
        <v/>
      </c>
      <c r="LX35" s="102"/>
      <c r="LY35" s="102"/>
      <c r="LZ35" s="104" t="str">
        <f t="shared" si="402"/>
        <v/>
      </c>
      <c r="MA35" s="118"/>
      <c r="MB35" s="104" t="str">
        <f t="shared" si="403"/>
        <v/>
      </c>
      <c r="MC35" s="102"/>
      <c r="MD35" s="102"/>
      <c r="ME35" s="104" t="str">
        <f t="shared" si="404"/>
        <v/>
      </c>
      <c r="MF35" s="118"/>
      <c r="MG35" s="104" t="str">
        <f t="shared" si="405"/>
        <v/>
      </c>
      <c r="MH35" s="102"/>
      <c r="MI35" s="102"/>
      <c r="MJ35" s="104" t="str">
        <f t="shared" si="406"/>
        <v/>
      </c>
      <c r="MK35" s="102"/>
      <c r="ML35" s="104" t="str">
        <f t="shared" si="407"/>
        <v/>
      </c>
      <c r="MM35" s="104" t="str">
        <f t="shared" si="408"/>
        <v/>
      </c>
      <c r="MN35" s="104" t="str">
        <f t="shared" si="409"/>
        <v/>
      </c>
      <c r="MO35" s="104" t="str">
        <f t="shared" si="410"/>
        <v/>
      </c>
      <c r="MP35" s="104" t="str">
        <f t="shared" si="411"/>
        <v/>
      </c>
      <c r="MQ35" s="104" t="str">
        <f t="shared" si="412"/>
        <v/>
      </c>
      <c r="MR35" s="105" t="str">
        <f t="shared" si="413"/>
        <v/>
      </c>
      <c r="MS35" s="109" t="str">
        <f t="shared" si="76"/>
        <v/>
      </c>
      <c r="MT35" s="102"/>
      <c r="MU35" s="102"/>
      <c r="MV35" s="104" t="str">
        <f t="shared" si="414"/>
        <v/>
      </c>
      <c r="MW35" s="102"/>
      <c r="MX35" s="104" t="str">
        <f t="shared" si="415"/>
        <v/>
      </c>
      <c r="MY35" s="102"/>
      <c r="MZ35" s="102"/>
      <c r="NA35" s="104" t="str">
        <f t="shared" si="416"/>
        <v/>
      </c>
      <c r="NB35" s="102"/>
      <c r="NC35" s="104" t="str">
        <f t="shared" si="417"/>
        <v/>
      </c>
      <c r="ND35" s="102"/>
      <c r="NE35" s="102"/>
      <c r="NF35" s="104" t="str">
        <f t="shared" si="418"/>
        <v/>
      </c>
      <c r="NG35" s="118"/>
      <c r="NH35" s="104" t="str">
        <f t="shared" si="419"/>
        <v/>
      </c>
      <c r="NI35" s="102"/>
      <c r="NJ35" s="102"/>
      <c r="NK35" s="104" t="str">
        <f t="shared" si="420"/>
        <v/>
      </c>
      <c r="NL35" s="118"/>
      <c r="NM35" s="104" t="str">
        <f t="shared" si="421"/>
        <v/>
      </c>
      <c r="NN35" s="102"/>
      <c r="NO35" s="102"/>
      <c r="NP35" s="104" t="str">
        <f t="shared" si="422"/>
        <v/>
      </c>
      <c r="NQ35" s="102"/>
      <c r="NR35" s="104" t="str">
        <f t="shared" si="423"/>
        <v/>
      </c>
      <c r="NS35" s="104" t="str">
        <f t="shared" si="424"/>
        <v/>
      </c>
      <c r="NT35" s="104" t="str">
        <f t="shared" si="425"/>
        <v/>
      </c>
      <c r="NU35" s="104" t="str">
        <f t="shared" si="426"/>
        <v/>
      </c>
      <c r="NV35" s="104" t="str">
        <f t="shared" si="427"/>
        <v/>
      </c>
      <c r="NW35" s="104" t="str">
        <f t="shared" si="428"/>
        <v/>
      </c>
      <c r="NX35" s="105" t="str">
        <f t="shared" si="429"/>
        <v/>
      </c>
      <c r="NY35" s="109" t="str">
        <f t="shared" si="83"/>
        <v/>
      </c>
      <c r="NZ35" s="73" t="str">
        <f t="shared" si="84"/>
        <v>Niaina</v>
      </c>
      <c r="OA35" s="104">
        <f t="shared" si="430"/>
        <v>12.709999999999999</v>
      </c>
      <c r="OB35" s="104">
        <f t="shared" si="431"/>
        <v>10.1875</v>
      </c>
      <c r="OC35" s="104">
        <f t="shared" si="432"/>
        <v>10.775</v>
      </c>
      <c r="OD35" s="104">
        <f t="shared" si="433"/>
        <v>14.55</v>
      </c>
      <c r="OE35" s="104">
        <f t="shared" si="434"/>
        <v>9.0500000000000007</v>
      </c>
      <c r="OF35" s="104">
        <f t="shared" si="435"/>
        <v>7.4874999999999998</v>
      </c>
      <c r="OG35" s="104">
        <f t="shared" si="436"/>
        <v>10.237500000000001</v>
      </c>
      <c r="OH35" s="104">
        <f t="shared" si="437"/>
        <v>15.3</v>
      </c>
      <c r="OI35" s="104">
        <f t="shared" si="438"/>
        <v>11.3</v>
      </c>
      <c r="OJ35" s="104" t="str">
        <f t="shared" si="439"/>
        <v/>
      </c>
      <c r="OK35" s="104" t="str">
        <f t="shared" si="440"/>
        <v/>
      </c>
      <c r="OL35" s="104" t="str">
        <f t="shared" si="441"/>
        <v/>
      </c>
      <c r="OM35" s="134"/>
      <c r="ON35" s="104">
        <f t="shared" si="97"/>
        <v>10.349759615384615</v>
      </c>
      <c r="OO35" s="104">
        <f t="shared" si="98"/>
        <v>8.3581730769230766</v>
      </c>
      <c r="OP35" s="104">
        <f t="shared" si="442"/>
        <v>11.599038461538461</v>
      </c>
      <c r="OQ35" s="104">
        <f t="shared" si="443"/>
        <v>11.599038461538461</v>
      </c>
      <c r="OR35" s="105">
        <f t="shared" si="444"/>
        <v>22</v>
      </c>
      <c r="OS35" s="105">
        <f t="shared" si="445"/>
        <v>30</v>
      </c>
      <c r="OT35" s="134"/>
      <c r="OU35" s="109">
        <f t="shared" si="102"/>
        <v>12</v>
      </c>
      <c r="OW35" s="95" t="s">
        <v>31</v>
      </c>
      <c r="OX35" s="95" t="s">
        <v>32</v>
      </c>
      <c r="OY35" s="95" t="s">
        <v>30</v>
      </c>
      <c r="OZ35" s="95"/>
      <c r="PA35" s="95" t="s">
        <v>32</v>
      </c>
      <c r="PB35" s="95" t="s">
        <v>32</v>
      </c>
      <c r="PC35" s="95"/>
      <c r="PD35" s="95"/>
      <c r="PE35" s="95"/>
      <c r="PF35" s="95"/>
    </row>
    <row r="36" spans="1:422" s="3" customFormat="1" x14ac:dyDescent="0.3">
      <c r="A36" s="103">
        <f t="shared" si="225"/>
        <v>31</v>
      </c>
      <c r="B36" s="237" t="s">
        <v>312</v>
      </c>
      <c r="C36" s="237" t="s">
        <v>382</v>
      </c>
      <c r="D36" s="237" t="s">
        <v>419</v>
      </c>
      <c r="E36" s="239" t="s">
        <v>277</v>
      </c>
      <c r="F36" s="102">
        <v>18.600000000000001</v>
      </c>
      <c r="G36" s="102">
        <v>8.75</v>
      </c>
      <c r="H36" s="104">
        <f t="shared" si="238"/>
        <v>12.690000000000001</v>
      </c>
      <c r="I36" s="102"/>
      <c r="J36" s="104">
        <f t="shared" si="239"/>
        <v>12.690000000000001</v>
      </c>
      <c r="K36" s="102">
        <v>19.7</v>
      </c>
      <c r="L36" s="102">
        <v>8</v>
      </c>
      <c r="M36" s="104">
        <f t="shared" si="240"/>
        <v>12.68</v>
      </c>
      <c r="N36" s="102"/>
      <c r="O36" s="104">
        <f t="shared" si="241"/>
        <v>12.68</v>
      </c>
      <c r="P36" s="102"/>
      <c r="Q36" s="102"/>
      <c r="R36" s="104" t="str">
        <f t="shared" si="242"/>
        <v/>
      </c>
      <c r="S36" s="118"/>
      <c r="T36" s="104" t="str">
        <f t="shared" si="243"/>
        <v/>
      </c>
      <c r="U36" s="102"/>
      <c r="V36" s="102"/>
      <c r="W36" s="104" t="str">
        <f t="shared" si="244"/>
        <v/>
      </c>
      <c r="X36" s="118"/>
      <c r="Y36" s="104" t="str">
        <f t="shared" si="245"/>
        <v/>
      </c>
      <c r="Z36" s="102"/>
      <c r="AA36" s="102"/>
      <c r="AB36" s="104" t="str">
        <f t="shared" si="246"/>
        <v/>
      </c>
      <c r="AC36" s="102"/>
      <c r="AD36" s="104" t="str">
        <f t="shared" si="247"/>
        <v/>
      </c>
      <c r="AE36" s="104">
        <f t="shared" si="248"/>
        <v>19.287500000000001</v>
      </c>
      <c r="AF36" s="104">
        <f t="shared" si="249"/>
        <v>8.28125</v>
      </c>
      <c r="AG36" s="104">
        <f t="shared" si="250"/>
        <v>12.68375</v>
      </c>
      <c r="AH36" s="104" t="str">
        <f t="shared" si="251"/>
        <v/>
      </c>
      <c r="AI36" s="104">
        <f t="shared" si="252"/>
        <v>12.68375</v>
      </c>
      <c r="AJ36" s="105">
        <f t="shared" si="253"/>
        <v>5</v>
      </c>
      <c r="AK36" s="109">
        <f t="shared" si="7"/>
        <v>11</v>
      </c>
      <c r="AL36" s="102">
        <v>11.625</v>
      </c>
      <c r="AM36" s="102">
        <v>11.5</v>
      </c>
      <c r="AN36" s="104">
        <f t="shared" si="254"/>
        <v>11.55</v>
      </c>
      <c r="AO36" s="102"/>
      <c r="AP36" s="104">
        <f t="shared" si="255"/>
        <v>11.55</v>
      </c>
      <c r="AQ36" s="102">
        <v>4.25</v>
      </c>
      <c r="AR36" s="102">
        <v>11</v>
      </c>
      <c r="AS36" s="104">
        <f t="shared" si="256"/>
        <v>8.3000000000000007</v>
      </c>
      <c r="AT36" s="102"/>
      <c r="AU36" s="104">
        <f t="shared" si="257"/>
        <v>8.3000000000000007</v>
      </c>
      <c r="AV36" s="102">
        <v>11.25</v>
      </c>
      <c r="AW36" s="102">
        <v>12.5</v>
      </c>
      <c r="AX36" s="104">
        <f t="shared" si="258"/>
        <v>12</v>
      </c>
      <c r="AY36" s="118"/>
      <c r="AZ36" s="104">
        <f t="shared" si="259"/>
        <v>12</v>
      </c>
      <c r="BA36" s="102"/>
      <c r="BB36" s="102"/>
      <c r="BC36" s="104" t="str">
        <f t="shared" si="260"/>
        <v/>
      </c>
      <c r="BD36" s="118"/>
      <c r="BE36" s="104" t="str">
        <f t="shared" si="261"/>
        <v/>
      </c>
      <c r="BF36" s="102"/>
      <c r="BG36" s="102"/>
      <c r="BH36" s="104" t="str">
        <f t="shared" si="262"/>
        <v/>
      </c>
      <c r="BI36" s="102"/>
      <c r="BJ36" s="104" t="str">
        <f t="shared" si="263"/>
        <v/>
      </c>
      <c r="BK36" s="104">
        <f t="shared" si="264"/>
        <v>9.1796875</v>
      </c>
      <c r="BL36" s="104">
        <f t="shared" si="265"/>
        <v>11.71875</v>
      </c>
      <c r="BM36" s="104">
        <f t="shared" si="266"/>
        <v>10.703125</v>
      </c>
      <c r="BN36" s="104" t="str">
        <f t="shared" si="267"/>
        <v/>
      </c>
      <c r="BO36" s="104">
        <f t="shared" si="268"/>
        <v>10.703125</v>
      </c>
      <c r="BP36" s="105">
        <f t="shared" si="269"/>
        <v>4</v>
      </c>
      <c r="BQ36" s="109">
        <f t="shared" si="14"/>
        <v>19</v>
      </c>
      <c r="BR36" s="102">
        <v>8.5</v>
      </c>
      <c r="BS36" s="102">
        <v>6.5</v>
      </c>
      <c r="BT36" s="104">
        <f t="shared" si="270"/>
        <v>7.3000000000000007</v>
      </c>
      <c r="BU36" s="102"/>
      <c r="BV36" s="104">
        <f t="shared" si="271"/>
        <v>7.3000000000000007</v>
      </c>
      <c r="BW36" s="240">
        <v>9.5</v>
      </c>
      <c r="BX36" s="102">
        <v>7</v>
      </c>
      <c r="BY36" s="104">
        <f t="shared" si="272"/>
        <v>8</v>
      </c>
      <c r="BZ36" s="102"/>
      <c r="CA36" s="104">
        <f t="shared" si="273"/>
        <v>8</v>
      </c>
      <c r="CB36" s="102">
        <v>7</v>
      </c>
      <c r="CC36" s="102">
        <v>8</v>
      </c>
      <c r="CD36" s="104">
        <f t="shared" si="274"/>
        <v>7.6</v>
      </c>
      <c r="CE36" s="118"/>
      <c r="CF36" s="104">
        <f t="shared" si="275"/>
        <v>7.6</v>
      </c>
      <c r="CG36" s="102"/>
      <c r="CH36" s="102"/>
      <c r="CI36" s="104" t="str">
        <f t="shared" si="276"/>
        <v/>
      </c>
      <c r="CJ36" s="118"/>
      <c r="CK36" s="104" t="str">
        <f t="shared" si="277"/>
        <v/>
      </c>
      <c r="CL36" s="102"/>
      <c r="CM36" s="102"/>
      <c r="CN36" s="104" t="str">
        <f t="shared" si="278"/>
        <v/>
      </c>
      <c r="CO36" s="102"/>
      <c r="CP36" s="104" t="str">
        <f t="shared" si="279"/>
        <v/>
      </c>
      <c r="CQ36" s="104">
        <f t="shared" si="280"/>
        <v>8.34375</v>
      </c>
      <c r="CR36" s="104">
        <f t="shared" si="281"/>
        <v>7.125</v>
      </c>
      <c r="CS36" s="104">
        <f t="shared" si="282"/>
        <v>7.6125000000000007</v>
      </c>
      <c r="CT36" s="104" t="str">
        <f t="shared" si="283"/>
        <v/>
      </c>
      <c r="CU36" s="104">
        <f t="shared" si="284"/>
        <v>7.6125000000000007</v>
      </c>
      <c r="CV36" s="105">
        <f t="shared" si="285"/>
        <v>0</v>
      </c>
      <c r="CW36" s="109">
        <f t="shared" si="21"/>
        <v>39</v>
      </c>
      <c r="CX36" s="102">
        <v>13</v>
      </c>
      <c r="CY36" s="102">
        <v>11</v>
      </c>
      <c r="CZ36" s="104">
        <f t="shared" si="286"/>
        <v>11.8</v>
      </c>
      <c r="DA36" s="102"/>
      <c r="DB36" s="104">
        <f t="shared" si="287"/>
        <v>11.8</v>
      </c>
      <c r="DC36" s="102">
        <v>11</v>
      </c>
      <c r="DD36" s="102">
        <v>9</v>
      </c>
      <c r="DE36" s="104">
        <f t="shared" si="288"/>
        <v>9.8000000000000007</v>
      </c>
      <c r="DF36" s="102"/>
      <c r="DG36" s="104">
        <f t="shared" si="289"/>
        <v>9.8000000000000007</v>
      </c>
      <c r="DH36" s="102"/>
      <c r="DI36" s="102"/>
      <c r="DJ36" s="104" t="str">
        <f t="shared" si="290"/>
        <v/>
      </c>
      <c r="DK36" s="118"/>
      <c r="DL36" s="104" t="str">
        <f t="shared" si="291"/>
        <v/>
      </c>
      <c r="DM36" s="102"/>
      <c r="DN36" s="102"/>
      <c r="DO36" s="104" t="str">
        <f t="shared" si="292"/>
        <v/>
      </c>
      <c r="DP36" s="118"/>
      <c r="DQ36" s="104" t="str">
        <f t="shared" si="293"/>
        <v/>
      </c>
      <c r="DR36" s="102"/>
      <c r="DS36" s="102"/>
      <c r="DT36" s="104" t="str">
        <f t="shared" si="294"/>
        <v/>
      </c>
      <c r="DU36" s="102"/>
      <c r="DV36" s="104" t="str">
        <f t="shared" si="295"/>
        <v/>
      </c>
      <c r="DW36" s="104">
        <f t="shared" si="296"/>
        <v>12</v>
      </c>
      <c r="DX36" s="104">
        <f t="shared" si="297"/>
        <v>10</v>
      </c>
      <c r="DY36" s="104">
        <f t="shared" si="298"/>
        <v>10.8</v>
      </c>
      <c r="DZ36" s="104" t="str">
        <f t="shared" si="299"/>
        <v/>
      </c>
      <c r="EA36" s="104">
        <f t="shared" si="300"/>
        <v>10.8</v>
      </c>
      <c r="EB36" s="105">
        <f t="shared" si="301"/>
        <v>4</v>
      </c>
      <c r="EC36" s="109">
        <f t="shared" si="28"/>
        <v>38</v>
      </c>
      <c r="ED36" s="102">
        <v>4</v>
      </c>
      <c r="EE36" s="102">
        <v>6</v>
      </c>
      <c r="EF36" s="104">
        <f t="shared" si="302"/>
        <v>5.1999999999999993</v>
      </c>
      <c r="EG36" s="102"/>
      <c r="EH36" s="104">
        <f t="shared" si="303"/>
        <v>5.1999999999999993</v>
      </c>
      <c r="EI36" s="102">
        <v>13.5</v>
      </c>
      <c r="EJ36" s="102">
        <v>2.5</v>
      </c>
      <c r="EK36" s="104">
        <f t="shared" si="304"/>
        <v>6.9</v>
      </c>
      <c r="EL36" s="102"/>
      <c r="EM36" s="104">
        <f t="shared" si="305"/>
        <v>6.9</v>
      </c>
      <c r="EN36" s="102"/>
      <c r="EO36" s="102"/>
      <c r="EP36" s="104" t="str">
        <f t="shared" si="306"/>
        <v/>
      </c>
      <c r="EQ36" s="118"/>
      <c r="ER36" s="104" t="str">
        <f t="shared" si="307"/>
        <v/>
      </c>
      <c r="ES36" s="102"/>
      <c r="ET36" s="102"/>
      <c r="EU36" s="104" t="str">
        <f t="shared" si="308"/>
        <v/>
      </c>
      <c r="EV36" s="118"/>
      <c r="EW36" s="104" t="str">
        <f t="shared" si="309"/>
        <v/>
      </c>
      <c r="EX36" s="102"/>
      <c r="EY36" s="102"/>
      <c r="EZ36" s="104" t="str">
        <f t="shared" si="310"/>
        <v/>
      </c>
      <c r="FA36" s="102"/>
      <c r="FB36" s="104" t="str">
        <f t="shared" si="311"/>
        <v/>
      </c>
      <c r="FC36" s="104">
        <f t="shared" si="312"/>
        <v>8.75</v>
      </c>
      <c r="FD36" s="104">
        <f t="shared" si="313"/>
        <v>4.25</v>
      </c>
      <c r="FE36" s="104">
        <f t="shared" si="314"/>
        <v>6.05</v>
      </c>
      <c r="FF36" s="104" t="str">
        <f t="shared" si="315"/>
        <v/>
      </c>
      <c r="FG36" s="104">
        <f t="shared" si="316"/>
        <v>6.05</v>
      </c>
      <c r="FH36" s="105">
        <f t="shared" si="317"/>
        <v>0</v>
      </c>
      <c r="FI36" s="109">
        <f t="shared" si="35"/>
        <v>43</v>
      </c>
      <c r="FJ36" s="102">
        <v>11</v>
      </c>
      <c r="FK36" s="102">
        <v>9</v>
      </c>
      <c r="FL36" s="104">
        <f t="shared" si="318"/>
        <v>9.8000000000000007</v>
      </c>
      <c r="FM36" s="102"/>
      <c r="FN36" s="104">
        <f t="shared" si="319"/>
        <v>9.8000000000000007</v>
      </c>
      <c r="FO36" s="102">
        <v>7.5</v>
      </c>
      <c r="FP36" s="102">
        <v>7</v>
      </c>
      <c r="FQ36" s="104">
        <f t="shared" si="320"/>
        <v>7.2</v>
      </c>
      <c r="FR36" s="102"/>
      <c r="FS36" s="104">
        <f t="shared" si="321"/>
        <v>7.2</v>
      </c>
      <c r="FT36" s="102"/>
      <c r="FU36" s="102"/>
      <c r="FV36" s="104" t="str">
        <f t="shared" si="322"/>
        <v/>
      </c>
      <c r="FW36" s="118"/>
      <c r="FX36" s="104" t="str">
        <f t="shared" si="323"/>
        <v/>
      </c>
      <c r="FY36" s="102"/>
      <c r="FZ36" s="102"/>
      <c r="GA36" s="104" t="str">
        <f t="shared" si="324"/>
        <v/>
      </c>
      <c r="GB36" s="118"/>
      <c r="GC36" s="104" t="str">
        <f t="shared" si="325"/>
        <v/>
      </c>
      <c r="GD36" s="102"/>
      <c r="GE36" s="102"/>
      <c r="GF36" s="104" t="str">
        <f t="shared" si="326"/>
        <v/>
      </c>
      <c r="GG36" s="102"/>
      <c r="GH36" s="104" t="str">
        <f t="shared" si="327"/>
        <v/>
      </c>
      <c r="GI36" s="104">
        <f t="shared" si="328"/>
        <v>7.9375</v>
      </c>
      <c r="GJ36" s="104">
        <f t="shared" si="329"/>
        <v>7.25</v>
      </c>
      <c r="GK36" s="104">
        <f t="shared" si="330"/>
        <v>7.5250000000000004</v>
      </c>
      <c r="GL36" s="104" t="str">
        <f t="shared" si="331"/>
        <v/>
      </c>
      <c r="GM36" s="104">
        <f t="shared" si="332"/>
        <v>7.5250000000000004</v>
      </c>
      <c r="GN36" s="105">
        <f t="shared" si="333"/>
        <v>0</v>
      </c>
      <c r="GO36" s="109">
        <f t="shared" si="42"/>
        <v>25</v>
      </c>
      <c r="GP36" s="102">
        <v>12</v>
      </c>
      <c r="GQ36" s="102">
        <v>10</v>
      </c>
      <c r="GR36" s="104">
        <f t="shared" si="334"/>
        <v>10.8</v>
      </c>
      <c r="GS36" s="102"/>
      <c r="GT36" s="104">
        <f t="shared" si="335"/>
        <v>10.8</v>
      </c>
      <c r="GU36" s="102">
        <v>10</v>
      </c>
      <c r="GV36" s="102">
        <v>7.5</v>
      </c>
      <c r="GW36" s="104">
        <f t="shared" si="336"/>
        <v>8.5</v>
      </c>
      <c r="GX36" s="102"/>
      <c r="GY36" s="104">
        <f t="shared" si="337"/>
        <v>8.5</v>
      </c>
      <c r="GZ36" s="102">
        <v>11.5</v>
      </c>
      <c r="HA36" s="102">
        <v>13.5</v>
      </c>
      <c r="HB36" s="104">
        <f t="shared" si="338"/>
        <v>12.7</v>
      </c>
      <c r="HC36" s="118"/>
      <c r="HD36" s="104">
        <f t="shared" si="339"/>
        <v>12.7</v>
      </c>
      <c r="HE36" s="102"/>
      <c r="HF36" s="102"/>
      <c r="HG36" s="104" t="str">
        <f t="shared" si="340"/>
        <v/>
      </c>
      <c r="HH36" s="118"/>
      <c r="HI36" s="104" t="str">
        <f t="shared" si="341"/>
        <v/>
      </c>
      <c r="HJ36" s="102"/>
      <c r="HK36" s="102"/>
      <c r="HL36" s="104" t="str">
        <f t="shared" si="342"/>
        <v/>
      </c>
      <c r="HM36" s="102"/>
      <c r="HN36" s="104" t="str">
        <f t="shared" si="343"/>
        <v/>
      </c>
      <c r="HO36" s="104">
        <f t="shared" si="344"/>
        <v>11.3125</v>
      </c>
      <c r="HP36" s="104">
        <f t="shared" si="345"/>
        <v>11.71875</v>
      </c>
      <c r="HQ36" s="104">
        <f t="shared" si="346"/>
        <v>11.55625</v>
      </c>
      <c r="HR36" s="104" t="str">
        <f t="shared" si="347"/>
        <v/>
      </c>
      <c r="HS36" s="104">
        <f t="shared" si="348"/>
        <v>11.55625</v>
      </c>
      <c r="HT36" s="105">
        <f t="shared" si="349"/>
        <v>2</v>
      </c>
      <c r="HU36" s="109">
        <f t="shared" si="49"/>
        <v>10</v>
      </c>
      <c r="HV36" s="102"/>
      <c r="HW36" s="102"/>
      <c r="HX36" s="104" t="str">
        <f t="shared" si="350"/>
        <v/>
      </c>
      <c r="HY36" s="102"/>
      <c r="HZ36" s="104" t="str">
        <f t="shared" si="351"/>
        <v/>
      </c>
      <c r="IA36" s="102">
        <v>12</v>
      </c>
      <c r="IB36" s="102">
        <v>10</v>
      </c>
      <c r="IC36" s="104">
        <f t="shared" si="352"/>
        <v>10.8</v>
      </c>
      <c r="ID36" s="102"/>
      <c r="IE36" s="104">
        <f t="shared" si="353"/>
        <v>10.8</v>
      </c>
      <c r="IF36" s="102"/>
      <c r="IG36" s="102"/>
      <c r="IH36" s="104" t="str">
        <f t="shared" si="354"/>
        <v/>
      </c>
      <c r="II36" s="118"/>
      <c r="IJ36" s="104" t="str">
        <f t="shared" si="355"/>
        <v/>
      </c>
      <c r="IK36" s="102"/>
      <c r="IL36" s="102"/>
      <c r="IM36" s="104" t="str">
        <f t="shared" si="356"/>
        <v/>
      </c>
      <c r="IN36" s="118"/>
      <c r="IO36" s="104" t="str">
        <f t="shared" si="357"/>
        <v/>
      </c>
      <c r="IP36" s="102"/>
      <c r="IQ36" s="102"/>
      <c r="IR36" s="104" t="str">
        <f t="shared" si="358"/>
        <v/>
      </c>
      <c r="IS36" s="102"/>
      <c r="IT36" s="104" t="str">
        <f t="shared" si="359"/>
        <v/>
      </c>
      <c r="IU36" s="104">
        <f t="shared" si="360"/>
        <v>12</v>
      </c>
      <c r="IV36" s="104">
        <f t="shared" si="361"/>
        <v>10</v>
      </c>
      <c r="IW36" s="104">
        <f t="shared" si="362"/>
        <v>10.8</v>
      </c>
      <c r="IX36" s="104" t="str">
        <f t="shared" si="363"/>
        <v/>
      </c>
      <c r="IY36" s="104">
        <f t="shared" si="364"/>
        <v>10.8</v>
      </c>
      <c r="IZ36" s="105">
        <f t="shared" si="365"/>
        <v>2</v>
      </c>
      <c r="JA36" s="109">
        <f t="shared" si="55"/>
        <v>25</v>
      </c>
      <c r="JB36" s="102"/>
      <c r="JC36" s="102"/>
      <c r="JD36" s="104" t="str">
        <f t="shared" si="366"/>
        <v/>
      </c>
      <c r="JE36" s="102"/>
      <c r="JF36" s="104" t="str">
        <f t="shared" si="367"/>
        <v/>
      </c>
      <c r="JG36" s="102"/>
      <c r="JH36" s="102"/>
      <c r="JI36" s="104" t="str">
        <f t="shared" si="368"/>
        <v/>
      </c>
      <c r="JJ36" s="102"/>
      <c r="JK36" s="104" t="str">
        <f t="shared" si="369"/>
        <v/>
      </c>
      <c r="JL36" s="102"/>
      <c r="JM36" s="102"/>
      <c r="JN36" s="104" t="str">
        <f t="shared" si="370"/>
        <v/>
      </c>
      <c r="JO36" s="118"/>
      <c r="JP36" s="104" t="str">
        <f t="shared" si="371"/>
        <v/>
      </c>
      <c r="JQ36" s="102"/>
      <c r="JR36" s="102"/>
      <c r="JS36" s="104" t="str">
        <f t="shared" si="372"/>
        <v/>
      </c>
      <c r="JT36" s="118"/>
      <c r="JU36" s="104" t="str">
        <f t="shared" si="373"/>
        <v/>
      </c>
      <c r="JV36" s="102"/>
      <c r="JW36" s="102"/>
      <c r="JX36" s="104" t="str">
        <f t="shared" si="374"/>
        <v/>
      </c>
      <c r="JY36" s="102"/>
      <c r="JZ36" s="104" t="str">
        <f t="shared" si="375"/>
        <v/>
      </c>
      <c r="KA36" s="104" t="str">
        <f t="shared" si="376"/>
        <v/>
      </c>
      <c r="KB36" s="104" t="str">
        <f t="shared" si="377"/>
        <v/>
      </c>
      <c r="KC36" s="104" t="str">
        <f t="shared" si="378"/>
        <v/>
      </c>
      <c r="KD36" s="104" t="str">
        <f t="shared" si="379"/>
        <v/>
      </c>
      <c r="KE36" s="104" t="str">
        <f t="shared" si="380"/>
        <v/>
      </c>
      <c r="KF36" s="105" t="str">
        <f t="shared" si="381"/>
        <v/>
      </c>
      <c r="KG36" s="109" t="str">
        <f t="shared" si="62"/>
        <v/>
      </c>
      <c r="KH36" s="102"/>
      <c r="KI36" s="102"/>
      <c r="KJ36" s="104" t="str">
        <f t="shared" si="382"/>
        <v/>
      </c>
      <c r="KK36" s="102"/>
      <c r="KL36" s="104" t="str">
        <f t="shared" si="383"/>
        <v/>
      </c>
      <c r="KM36" s="102"/>
      <c r="KN36" s="102"/>
      <c r="KO36" s="104" t="str">
        <f t="shared" si="384"/>
        <v/>
      </c>
      <c r="KP36" s="102"/>
      <c r="KQ36" s="104" t="str">
        <f t="shared" si="385"/>
        <v/>
      </c>
      <c r="KR36" s="102"/>
      <c r="KS36" s="102"/>
      <c r="KT36" s="104" t="str">
        <f t="shared" si="386"/>
        <v/>
      </c>
      <c r="KU36" s="118"/>
      <c r="KV36" s="104" t="str">
        <f t="shared" si="387"/>
        <v/>
      </c>
      <c r="KW36" s="102"/>
      <c r="KX36" s="102"/>
      <c r="KY36" s="104" t="str">
        <f t="shared" si="388"/>
        <v/>
      </c>
      <c r="KZ36" s="118"/>
      <c r="LA36" s="104" t="str">
        <f t="shared" si="389"/>
        <v/>
      </c>
      <c r="LB36" s="102"/>
      <c r="LC36" s="102"/>
      <c r="LD36" s="104" t="str">
        <f t="shared" si="390"/>
        <v/>
      </c>
      <c r="LE36" s="102"/>
      <c r="LF36" s="104" t="str">
        <f t="shared" si="391"/>
        <v/>
      </c>
      <c r="LG36" s="104" t="str">
        <f t="shared" si="392"/>
        <v/>
      </c>
      <c r="LH36" s="104" t="str">
        <f t="shared" si="393"/>
        <v/>
      </c>
      <c r="LI36" s="104" t="str">
        <f t="shared" si="394"/>
        <v/>
      </c>
      <c r="LJ36" s="104" t="str">
        <f t="shared" si="395"/>
        <v/>
      </c>
      <c r="LK36" s="104" t="str">
        <f t="shared" si="396"/>
        <v/>
      </c>
      <c r="LL36" s="105" t="str">
        <f t="shared" si="397"/>
        <v/>
      </c>
      <c r="LM36" s="109" t="str">
        <f t="shared" si="69"/>
        <v/>
      </c>
      <c r="LN36" s="102">
        <v>6.75</v>
      </c>
      <c r="LO36" s="102">
        <v>11</v>
      </c>
      <c r="LP36" s="104">
        <f t="shared" si="398"/>
        <v>9.3000000000000007</v>
      </c>
      <c r="LQ36" s="102"/>
      <c r="LR36" s="104">
        <f t="shared" si="399"/>
        <v>9.3000000000000007</v>
      </c>
      <c r="LS36" s="102"/>
      <c r="LT36" s="102"/>
      <c r="LU36" s="104" t="str">
        <f t="shared" si="400"/>
        <v/>
      </c>
      <c r="LV36" s="102"/>
      <c r="LW36" s="104" t="str">
        <f t="shared" si="401"/>
        <v/>
      </c>
      <c r="LX36" s="102"/>
      <c r="LY36" s="102"/>
      <c r="LZ36" s="104" t="str">
        <f t="shared" si="402"/>
        <v/>
      </c>
      <c r="MA36" s="118"/>
      <c r="MB36" s="104" t="str">
        <f t="shared" si="403"/>
        <v/>
      </c>
      <c r="MC36" s="102"/>
      <c r="MD36" s="102"/>
      <c r="ME36" s="104" t="str">
        <f t="shared" si="404"/>
        <v/>
      </c>
      <c r="MF36" s="118"/>
      <c r="MG36" s="104" t="str">
        <f t="shared" si="405"/>
        <v/>
      </c>
      <c r="MH36" s="102"/>
      <c r="MI36" s="102"/>
      <c r="MJ36" s="104" t="str">
        <f t="shared" si="406"/>
        <v/>
      </c>
      <c r="MK36" s="102"/>
      <c r="ML36" s="104" t="str">
        <f t="shared" si="407"/>
        <v/>
      </c>
      <c r="MM36" s="104">
        <f t="shared" si="408"/>
        <v>6.75</v>
      </c>
      <c r="MN36" s="104">
        <f t="shared" si="409"/>
        <v>11</v>
      </c>
      <c r="MO36" s="104">
        <f t="shared" si="410"/>
        <v>9.3000000000000007</v>
      </c>
      <c r="MP36" s="104" t="str">
        <f t="shared" si="411"/>
        <v/>
      </c>
      <c r="MQ36" s="104">
        <f t="shared" si="412"/>
        <v>9.3000000000000007</v>
      </c>
      <c r="MR36" s="105">
        <f t="shared" si="413"/>
        <v>0</v>
      </c>
      <c r="MS36" s="109">
        <f t="shared" si="76"/>
        <v>9</v>
      </c>
      <c r="MT36" s="102"/>
      <c r="MU36" s="102"/>
      <c r="MV36" s="104" t="str">
        <f t="shared" si="414"/>
        <v/>
      </c>
      <c r="MW36" s="102"/>
      <c r="MX36" s="104" t="str">
        <f t="shared" si="415"/>
        <v/>
      </c>
      <c r="MY36" s="102"/>
      <c r="MZ36" s="102"/>
      <c r="NA36" s="104" t="str">
        <f t="shared" si="416"/>
        <v/>
      </c>
      <c r="NB36" s="102"/>
      <c r="NC36" s="104" t="str">
        <f t="shared" si="417"/>
        <v/>
      </c>
      <c r="ND36" s="102"/>
      <c r="NE36" s="102"/>
      <c r="NF36" s="104" t="str">
        <f t="shared" si="418"/>
        <v/>
      </c>
      <c r="NG36" s="118"/>
      <c r="NH36" s="104" t="str">
        <f t="shared" si="419"/>
        <v/>
      </c>
      <c r="NI36" s="102"/>
      <c r="NJ36" s="102"/>
      <c r="NK36" s="104" t="str">
        <f t="shared" si="420"/>
        <v/>
      </c>
      <c r="NL36" s="118"/>
      <c r="NM36" s="104" t="str">
        <f t="shared" si="421"/>
        <v/>
      </c>
      <c r="NN36" s="102"/>
      <c r="NO36" s="102"/>
      <c r="NP36" s="104" t="str">
        <f t="shared" si="422"/>
        <v/>
      </c>
      <c r="NQ36" s="102"/>
      <c r="NR36" s="104" t="str">
        <f t="shared" si="423"/>
        <v/>
      </c>
      <c r="NS36" s="104" t="str">
        <f t="shared" si="424"/>
        <v/>
      </c>
      <c r="NT36" s="104" t="str">
        <f t="shared" si="425"/>
        <v/>
      </c>
      <c r="NU36" s="104" t="str">
        <f t="shared" si="426"/>
        <v/>
      </c>
      <c r="NV36" s="104" t="str">
        <f t="shared" si="427"/>
        <v/>
      </c>
      <c r="NW36" s="104" t="str">
        <f t="shared" si="428"/>
        <v/>
      </c>
      <c r="NX36" s="105" t="str">
        <f t="shared" si="429"/>
        <v/>
      </c>
      <c r="NY36" s="109" t="str">
        <f t="shared" si="83"/>
        <v/>
      </c>
      <c r="NZ36" s="73" t="str">
        <f t="shared" si="84"/>
        <v>Phirmin</v>
      </c>
      <c r="OA36" s="104">
        <f t="shared" si="430"/>
        <v>12.68375</v>
      </c>
      <c r="OB36" s="104">
        <f t="shared" si="431"/>
        <v>10.703125</v>
      </c>
      <c r="OC36" s="104">
        <f t="shared" si="432"/>
        <v>7.6125000000000007</v>
      </c>
      <c r="OD36" s="104">
        <f t="shared" si="433"/>
        <v>10.8</v>
      </c>
      <c r="OE36" s="104">
        <f t="shared" si="434"/>
        <v>6.05</v>
      </c>
      <c r="OF36" s="104">
        <f t="shared" si="435"/>
        <v>7.5250000000000004</v>
      </c>
      <c r="OG36" s="104">
        <f t="shared" si="436"/>
        <v>11.55625</v>
      </c>
      <c r="OH36" s="104">
        <f t="shared" si="437"/>
        <v>10.8</v>
      </c>
      <c r="OI36" s="104" t="str">
        <f t="shared" si="438"/>
        <v/>
      </c>
      <c r="OJ36" s="104" t="str">
        <f t="shared" si="439"/>
        <v/>
      </c>
      <c r="OK36" s="104">
        <f t="shared" si="440"/>
        <v>9.3000000000000007</v>
      </c>
      <c r="OL36" s="104" t="str">
        <f t="shared" si="441"/>
        <v/>
      </c>
      <c r="OM36" s="134"/>
      <c r="ON36" s="104">
        <f t="shared" si="97"/>
        <v>7.8173076923076925</v>
      </c>
      <c r="OO36" s="104">
        <f t="shared" si="98"/>
        <v>7.5649038461538458</v>
      </c>
      <c r="OP36" s="104">
        <f t="shared" si="442"/>
        <v>10.105048076923079</v>
      </c>
      <c r="OQ36" s="104">
        <f t="shared" si="443"/>
        <v>10.105048076923079</v>
      </c>
      <c r="OR36" s="105">
        <f t="shared" si="444"/>
        <v>17</v>
      </c>
      <c r="OS36" s="105">
        <f t="shared" si="445"/>
        <v>30</v>
      </c>
      <c r="OT36" s="134"/>
      <c r="OU36" s="109">
        <f t="shared" si="102"/>
        <v>26</v>
      </c>
      <c r="OV36" s="10"/>
      <c r="OW36" s="95" t="s">
        <v>32</v>
      </c>
      <c r="OX36" s="95" t="s">
        <v>32</v>
      </c>
      <c r="OY36" s="95" t="s">
        <v>31</v>
      </c>
      <c r="OZ36" s="95"/>
      <c r="PA36" s="95" t="s">
        <v>30</v>
      </c>
      <c r="PB36" s="95" t="s">
        <v>32</v>
      </c>
      <c r="PC36" s="95"/>
      <c r="PD36" s="95"/>
      <c r="PE36" s="95"/>
      <c r="PF36" s="95"/>
    </row>
    <row r="37" spans="1:422" x14ac:dyDescent="0.3">
      <c r="A37" s="103">
        <f t="shared" si="225"/>
        <v>32</v>
      </c>
      <c r="B37" s="237" t="s">
        <v>313</v>
      </c>
      <c r="C37" s="237" t="s">
        <v>383</v>
      </c>
      <c r="D37" s="237" t="s">
        <v>420</v>
      </c>
      <c r="E37" s="239" t="s">
        <v>277</v>
      </c>
      <c r="F37" s="102">
        <v>10.95</v>
      </c>
      <c r="G37" s="102">
        <v>3.25</v>
      </c>
      <c r="H37" s="104">
        <f t="shared" si="238"/>
        <v>6.33</v>
      </c>
      <c r="I37" s="102"/>
      <c r="J37" s="104">
        <f t="shared" si="239"/>
        <v>6.33</v>
      </c>
      <c r="K37" s="102">
        <v>9.9</v>
      </c>
      <c r="L37" s="102">
        <v>6.5</v>
      </c>
      <c r="M37" s="104">
        <f t="shared" si="240"/>
        <v>7.86</v>
      </c>
      <c r="N37" s="102"/>
      <c r="O37" s="104">
        <f t="shared" si="241"/>
        <v>7.86</v>
      </c>
      <c r="P37" s="102"/>
      <c r="Q37" s="102"/>
      <c r="R37" s="104" t="str">
        <f t="shared" si="242"/>
        <v/>
      </c>
      <c r="S37" s="118"/>
      <c r="T37" s="104" t="str">
        <f t="shared" si="243"/>
        <v/>
      </c>
      <c r="U37" s="102"/>
      <c r="V37" s="102"/>
      <c r="W37" s="104" t="str">
        <f t="shared" si="244"/>
        <v/>
      </c>
      <c r="X37" s="118"/>
      <c r="Y37" s="104" t="str">
        <f t="shared" si="245"/>
        <v/>
      </c>
      <c r="Z37" s="102"/>
      <c r="AA37" s="102"/>
      <c r="AB37" s="104" t="str">
        <f t="shared" si="246"/>
        <v/>
      </c>
      <c r="AC37" s="102"/>
      <c r="AD37" s="104" t="str">
        <f t="shared" si="247"/>
        <v/>
      </c>
      <c r="AE37" s="104">
        <f t="shared" si="248"/>
        <v>10.293749999999999</v>
      </c>
      <c r="AF37" s="104">
        <f t="shared" si="249"/>
        <v>5.28125</v>
      </c>
      <c r="AG37" s="104">
        <f t="shared" si="250"/>
        <v>7.2862500000000008</v>
      </c>
      <c r="AH37" s="104" t="str">
        <f t="shared" si="251"/>
        <v/>
      </c>
      <c r="AI37" s="104">
        <f t="shared" si="252"/>
        <v>7.2862500000000008</v>
      </c>
      <c r="AJ37" s="105">
        <f t="shared" si="253"/>
        <v>0</v>
      </c>
      <c r="AK37" s="109">
        <f t="shared" si="7"/>
        <v>36</v>
      </c>
      <c r="AL37" s="102">
        <v>11.25</v>
      </c>
      <c r="AM37" s="102">
        <v>6</v>
      </c>
      <c r="AN37" s="104">
        <f t="shared" si="254"/>
        <v>8.1</v>
      </c>
      <c r="AO37" s="102"/>
      <c r="AP37" s="104">
        <f t="shared" si="255"/>
        <v>8.1</v>
      </c>
      <c r="AQ37" s="102">
        <v>10.5</v>
      </c>
      <c r="AR37" s="102">
        <v>8</v>
      </c>
      <c r="AS37" s="104">
        <f t="shared" si="256"/>
        <v>9</v>
      </c>
      <c r="AT37" s="102"/>
      <c r="AU37" s="104">
        <f t="shared" si="257"/>
        <v>9</v>
      </c>
      <c r="AV37" s="102">
        <v>10.75</v>
      </c>
      <c r="AW37" s="102">
        <v>8</v>
      </c>
      <c r="AX37" s="104">
        <f t="shared" si="258"/>
        <v>9.1</v>
      </c>
      <c r="AY37" s="118"/>
      <c r="AZ37" s="104">
        <f t="shared" si="259"/>
        <v>9.1</v>
      </c>
      <c r="BA37" s="102"/>
      <c r="BB37" s="102"/>
      <c r="BC37" s="104" t="str">
        <f t="shared" si="260"/>
        <v/>
      </c>
      <c r="BD37" s="118"/>
      <c r="BE37" s="104" t="str">
        <f t="shared" si="261"/>
        <v/>
      </c>
      <c r="BF37" s="102"/>
      <c r="BG37" s="102"/>
      <c r="BH37" s="104" t="str">
        <f t="shared" si="262"/>
        <v/>
      </c>
      <c r="BI37" s="102"/>
      <c r="BJ37" s="104" t="str">
        <f t="shared" si="263"/>
        <v/>
      </c>
      <c r="BK37" s="104">
        <f t="shared" si="264"/>
        <v>10.828125</v>
      </c>
      <c r="BL37" s="104">
        <f t="shared" si="265"/>
        <v>7.375</v>
      </c>
      <c r="BM37" s="104">
        <f t="shared" si="266"/>
        <v>8.7562499999999996</v>
      </c>
      <c r="BN37" s="104" t="str">
        <f t="shared" si="267"/>
        <v/>
      </c>
      <c r="BO37" s="104">
        <f t="shared" si="268"/>
        <v>8.7562499999999996</v>
      </c>
      <c r="BP37" s="105">
        <f t="shared" si="269"/>
        <v>0</v>
      </c>
      <c r="BQ37" s="109">
        <f t="shared" si="14"/>
        <v>35</v>
      </c>
      <c r="BR37" s="102">
        <v>11</v>
      </c>
      <c r="BS37" s="102">
        <v>9</v>
      </c>
      <c r="BT37" s="104">
        <f t="shared" si="270"/>
        <v>9.8000000000000007</v>
      </c>
      <c r="BU37" s="102"/>
      <c r="BV37" s="104">
        <f t="shared" si="271"/>
        <v>9.8000000000000007</v>
      </c>
      <c r="BW37" s="240">
        <v>7</v>
      </c>
      <c r="BX37" s="102">
        <v>8</v>
      </c>
      <c r="BY37" s="104">
        <f t="shared" si="272"/>
        <v>7.6</v>
      </c>
      <c r="BZ37" s="102"/>
      <c r="CA37" s="104">
        <f t="shared" si="273"/>
        <v>7.6</v>
      </c>
      <c r="CB37" s="102">
        <v>6.5</v>
      </c>
      <c r="CC37" s="102">
        <v>7</v>
      </c>
      <c r="CD37" s="104">
        <f t="shared" si="274"/>
        <v>6.8000000000000007</v>
      </c>
      <c r="CE37" s="118"/>
      <c r="CF37" s="104">
        <f t="shared" si="275"/>
        <v>6.8000000000000007</v>
      </c>
      <c r="CG37" s="102"/>
      <c r="CH37" s="102"/>
      <c r="CI37" s="104" t="str">
        <f t="shared" si="276"/>
        <v/>
      </c>
      <c r="CJ37" s="118"/>
      <c r="CK37" s="104" t="str">
        <f t="shared" si="277"/>
        <v/>
      </c>
      <c r="CL37" s="102"/>
      <c r="CM37" s="102"/>
      <c r="CN37" s="104" t="str">
        <f t="shared" si="278"/>
        <v/>
      </c>
      <c r="CO37" s="102"/>
      <c r="CP37" s="104" t="str">
        <f t="shared" si="279"/>
        <v/>
      </c>
      <c r="CQ37" s="104">
        <f t="shared" si="280"/>
        <v>8.34375</v>
      </c>
      <c r="CR37" s="104">
        <f t="shared" si="281"/>
        <v>8.0625</v>
      </c>
      <c r="CS37" s="104">
        <f t="shared" si="282"/>
        <v>8.1750000000000007</v>
      </c>
      <c r="CT37" s="104" t="str">
        <f t="shared" si="283"/>
        <v/>
      </c>
      <c r="CU37" s="104">
        <f t="shared" si="284"/>
        <v>8.1750000000000007</v>
      </c>
      <c r="CV37" s="105">
        <f t="shared" si="285"/>
        <v>0</v>
      </c>
      <c r="CW37" s="109">
        <f t="shared" si="21"/>
        <v>35</v>
      </c>
      <c r="CX37" s="102">
        <v>13</v>
      </c>
      <c r="CY37" s="102">
        <v>8.5</v>
      </c>
      <c r="CZ37" s="104">
        <f t="shared" si="286"/>
        <v>10.3</v>
      </c>
      <c r="DA37" s="102"/>
      <c r="DB37" s="104">
        <f t="shared" si="287"/>
        <v>10.3</v>
      </c>
      <c r="DC37" s="102">
        <v>11.5</v>
      </c>
      <c r="DD37" s="102">
        <v>11</v>
      </c>
      <c r="DE37" s="104">
        <f t="shared" si="288"/>
        <v>11.2</v>
      </c>
      <c r="DF37" s="102"/>
      <c r="DG37" s="104">
        <f t="shared" si="289"/>
        <v>11.2</v>
      </c>
      <c r="DH37" s="102"/>
      <c r="DI37" s="102"/>
      <c r="DJ37" s="104" t="str">
        <f t="shared" si="290"/>
        <v/>
      </c>
      <c r="DK37" s="118"/>
      <c r="DL37" s="104" t="str">
        <f t="shared" si="291"/>
        <v/>
      </c>
      <c r="DM37" s="102"/>
      <c r="DN37" s="102"/>
      <c r="DO37" s="104" t="str">
        <f t="shared" si="292"/>
        <v/>
      </c>
      <c r="DP37" s="118"/>
      <c r="DQ37" s="104" t="str">
        <f t="shared" si="293"/>
        <v/>
      </c>
      <c r="DR37" s="102"/>
      <c r="DS37" s="102"/>
      <c r="DT37" s="104" t="str">
        <f t="shared" si="294"/>
        <v/>
      </c>
      <c r="DU37" s="102"/>
      <c r="DV37" s="104" t="str">
        <f t="shared" si="295"/>
        <v/>
      </c>
      <c r="DW37" s="104">
        <f t="shared" si="296"/>
        <v>12.25</v>
      </c>
      <c r="DX37" s="104">
        <f t="shared" si="297"/>
        <v>9.75</v>
      </c>
      <c r="DY37" s="104">
        <f t="shared" si="298"/>
        <v>10.75</v>
      </c>
      <c r="DZ37" s="104" t="str">
        <f t="shared" si="299"/>
        <v/>
      </c>
      <c r="EA37" s="104">
        <f t="shared" si="300"/>
        <v>10.75</v>
      </c>
      <c r="EB37" s="105">
        <f t="shared" si="301"/>
        <v>4</v>
      </c>
      <c r="EC37" s="109">
        <f t="shared" si="28"/>
        <v>39</v>
      </c>
      <c r="ED37" s="102">
        <v>10.5</v>
      </c>
      <c r="EE37" s="102">
        <v>11</v>
      </c>
      <c r="EF37" s="104">
        <f t="shared" si="302"/>
        <v>10.8</v>
      </c>
      <c r="EG37" s="102"/>
      <c r="EH37" s="104">
        <f t="shared" si="303"/>
        <v>10.8</v>
      </c>
      <c r="EI37" s="102">
        <v>15</v>
      </c>
      <c r="EJ37" s="102">
        <v>5</v>
      </c>
      <c r="EK37" s="104">
        <f t="shared" si="304"/>
        <v>9</v>
      </c>
      <c r="EL37" s="102"/>
      <c r="EM37" s="104">
        <f t="shared" si="305"/>
        <v>9</v>
      </c>
      <c r="EN37" s="102"/>
      <c r="EO37" s="102"/>
      <c r="EP37" s="104" t="str">
        <f t="shared" si="306"/>
        <v/>
      </c>
      <c r="EQ37" s="118"/>
      <c r="ER37" s="104" t="str">
        <f t="shared" si="307"/>
        <v/>
      </c>
      <c r="ES37" s="102"/>
      <c r="ET37" s="102"/>
      <c r="EU37" s="104" t="str">
        <f t="shared" si="308"/>
        <v/>
      </c>
      <c r="EV37" s="118"/>
      <c r="EW37" s="104" t="str">
        <f t="shared" si="309"/>
        <v/>
      </c>
      <c r="EX37" s="102"/>
      <c r="EY37" s="102"/>
      <c r="EZ37" s="104" t="str">
        <f t="shared" si="310"/>
        <v/>
      </c>
      <c r="FA37" s="102"/>
      <c r="FB37" s="104" t="str">
        <f t="shared" si="311"/>
        <v/>
      </c>
      <c r="FC37" s="104">
        <f t="shared" si="312"/>
        <v>12.75</v>
      </c>
      <c r="FD37" s="104">
        <f t="shared" si="313"/>
        <v>8</v>
      </c>
      <c r="FE37" s="104">
        <f t="shared" si="314"/>
        <v>9.9</v>
      </c>
      <c r="FF37" s="104" t="str">
        <f t="shared" si="315"/>
        <v/>
      </c>
      <c r="FG37" s="104">
        <f t="shared" si="316"/>
        <v>9.9</v>
      </c>
      <c r="FH37" s="105">
        <f t="shared" si="317"/>
        <v>0</v>
      </c>
      <c r="FI37" s="109">
        <f t="shared" si="35"/>
        <v>18</v>
      </c>
      <c r="FJ37" s="102">
        <v>9</v>
      </c>
      <c r="FK37" s="102">
        <v>6</v>
      </c>
      <c r="FL37" s="104">
        <f t="shared" si="318"/>
        <v>7.1999999999999993</v>
      </c>
      <c r="FM37" s="102"/>
      <c r="FN37" s="104">
        <f t="shared" si="319"/>
        <v>7.1999999999999993</v>
      </c>
      <c r="FO37" s="102">
        <v>10.5</v>
      </c>
      <c r="FP37" s="102">
        <v>7</v>
      </c>
      <c r="FQ37" s="104">
        <f t="shared" si="320"/>
        <v>8.4</v>
      </c>
      <c r="FR37" s="102"/>
      <c r="FS37" s="104">
        <f t="shared" si="321"/>
        <v>8.4</v>
      </c>
      <c r="FT37" s="102"/>
      <c r="FU37" s="102"/>
      <c r="FV37" s="104" t="str">
        <f t="shared" si="322"/>
        <v/>
      </c>
      <c r="FW37" s="118"/>
      <c r="FX37" s="104" t="str">
        <f t="shared" si="323"/>
        <v/>
      </c>
      <c r="FY37" s="102"/>
      <c r="FZ37" s="102"/>
      <c r="GA37" s="104" t="str">
        <f t="shared" si="324"/>
        <v/>
      </c>
      <c r="GB37" s="118"/>
      <c r="GC37" s="104" t="str">
        <f t="shared" si="325"/>
        <v/>
      </c>
      <c r="GD37" s="102"/>
      <c r="GE37" s="102"/>
      <c r="GF37" s="104" t="str">
        <f t="shared" si="326"/>
        <v/>
      </c>
      <c r="GG37" s="102"/>
      <c r="GH37" s="104" t="str">
        <f t="shared" si="327"/>
        <v/>
      </c>
      <c r="GI37" s="104">
        <f t="shared" si="328"/>
        <v>10.3125</v>
      </c>
      <c r="GJ37" s="104">
        <f t="shared" si="329"/>
        <v>6.875</v>
      </c>
      <c r="GK37" s="104">
        <f t="shared" si="330"/>
        <v>8.25</v>
      </c>
      <c r="GL37" s="104" t="str">
        <f t="shared" si="331"/>
        <v/>
      </c>
      <c r="GM37" s="104">
        <f t="shared" si="332"/>
        <v>8.25</v>
      </c>
      <c r="GN37" s="105">
        <f t="shared" si="333"/>
        <v>0</v>
      </c>
      <c r="GO37" s="109">
        <f t="shared" si="42"/>
        <v>23</v>
      </c>
      <c r="GP37" s="102">
        <v>11</v>
      </c>
      <c r="GQ37" s="102">
        <v>7</v>
      </c>
      <c r="GR37" s="104">
        <f t="shared" si="334"/>
        <v>8.6000000000000014</v>
      </c>
      <c r="GS37" s="102"/>
      <c r="GT37" s="104">
        <f t="shared" si="335"/>
        <v>8.6000000000000014</v>
      </c>
      <c r="GU37" s="102">
        <v>8</v>
      </c>
      <c r="GV37" s="102">
        <v>4</v>
      </c>
      <c r="GW37" s="104">
        <f t="shared" si="336"/>
        <v>5.6</v>
      </c>
      <c r="GX37" s="102"/>
      <c r="GY37" s="104">
        <f t="shared" si="337"/>
        <v>5.6</v>
      </c>
      <c r="GZ37" s="102">
        <v>10</v>
      </c>
      <c r="HA37" s="102">
        <v>4</v>
      </c>
      <c r="HB37" s="104">
        <f t="shared" si="338"/>
        <v>6.4</v>
      </c>
      <c r="HC37" s="118"/>
      <c r="HD37" s="104">
        <f t="shared" si="339"/>
        <v>6.4</v>
      </c>
      <c r="HE37" s="102"/>
      <c r="HF37" s="102"/>
      <c r="HG37" s="104" t="str">
        <f t="shared" si="340"/>
        <v/>
      </c>
      <c r="HH37" s="118"/>
      <c r="HI37" s="104" t="str">
        <f t="shared" si="341"/>
        <v/>
      </c>
      <c r="HJ37" s="102"/>
      <c r="HK37" s="102"/>
      <c r="HL37" s="104" t="str">
        <f t="shared" si="342"/>
        <v/>
      </c>
      <c r="HM37" s="102"/>
      <c r="HN37" s="104" t="str">
        <f t="shared" si="343"/>
        <v/>
      </c>
      <c r="HO37" s="104">
        <f t="shared" si="344"/>
        <v>9.8125</v>
      </c>
      <c r="HP37" s="104">
        <f t="shared" si="345"/>
        <v>4.5625</v>
      </c>
      <c r="HQ37" s="104">
        <f t="shared" si="346"/>
        <v>6.6624999999999996</v>
      </c>
      <c r="HR37" s="104" t="str">
        <f t="shared" si="347"/>
        <v/>
      </c>
      <c r="HS37" s="104">
        <f t="shared" si="348"/>
        <v>6.6624999999999996</v>
      </c>
      <c r="HT37" s="105">
        <f t="shared" si="349"/>
        <v>0</v>
      </c>
      <c r="HU37" s="109">
        <f t="shared" si="49"/>
        <v>43</v>
      </c>
      <c r="HV37" s="102"/>
      <c r="HW37" s="102"/>
      <c r="HX37" s="104" t="str">
        <f t="shared" si="350"/>
        <v/>
      </c>
      <c r="HY37" s="102"/>
      <c r="HZ37" s="104" t="str">
        <f t="shared" si="351"/>
        <v/>
      </c>
      <c r="IA37" s="102"/>
      <c r="IB37" s="102"/>
      <c r="IC37" s="104" t="str">
        <f t="shared" si="352"/>
        <v/>
      </c>
      <c r="ID37" s="102"/>
      <c r="IE37" s="104" t="str">
        <f t="shared" si="353"/>
        <v/>
      </c>
      <c r="IF37" s="102"/>
      <c r="IG37" s="102"/>
      <c r="IH37" s="104" t="str">
        <f t="shared" si="354"/>
        <v/>
      </c>
      <c r="II37" s="118"/>
      <c r="IJ37" s="104" t="str">
        <f t="shared" si="355"/>
        <v/>
      </c>
      <c r="IK37" s="102"/>
      <c r="IL37" s="102"/>
      <c r="IM37" s="104" t="str">
        <f t="shared" si="356"/>
        <v/>
      </c>
      <c r="IN37" s="118"/>
      <c r="IO37" s="104" t="str">
        <f t="shared" si="357"/>
        <v/>
      </c>
      <c r="IP37" s="102"/>
      <c r="IQ37" s="102"/>
      <c r="IR37" s="104" t="str">
        <f t="shared" si="358"/>
        <v/>
      </c>
      <c r="IS37" s="102"/>
      <c r="IT37" s="104" t="str">
        <f t="shared" si="359"/>
        <v/>
      </c>
      <c r="IU37" s="104" t="str">
        <f t="shared" si="360"/>
        <v/>
      </c>
      <c r="IV37" s="104" t="str">
        <f t="shared" si="361"/>
        <v/>
      </c>
      <c r="IW37" s="104" t="str">
        <f t="shared" si="362"/>
        <v/>
      </c>
      <c r="IX37" s="104" t="str">
        <f t="shared" si="363"/>
        <v/>
      </c>
      <c r="IY37" s="104" t="str">
        <f t="shared" si="364"/>
        <v/>
      </c>
      <c r="IZ37" s="105" t="str">
        <f t="shared" si="365"/>
        <v/>
      </c>
      <c r="JA37" s="109" t="str">
        <f t="shared" si="55"/>
        <v/>
      </c>
      <c r="JB37" s="102"/>
      <c r="JC37" s="102"/>
      <c r="JD37" s="104" t="str">
        <f t="shared" si="366"/>
        <v/>
      </c>
      <c r="JE37" s="102"/>
      <c r="JF37" s="104" t="str">
        <f t="shared" si="367"/>
        <v/>
      </c>
      <c r="JG37" s="102"/>
      <c r="JH37" s="102"/>
      <c r="JI37" s="104" t="str">
        <f t="shared" si="368"/>
        <v/>
      </c>
      <c r="JJ37" s="102"/>
      <c r="JK37" s="104" t="str">
        <f t="shared" si="369"/>
        <v/>
      </c>
      <c r="JL37" s="102"/>
      <c r="JM37" s="102"/>
      <c r="JN37" s="104" t="str">
        <f t="shared" si="370"/>
        <v/>
      </c>
      <c r="JO37" s="118"/>
      <c r="JP37" s="104" t="str">
        <f t="shared" si="371"/>
        <v/>
      </c>
      <c r="JQ37" s="102"/>
      <c r="JR37" s="102"/>
      <c r="JS37" s="104" t="str">
        <f t="shared" si="372"/>
        <v/>
      </c>
      <c r="JT37" s="118"/>
      <c r="JU37" s="104" t="str">
        <f t="shared" si="373"/>
        <v/>
      </c>
      <c r="JV37" s="102"/>
      <c r="JW37" s="102"/>
      <c r="JX37" s="104" t="str">
        <f t="shared" si="374"/>
        <v/>
      </c>
      <c r="JY37" s="102"/>
      <c r="JZ37" s="104" t="str">
        <f t="shared" si="375"/>
        <v/>
      </c>
      <c r="KA37" s="104" t="str">
        <f t="shared" si="376"/>
        <v/>
      </c>
      <c r="KB37" s="104" t="str">
        <f t="shared" si="377"/>
        <v/>
      </c>
      <c r="KC37" s="104" t="str">
        <f t="shared" si="378"/>
        <v/>
      </c>
      <c r="KD37" s="104" t="str">
        <f t="shared" si="379"/>
        <v/>
      </c>
      <c r="KE37" s="104" t="str">
        <f t="shared" si="380"/>
        <v/>
      </c>
      <c r="KF37" s="105" t="str">
        <f t="shared" si="381"/>
        <v/>
      </c>
      <c r="KG37" s="109" t="str">
        <f t="shared" si="62"/>
        <v/>
      </c>
      <c r="KH37" s="102">
        <v>14.75</v>
      </c>
      <c r="KI37" s="102">
        <v>12.25</v>
      </c>
      <c r="KJ37" s="104">
        <f t="shared" si="382"/>
        <v>13.25</v>
      </c>
      <c r="KK37" s="102"/>
      <c r="KL37" s="104">
        <f t="shared" si="383"/>
        <v>13.25</v>
      </c>
      <c r="KM37" s="102"/>
      <c r="KN37" s="102"/>
      <c r="KO37" s="104" t="str">
        <f t="shared" si="384"/>
        <v/>
      </c>
      <c r="KP37" s="102"/>
      <c r="KQ37" s="104" t="str">
        <f t="shared" si="385"/>
        <v/>
      </c>
      <c r="KR37" s="102"/>
      <c r="KS37" s="102"/>
      <c r="KT37" s="104" t="str">
        <f t="shared" si="386"/>
        <v/>
      </c>
      <c r="KU37" s="118"/>
      <c r="KV37" s="104" t="str">
        <f t="shared" si="387"/>
        <v/>
      </c>
      <c r="KW37" s="102"/>
      <c r="KX37" s="102"/>
      <c r="KY37" s="104" t="str">
        <f t="shared" si="388"/>
        <v/>
      </c>
      <c r="KZ37" s="118"/>
      <c r="LA37" s="104" t="str">
        <f t="shared" si="389"/>
        <v/>
      </c>
      <c r="LB37" s="102"/>
      <c r="LC37" s="102"/>
      <c r="LD37" s="104" t="str">
        <f t="shared" si="390"/>
        <v/>
      </c>
      <c r="LE37" s="102"/>
      <c r="LF37" s="104" t="str">
        <f t="shared" si="391"/>
        <v/>
      </c>
      <c r="LG37" s="104">
        <f t="shared" si="392"/>
        <v>14.75</v>
      </c>
      <c r="LH37" s="104">
        <f t="shared" si="393"/>
        <v>12.25</v>
      </c>
      <c r="LI37" s="104">
        <f t="shared" si="394"/>
        <v>13.25</v>
      </c>
      <c r="LJ37" s="104" t="str">
        <f t="shared" si="395"/>
        <v/>
      </c>
      <c r="LK37" s="104">
        <f t="shared" si="396"/>
        <v>13.25</v>
      </c>
      <c r="LL37" s="105">
        <f t="shared" si="397"/>
        <v>2</v>
      </c>
      <c r="LM37" s="109">
        <f t="shared" si="69"/>
        <v>10</v>
      </c>
      <c r="LN37" s="102">
        <v>10</v>
      </c>
      <c r="LO37" s="102">
        <v>13.75</v>
      </c>
      <c r="LP37" s="104">
        <f t="shared" si="398"/>
        <v>12.25</v>
      </c>
      <c r="LQ37" s="102"/>
      <c r="LR37" s="104">
        <f t="shared" si="399"/>
        <v>12.25</v>
      </c>
      <c r="LS37" s="102"/>
      <c r="LT37" s="102"/>
      <c r="LU37" s="104" t="str">
        <f t="shared" si="400"/>
        <v/>
      </c>
      <c r="LV37" s="102"/>
      <c r="LW37" s="104" t="str">
        <f t="shared" si="401"/>
        <v/>
      </c>
      <c r="LX37" s="102"/>
      <c r="LY37" s="102"/>
      <c r="LZ37" s="104" t="str">
        <f t="shared" si="402"/>
        <v/>
      </c>
      <c r="MA37" s="118"/>
      <c r="MB37" s="104" t="str">
        <f t="shared" si="403"/>
        <v/>
      </c>
      <c r="MC37" s="102"/>
      <c r="MD37" s="102"/>
      <c r="ME37" s="104" t="str">
        <f t="shared" si="404"/>
        <v/>
      </c>
      <c r="MF37" s="118"/>
      <c r="MG37" s="104" t="str">
        <f t="shared" si="405"/>
        <v/>
      </c>
      <c r="MH37" s="102"/>
      <c r="MI37" s="102"/>
      <c r="MJ37" s="104" t="str">
        <f t="shared" si="406"/>
        <v/>
      </c>
      <c r="MK37" s="102"/>
      <c r="ML37" s="104" t="str">
        <f t="shared" si="407"/>
        <v/>
      </c>
      <c r="MM37" s="104">
        <f t="shared" si="408"/>
        <v>10</v>
      </c>
      <c r="MN37" s="104">
        <f t="shared" si="409"/>
        <v>13.75</v>
      </c>
      <c r="MO37" s="104">
        <f t="shared" si="410"/>
        <v>12.25</v>
      </c>
      <c r="MP37" s="104" t="str">
        <f t="shared" si="411"/>
        <v/>
      </c>
      <c r="MQ37" s="104">
        <f t="shared" si="412"/>
        <v>12.25</v>
      </c>
      <c r="MR37" s="105">
        <f t="shared" si="413"/>
        <v>2</v>
      </c>
      <c r="MS37" s="109">
        <f t="shared" si="76"/>
        <v>3</v>
      </c>
      <c r="MT37" s="102"/>
      <c r="MU37" s="102"/>
      <c r="MV37" s="104" t="str">
        <f t="shared" si="414"/>
        <v/>
      </c>
      <c r="MW37" s="102"/>
      <c r="MX37" s="104" t="str">
        <f t="shared" si="415"/>
        <v/>
      </c>
      <c r="MY37" s="102"/>
      <c r="MZ37" s="102"/>
      <c r="NA37" s="104" t="str">
        <f t="shared" si="416"/>
        <v/>
      </c>
      <c r="NB37" s="102"/>
      <c r="NC37" s="104" t="str">
        <f t="shared" si="417"/>
        <v/>
      </c>
      <c r="ND37" s="102"/>
      <c r="NE37" s="102"/>
      <c r="NF37" s="104" t="str">
        <f t="shared" si="418"/>
        <v/>
      </c>
      <c r="NG37" s="118"/>
      <c r="NH37" s="104" t="str">
        <f t="shared" si="419"/>
        <v/>
      </c>
      <c r="NI37" s="102"/>
      <c r="NJ37" s="102"/>
      <c r="NK37" s="104" t="str">
        <f t="shared" si="420"/>
        <v/>
      </c>
      <c r="NL37" s="118"/>
      <c r="NM37" s="104" t="str">
        <f t="shared" si="421"/>
        <v/>
      </c>
      <c r="NN37" s="102"/>
      <c r="NO37" s="102"/>
      <c r="NP37" s="104" t="str">
        <f t="shared" si="422"/>
        <v/>
      </c>
      <c r="NQ37" s="102"/>
      <c r="NR37" s="104" t="str">
        <f t="shared" si="423"/>
        <v/>
      </c>
      <c r="NS37" s="104" t="str">
        <f t="shared" si="424"/>
        <v/>
      </c>
      <c r="NT37" s="104" t="str">
        <f t="shared" si="425"/>
        <v/>
      </c>
      <c r="NU37" s="104" t="str">
        <f t="shared" si="426"/>
        <v/>
      </c>
      <c r="NV37" s="104" t="str">
        <f t="shared" si="427"/>
        <v/>
      </c>
      <c r="NW37" s="104" t="str">
        <f t="shared" si="428"/>
        <v/>
      </c>
      <c r="NX37" s="105" t="str">
        <f t="shared" si="429"/>
        <v/>
      </c>
      <c r="NY37" s="109" t="str">
        <f t="shared" si="83"/>
        <v/>
      </c>
      <c r="NZ37" s="73" t="str">
        <f t="shared" si="84"/>
        <v>Rojo</v>
      </c>
      <c r="OA37" s="104">
        <f t="shared" si="430"/>
        <v>7.2862500000000008</v>
      </c>
      <c r="OB37" s="104">
        <f t="shared" si="431"/>
        <v>8.7562499999999996</v>
      </c>
      <c r="OC37" s="104">
        <f t="shared" si="432"/>
        <v>8.1750000000000007</v>
      </c>
      <c r="OD37" s="104">
        <f t="shared" si="433"/>
        <v>10.75</v>
      </c>
      <c r="OE37" s="104">
        <f t="shared" si="434"/>
        <v>9.9</v>
      </c>
      <c r="OF37" s="104">
        <f t="shared" si="435"/>
        <v>8.25</v>
      </c>
      <c r="OG37" s="104">
        <f t="shared" si="436"/>
        <v>6.6624999999999996</v>
      </c>
      <c r="OH37" s="104" t="str">
        <f t="shared" si="437"/>
        <v/>
      </c>
      <c r="OI37" s="104" t="str">
        <f t="shared" si="438"/>
        <v/>
      </c>
      <c r="OJ37" s="104">
        <f t="shared" si="439"/>
        <v>13.25</v>
      </c>
      <c r="OK37" s="104">
        <f t="shared" si="440"/>
        <v>12.25</v>
      </c>
      <c r="OL37" s="104" t="str">
        <f t="shared" si="441"/>
        <v/>
      </c>
      <c r="OM37" s="134"/>
      <c r="ON37" s="104">
        <f t="shared" si="97"/>
        <v>8.9459134615384617</v>
      </c>
      <c r="OO37" s="104">
        <f t="shared" si="98"/>
        <v>7.0600961538461542</v>
      </c>
      <c r="OP37" s="104">
        <f t="shared" si="442"/>
        <v>9.2156250000000011</v>
      </c>
      <c r="OQ37" s="104">
        <f t="shared" si="443"/>
        <v>9.2156250000000011</v>
      </c>
      <c r="OR37" s="105">
        <f t="shared" si="444"/>
        <v>8</v>
      </c>
      <c r="OS37" s="105">
        <f t="shared" si="445"/>
        <v>8</v>
      </c>
      <c r="OT37" s="134"/>
      <c r="OU37" s="109">
        <f t="shared" si="102"/>
        <v>37</v>
      </c>
      <c r="OW37" s="95" t="s">
        <v>31</v>
      </c>
      <c r="OX37" s="95" t="s">
        <v>31</v>
      </c>
      <c r="OY37" s="95" t="s">
        <v>30</v>
      </c>
      <c r="OZ37" s="95"/>
      <c r="PA37" s="95" t="s">
        <v>30</v>
      </c>
      <c r="PB37" s="95" t="s">
        <v>31</v>
      </c>
      <c r="PC37" s="95"/>
      <c r="PD37" s="95"/>
      <c r="PE37" s="95"/>
      <c r="PF37" s="95"/>
    </row>
    <row r="38" spans="1:422" x14ac:dyDescent="0.3">
      <c r="A38" s="103">
        <f t="shared" si="225"/>
        <v>33</v>
      </c>
      <c r="B38" s="237" t="s">
        <v>314</v>
      </c>
      <c r="C38" s="237" t="s">
        <v>384</v>
      </c>
      <c r="D38" s="237" t="s">
        <v>421</v>
      </c>
      <c r="E38" s="239" t="s">
        <v>277</v>
      </c>
      <c r="F38" s="102">
        <v>19.399999999999999</v>
      </c>
      <c r="G38" s="102">
        <v>15.75</v>
      </c>
      <c r="H38" s="104">
        <f t="shared" si="238"/>
        <v>17.21</v>
      </c>
      <c r="I38" s="102"/>
      <c r="J38" s="104">
        <f t="shared" si="239"/>
        <v>17.21</v>
      </c>
      <c r="K38" s="102">
        <v>19.399999999999999</v>
      </c>
      <c r="L38" s="102">
        <v>15.5</v>
      </c>
      <c r="M38" s="104">
        <f t="shared" si="240"/>
        <v>17.059999999999999</v>
      </c>
      <c r="N38" s="102"/>
      <c r="O38" s="104">
        <f t="shared" si="241"/>
        <v>17.059999999999999</v>
      </c>
      <c r="P38" s="102"/>
      <c r="Q38" s="102"/>
      <c r="R38" s="104" t="str">
        <f t="shared" si="242"/>
        <v/>
      </c>
      <c r="S38" s="118"/>
      <c r="T38" s="104" t="str">
        <f t="shared" si="243"/>
        <v/>
      </c>
      <c r="U38" s="102"/>
      <c r="V38" s="102"/>
      <c r="W38" s="104" t="str">
        <f t="shared" si="244"/>
        <v/>
      </c>
      <c r="X38" s="118"/>
      <c r="Y38" s="104" t="str">
        <f t="shared" si="245"/>
        <v/>
      </c>
      <c r="Z38" s="102"/>
      <c r="AA38" s="102"/>
      <c r="AB38" s="104" t="str">
        <f t="shared" si="246"/>
        <v/>
      </c>
      <c r="AC38" s="102"/>
      <c r="AD38" s="104" t="str">
        <f t="shared" si="247"/>
        <v/>
      </c>
      <c r="AE38" s="104">
        <f t="shared" si="248"/>
        <v>19.399999999999999</v>
      </c>
      <c r="AF38" s="104">
        <f t="shared" si="249"/>
        <v>15.59375</v>
      </c>
      <c r="AG38" s="104">
        <f t="shared" si="250"/>
        <v>17.116250000000001</v>
      </c>
      <c r="AH38" s="104" t="str">
        <f t="shared" si="251"/>
        <v/>
      </c>
      <c r="AI38" s="104">
        <f t="shared" si="252"/>
        <v>17.116250000000001</v>
      </c>
      <c r="AJ38" s="105">
        <f t="shared" si="253"/>
        <v>5</v>
      </c>
      <c r="AK38" s="109">
        <f t="shared" ref="AK38:AK67" si="446">IF(ISERROR(RANK(AI38,AI$6:AI$67)),"",RANK(AI38,AI$6:AI$67))</f>
        <v>2</v>
      </c>
      <c r="AL38" s="102">
        <v>13.75</v>
      </c>
      <c r="AM38" s="102">
        <v>13.75</v>
      </c>
      <c r="AN38" s="104">
        <f t="shared" si="254"/>
        <v>13.75</v>
      </c>
      <c r="AO38" s="102"/>
      <c r="AP38" s="104">
        <f t="shared" si="255"/>
        <v>13.75</v>
      </c>
      <c r="AQ38" s="102">
        <v>13</v>
      </c>
      <c r="AR38" s="102">
        <v>7.5</v>
      </c>
      <c r="AS38" s="104">
        <f t="shared" si="256"/>
        <v>9.6999999999999993</v>
      </c>
      <c r="AT38" s="102"/>
      <c r="AU38" s="104">
        <f t="shared" si="257"/>
        <v>9.6999999999999993</v>
      </c>
      <c r="AV38" s="102">
        <v>12</v>
      </c>
      <c r="AW38" s="102">
        <v>16</v>
      </c>
      <c r="AX38" s="104">
        <f t="shared" si="258"/>
        <v>14.4</v>
      </c>
      <c r="AY38" s="118"/>
      <c r="AZ38" s="104">
        <f t="shared" si="259"/>
        <v>14.4</v>
      </c>
      <c r="BA38" s="102"/>
      <c r="BB38" s="102"/>
      <c r="BC38" s="104" t="str">
        <f t="shared" si="260"/>
        <v/>
      </c>
      <c r="BD38" s="118"/>
      <c r="BE38" s="104" t="str">
        <f t="shared" si="261"/>
        <v/>
      </c>
      <c r="BF38" s="102"/>
      <c r="BG38" s="102"/>
      <c r="BH38" s="104" t="str">
        <f t="shared" si="262"/>
        <v/>
      </c>
      <c r="BI38" s="102"/>
      <c r="BJ38" s="104" t="str">
        <f t="shared" si="263"/>
        <v/>
      </c>
      <c r="BK38" s="104">
        <f t="shared" si="264"/>
        <v>12.859375</v>
      </c>
      <c r="BL38" s="104">
        <f t="shared" si="265"/>
        <v>12.640625</v>
      </c>
      <c r="BM38" s="104">
        <f t="shared" si="266"/>
        <v>12.728125</v>
      </c>
      <c r="BN38" s="104" t="str">
        <f t="shared" si="267"/>
        <v/>
      </c>
      <c r="BO38" s="104">
        <f t="shared" si="268"/>
        <v>12.728125</v>
      </c>
      <c r="BP38" s="105">
        <f t="shared" si="269"/>
        <v>4</v>
      </c>
      <c r="BQ38" s="109">
        <f t="shared" ref="BQ38:BQ67" si="447">IF(ISERROR(RANK(BO38,BO$6:BO$67)),"",RANK(BO38,BO$6:BO$67))</f>
        <v>3</v>
      </c>
      <c r="BR38" s="102">
        <v>17</v>
      </c>
      <c r="BS38" s="102">
        <v>14</v>
      </c>
      <c r="BT38" s="104">
        <f t="shared" si="270"/>
        <v>15.200000000000001</v>
      </c>
      <c r="BU38" s="102"/>
      <c r="BV38" s="104">
        <f t="shared" si="271"/>
        <v>15.200000000000001</v>
      </c>
      <c r="BW38" s="240">
        <v>13.5</v>
      </c>
      <c r="BX38" s="102">
        <v>16</v>
      </c>
      <c r="BY38" s="104">
        <f t="shared" si="272"/>
        <v>15</v>
      </c>
      <c r="BZ38" s="102"/>
      <c r="CA38" s="104">
        <f t="shared" si="273"/>
        <v>15</v>
      </c>
      <c r="CB38" s="102">
        <v>15.5</v>
      </c>
      <c r="CC38" s="102">
        <v>14.5</v>
      </c>
      <c r="CD38" s="104">
        <f t="shared" si="274"/>
        <v>14.899999999999999</v>
      </c>
      <c r="CE38" s="118"/>
      <c r="CF38" s="104">
        <f t="shared" si="275"/>
        <v>14.899999999999999</v>
      </c>
      <c r="CG38" s="102"/>
      <c r="CH38" s="102"/>
      <c r="CI38" s="104" t="str">
        <f t="shared" si="276"/>
        <v/>
      </c>
      <c r="CJ38" s="118"/>
      <c r="CK38" s="104" t="str">
        <f t="shared" si="277"/>
        <v/>
      </c>
      <c r="CL38" s="102"/>
      <c r="CM38" s="102"/>
      <c r="CN38" s="104" t="str">
        <f t="shared" si="278"/>
        <v/>
      </c>
      <c r="CO38" s="102"/>
      <c r="CP38" s="104" t="str">
        <f t="shared" si="279"/>
        <v/>
      </c>
      <c r="CQ38" s="104">
        <f t="shared" si="280"/>
        <v>15.4375</v>
      </c>
      <c r="CR38" s="104">
        <f t="shared" si="281"/>
        <v>14.78125</v>
      </c>
      <c r="CS38" s="104">
        <f t="shared" si="282"/>
        <v>15.043749999999999</v>
      </c>
      <c r="CT38" s="104" t="str">
        <f t="shared" si="283"/>
        <v/>
      </c>
      <c r="CU38" s="104">
        <f t="shared" si="284"/>
        <v>15.043749999999999</v>
      </c>
      <c r="CV38" s="105">
        <f t="shared" si="285"/>
        <v>3</v>
      </c>
      <c r="CW38" s="109">
        <f t="shared" ref="CW38:CW67" si="448">IF(ISERROR(RANK(CU38,CU$6:CU$67)),"",RANK(CU38,CU$6:CU$67))</f>
        <v>2</v>
      </c>
      <c r="CX38" s="102">
        <v>16</v>
      </c>
      <c r="CY38" s="102">
        <v>16</v>
      </c>
      <c r="CZ38" s="104">
        <f t="shared" si="286"/>
        <v>16</v>
      </c>
      <c r="DA38" s="102"/>
      <c r="DB38" s="104">
        <f t="shared" si="287"/>
        <v>16</v>
      </c>
      <c r="DC38" s="102">
        <v>17.5</v>
      </c>
      <c r="DD38" s="102">
        <v>14</v>
      </c>
      <c r="DE38" s="104">
        <f t="shared" si="288"/>
        <v>15.4</v>
      </c>
      <c r="DF38" s="102"/>
      <c r="DG38" s="104">
        <f t="shared" si="289"/>
        <v>15.4</v>
      </c>
      <c r="DH38" s="102"/>
      <c r="DI38" s="102"/>
      <c r="DJ38" s="104" t="str">
        <f t="shared" si="290"/>
        <v/>
      </c>
      <c r="DK38" s="118"/>
      <c r="DL38" s="104" t="str">
        <f t="shared" si="291"/>
        <v/>
      </c>
      <c r="DM38" s="102"/>
      <c r="DN38" s="102"/>
      <c r="DO38" s="104" t="str">
        <f t="shared" si="292"/>
        <v/>
      </c>
      <c r="DP38" s="118"/>
      <c r="DQ38" s="104" t="str">
        <f t="shared" si="293"/>
        <v/>
      </c>
      <c r="DR38" s="102"/>
      <c r="DS38" s="102"/>
      <c r="DT38" s="104" t="str">
        <f t="shared" si="294"/>
        <v/>
      </c>
      <c r="DU38" s="102"/>
      <c r="DV38" s="104" t="str">
        <f t="shared" si="295"/>
        <v/>
      </c>
      <c r="DW38" s="104">
        <f t="shared" si="296"/>
        <v>16.75</v>
      </c>
      <c r="DX38" s="104">
        <f t="shared" si="297"/>
        <v>15</v>
      </c>
      <c r="DY38" s="104">
        <f t="shared" si="298"/>
        <v>15.7</v>
      </c>
      <c r="DZ38" s="104" t="str">
        <f t="shared" si="299"/>
        <v/>
      </c>
      <c r="EA38" s="104">
        <f t="shared" si="300"/>
        <v>15.7</v>
      </c>
      <c r="EB38" s="105">
        <f t="shared" si="301"/>
        <v>4</v>
      </c>
      <c r="EC38" s="109">
        <f t="shared" ref="EC38:EC67" si="449">IF(ISERROR(RANK(EA38,EA$6:EA$67)),"",RANK(EA38,EA$6:EA$67))</f>
        <v>5</v>
      </c>
      <c r="ED38" s="102">
        <v>16</v>
      </c>
      <c r="EE38" s="102">
        <v>10.5</v>
      </c>
      <c r="EF38" s="104">
        <f t="shared" si="302"/>
        <v>12.7</v>
      </c>
      <c r="EG38" s="102"/>
      <c r="EH38" s="104">
        <f t="shared" si="303"/>
        <v>12.7</v>
      </c>
      <c r="EI38" s="102">
        <v>17.5</v>
      </c>
      <c r="EJ38" s="102">
        <v>12</v>
      </c>
      <c r="EK38" s="104">
        <f t="shared" si="304"/>
        <v>14.2</v>
      </c>
      <c r="EL38" s="102"/>
      <c r="EM38" s="104">
        <f t="shared" si="305"/>
        <v>14.2</v>
      </c>
      <c r="EN38" s="102"/>
      <c r="EO38" s="102"/>
      <c r="EP38" s="104" t="str">
        <f t="shared" si="306"/>
        <v/>
      </c>
      <c r="EQ38" s="118"/>
      <c r="ER38" s="104" t="str">
        <f t="shared" si="307"/>
        <v/>
      </c>
      <c r="ES38" s="102"/>
      <c r="ET38" s="102"/>
      <c r="EU38" s="104" t="str">
        <f t="shared" si="308"/>
        <v/>
      </c>
      <c r="EV38" s="118"/>
      <c r="EW38" s="104" t="str">
        <f t="shared" si="309"/>
        <v/>
      </c>
      <c r="EX38" s="102"/>
      <c r="EY38" s="102"/>
      <c r="EZ38" s="104" t="str">
        <f t="shared" si="310"/>
        <v/>
      </c>
      <c r="FA38" s="102"/>
      <c r="FB38" s="104" t="str">
        <f t="shared" si="311"/>
        <v/>
      </c>
      <c r="FC38" s="104">
        <f t="shared" si="312"/>
        <v>16.75</v>
      </c>
      <c r="FD38" s="104">
        <f t="shared" si="313"/>
        <v>11.25</v>
      </c>
      <c r="FE38" s="104">
        <f t="shared" si="314"/>
        <v>13.45</v>
      </c>
      <c r="FF38" s="104" t="str">
        <f t="shared" si="315"/>
        <v/>
      </c>
      <c r="FG38" s="104">
        <f t="shared" si="316"/>
        <v>13.45</v>
      </c>
      <c r="FH38" s="105">
        <f t="shared" si="317"/>
        <v>2</v>
      </c>
      <c r="FI38" s="109">
        <f t="shared" ref="FI38:FI67" si="450">IF(ISERROR(RANK(FG38,FG$6:FG$67)),"",RANK(FG38,FG$6:FG$67))</f>
        <v>3</v>
      </c>
      <c r="FJ38" s="102">
        <v>16.5</v>
      </c>
      <c r="FK38" s="102">
        <v>9.5</v>
      </c>
      <c r="FL38" s="104">
        <f t="shared" si="318"/>
        <v>12.3</v>
      </c>
      <c r="FM38" s="102"/>
      <c r="FN38" s="104">
        <f t="shared" si="319"/>
        <v>12.3</v>
      </c>
      <c r="FO38" s="102">
        <v>17</v>
      </c>
      <c r="FP38" s="102">
        <v>17</v>
      </c>
      <c r="FQ38" s="104">
        <f t="shared" si="320"/>
        <v>17</v>
      </c>
      <c r="FR38" s="102"/>
      <c r="FS38" s="104">
        <f t="shared" si="321"/>
        <v>17</v>
      </c>
      <c r="FT38" s="102"/>
      <c r="FU38" s="102"/>
      <c r="FV38" s="104" t="str">
        <f t="shared" si="322"/>
        <v/>
      </c>
      <c r="FW38" s="118"/>
      <c r="FX38" s="104" t="str">
        <f t="shared" si="323"/>
        <v/>
      </c>
      <c r="FY38" s="102"/>
      <c r="FZ38" s="102"/>
      <c r="GA38" s="104" t="str">
        <f t="shared" si="324"/>
        <v/>
      </c>
      <c r="GB38" s="118"/>
      <c r="GC38" s="104" t="str">
        <f t="shared" si="325"/>
        <v/>
      </c>
      <c r="GD38" s="102"/>
      <c r="GE38" s="102"/>
      <c r="GF38" s="104" t="str">
        <f t="shared" si="326"/>
        <v/>
      </c>
      <c r="GG38" s="102"/>
      <c r="GH38" s="104" t="str">
        <f t="shared" si="327"/>
        <v/>
      </c>
      <c r="GI38" s="104">
        <f t="shared" si="328"/>
        <v>16.9375</v>
      </c>
      <c r="GJ38" s="104">
        <f t="shared" si="329"/>
        <v>16.0625</v>
      </c>
      <c r="GK38" s="104">
        <f t="shared" si="330"/>
        <v>16.412500000000001</v>
      </c>
      <c r="GL38" s="104" t="str">
        <f t="shared" si="331"/>
        <v/>
      </c>
      <c r="GM38" s="104">
        <f t="shared" si="332"/>
        <v>16.412500000000001</v>
      </c>
      <c r="GN38" s="105">
        <f t="shared" si="333"/>
        <v>2</v>
      </c>
      <c r="GO38" s="109">
        <f t="shared" ref="GO38:GO67" si="451">IF(ISERROR(RANK(GM38,GM$6:GM$67)),"",RANK(GM38,GM$6:GM$67))</f>
        <v>1</v>
      </c>
      <c r="GP38" s="102">
        <v>19.5</v>
      </c>
      <c r="GQ38" s="102">
        <v>15</v>
      </c>
      <c r="GR38" s="104">
        <f t="shared" si="334"/>
        <v>16.8</v>
      </c>
      <c r="GS38" s="102"/>
      <c r="GT38" s="104">
        <f t="shared" si="335"/>
        <v>16.8</v>
      </c>
      <c r="GU38" s="102">
        <v>17</v>
      </c>
      <c r="GV38" s="102">
        <v>19</v>
      </c>
      <c r="GW38" s="104">
        <f t="shared" si="336"/>
        <v>18.200000000000003</v>
      </c>
      <c r="GX38" s="102"/>
      <c r="GY38" s="104">
        <f t="shared" si="337"/>
        <v>18.200000000000003</v>
      </c>
      <c r="GZ38" s="102">
        <v>19</v>
      </c>
      <c r="HA38" s="102">
        <v>17</v>
      </c>
      <c r="HB38" s="104">
        <f t="shared" si="338"/>
        <v>17.8</v>
      </c>
      <c r="HC38" s="118"/>
      <c r="HD38" s="104">
        <f t="shared" si="339"/>
        <v>17.8</v>
      </c>
      <c r="HE38" s="102"/>
      <c r="HF38" s="102"/>
      <c r="HG38" s="104" t="str">
        <f t="shared" si="340"/>
        <v/>
      </c>
      <c r="HH38" s="118"/>
      <c r="HI38" s="104" t="str">
        <f t="shared" si="341"/>
        <v/>
      </c>
      <c r="HJ38" s="102"/>
      <c r="HK38" s="102"/>
      <c r="HL38" s="104" t="str">
        <f t="shared" si="342"/>
        <v/>
      </c>
      <c r="HM38" s="102"/>
      <c r="HN38" s="104" t="str">
        <f t="shared" si="343"/>
        <v/>
      </c>
      <c r="HO38" s="104">
        <f t="shared" si="344"/>
        <v>18.71875</v>
      </c>
      <c r="HP38" s="104">
        <f t="shared" si="345"/>
        <v>17</v>
      </c>
      <c r="HQ38" s="104">
        <f t="shared" si="346"/>
        <v>17.6875</v>
      </c>
      <c r="HR38" s="104" t="str">
        <f t="shared" si="347"/>
        <v/>
      </c>
      <c r="HS38" s="104">
        <f t="shared" si="348"/>
        <v>17.6875</v>
      </c>
      <c r="HT38" s="105">
        <f t="shared" si="349"/>
        <v>2</v>
      </c>
      <c r="HU38" s="109">
        <f t="shared" ref="HU38:HU67" si="452">IF(ISERROR(RANK(HS38,HS$6:HS$67)),"",RANK(HS38,HS$6:HS$67))</f>
        <v>1</v>
      </c>
      <c r="HV38" s="102"/>
      <c r="HW38" s="102"/>
      <c r="HX38" s="104" t="str">
        <f t="shared" si="350"/>
        <v/>
      </c>
      <c r="HY38" s="102"/>
      <c r="HZ38" s="104" t="str">
        <f t="shared" si="351"/>
        <v/>
      </c>
      <c r="IA38" s="102">
        <v>15</v>
      </c>
      <c r="IB38" s="102">
        <v>12.5</v>
      </c>
      <c r="IC38" s="104">
        <f t="shared" si="352"/>
        <v>13.5</v>
      </c>
      <c r="ID38" s="102"/>
      <c r="IE38" s="104">
        <f t="shared" si="353"/>
        <v>13.5</v>
      </c>
      <c r="IF38" s="102"/>
      <c r="IG38" s="102"/>
      <c r="IH38" s="104" t="str">
        <f t="shared" si="354"/>
        <v/>
      </c>
      <c r="II38" s="118"/>
      <c r="IJ38" s="104" t="str">
        <f t="shared" si="355"/>
        <v/>
      </c>
      <c r="IK38" s="102"/>
      <c r="IL38" s="102"/>
      <c r="IM38" s="104" t="str">
        <f t="shared" si="356"/>
        <v/>
      </c>
      <c r="IN38" s="118"/>
      <c r="IO38" s="104" t="str">
        <f t="shared" si="357"/>
        <v/>
      </c>
      <c r="IP38" s="102"/>
      <c r="IQ38" s="102"/>
      <c r="IR38" s="104" t="str">
        <f t="shared" si="358"/>
        <v/>
      </c>
      <c r="IS38" s="102"/>
      <c r="IT38" s="104" t="str">
        <f t="shared" si="359"/>
        <v/>
      </c>
      <c r="IU38" s="104">
        <f t="shared" si="360"/>
        <v>15</v>
      </c>
      <c r="IV38" s="104">
        <f t="shared" si="361"/>
        <v>12.5</v>
      </c>
      <c r="IW38" s="104">
        <f t="shared" si="362"/>
        <v>13.5</v>
      </c>
      <c r="IX38" s="104" t="str">
        <f t="shared" si="363"/>
        <v/>
      </c>
      <c r="IY38" s="104">
        <f t="shared" si="364"/>
        <v>13.5</v>
      </c>
      <c r="IZ38" s="105">
        <f t="shared" si="365"/>
        <v>2</v>
      </c>
      <c r="JA38" s="109">
        <f t="shared" ref="JA38:JA67" si="453">IF(ISERROR(RANK(IY38,IY$6:IY$67)),"",RANK(IY38,IY$6:IY$67))</f>
        <v>10</v>
      </c>
      <c r="JB38" s="102">
        <v>18</v>
      </c>
      <c r="JC38" s="102">
        <v>18</v>
      </c>
      <c r="JD38" s="104">
        <f t="shared" si="366"/>
        <v>18</v>
      </c>
      <c r="JE38" s="102"/>
      <c r="JF38" s="104">
        <f t="shared" si="367"/>
        <v>18</v>
      </c>
      <c r="JG38" s="102"/>
      <c r="JH38" s="102"/>
      <c r="JI38" s="104" t="str">
        <f t="shared" si="368"/>
        <v/>
      </c>
      <c r="JJ38" s="102"/>
      <c r="JK38" s="104" t="str">
        <f t="shared" si="369"/>
        <v/>
      </c>
      <c r="JL38" s="102"/>
      <c r="JM38" s="102"/>
      <c r="JN38" s="104" t="str">
        <f t="shared" si="370"/>
        <v/>
      </c>
      <c r="JO38" s="118"/>
      <c r="JP38" s="104" t="str">
        <f t="shared" si="371"/>
        <v/>
      </c>
      <c r="JQ38" s="102"/>
      <c r="JR38" s="102"/>
      <c r="JS38" s="104" t="str">
        <f t="shared" si="372"/>
        <v/>
      </c>
      <c r="JT38" s="118"/>
      <c r="JU38" s="104" t="str">
        <f t="shared" si="373"/>
        <v/>
      </c>
      <c r="JV38" s="102"/>
      <c r="JW38" s="102"/>
      <c r="JX38" s="104" t="str">
        <f t="shared" si="374"/>
        <v/>
      </c>
      <c r="JY38" s="102"/>
      <c r="JZ38" s="104" t="str">
        <f t="shared" si="375"/>
        <v/>
      </c>
      <c r="KA38" s="104">
        <f t="shared" si="376"/>
        <v>18</v>
      </c>
      <c r="KB38" s="104">
        <f t="shared" si="377"/>
        <v>18</v>
      </c>
      <c r="KC38" s="104">
        <f t="shared" si="378"/>
        <v>18</v>
      </c>
      <c r="KD38" s="104" t="str">
        <f t="shared" si="379"/>
        <v/>
      </c>
      <c r="KE38" s="104">
        <f t="shared" si="380"/>
        <v>18</v>
      </c>
      <c r="KF38" s="105">
        <f t="shared" si="381"/>
        <v>2</v>
      </c>
      <c r="KG38" s="109">
        <f t="shared" ref="KG38:KG67" si="454">IF(ISERROR(RANK(KE38,KE$6:KE$67)),"",RANK(KE38,KE$6:KE$67))</f>
        <v>1</v>
      </c>
      <c r="KH38" s="102"/>
      <c r="KI38" s="102"/>
      <c r="KJ38" s="104" t="str">
        <f t="shared" si="382"/>
        <v/>
      </c>
      <c r="KK38" s="102"/>
      <c r="KL38" s="104" t="str">
        <f t="shared" si="383"/>
        <v/>
      </c>
      <c r="KM38" s="102"/>
      <c r="KN38" s="102"/>
      <c r="KO38" s="104" t="str">
        <f t="shared" si="384"/>
        <v/>
      </c>
      <c r="KP38" s="102"/>
      <c r="KQ38" s="104" t="str">
        <f t="shared" si="385"/>
        <v/>
      </c>
      <c r="KR38" s="102"/>
      <c r="KS38" s="102"/>
      <c r="KT38" s="104" t="str">
        <f t="shared" si="386"/>
        <v/>
      </c>
      <c r="KU38" s="118"/>
      <c r="KV38" s="104" t="str">
        <f t="shared" si="387"/>
        <v/>
      </c>
      <c r="KW38" s="102"/>
      <c r="KX38" s="102"/>
      <c r="KY38" s="104" t="str">
        <f t="shared" si="388"/>
        <v/>
      </c>
      <c r="KZ38" s="118"/>
      <c r="LA38" s="104" t="str">
        <f t="shared" si="389"/>
        <v/>
      </c>
      <c r="LB38" s="102"/>
      <c r="LC38" s="102"/>
      <c r="LD38" s="104" t="str">
        <f t="shared" si="390"/>
        <v/>
      </c>
      <c r="LE38" s="102"/>
      <c r="LF38" s="104" t="str">
        <f t="shared" si="391"/>
        <v/>
      </c>
      <c r="LG38" s="104" t="str">
        <f t="shared" si="392"/>
        <v/>
      </c>
      <c r="LH38" s="104" t="str">
        <f t="shared" si="393"/>
        <v/>
      </c>
      <c r="LI38" s="104" t="str">
        <f t="shared" si="394"/>
        <v/>
      </c>
      <c r="LJ38" s="104" t="str">
        <f t="shared" si="395"/>
        <v/>
      </c>
      <c r="LK38" s="104" t="str">
        <f t="shared" si="396"/>
        <v/>
      </c>
      <c r="LL38" s="105" t="str">
        <f t="shared" si="397"/>
        <v/>
      </c>
      <c r="LM38" s="109" t="str">
        <f t="shared" ref="LM38:LM67" si="455">IF(ISERROR(RANK(LK38,LK$6:LK$67)),"",RANK(LK38,LK$6:LK$67))</f>
        <v/>
      </c>
      <c r="LN38" s="102"/>
      <c r="LO38" s="102"/>
      <c r="LP38" s="104" t="str">
        <f t="shared" si="398"/>
        <v/>
      </c>
      <c r="LQ38" s="102"/>
      <c r="LR38" s="104" t="str">
        <f t="shared" si="399"/>
        <v/>
      </c>
      <c r="LS38" s="102"/>
      <c r="LT38" s="102"/>
      <c r="LU38" s="104" t="str">
        <f t="shared" si="400"/>
        <v/>
      </c>
      <c r="LV38" s="102"/>
      <c r="LW38" s="104" t="str">
        <f t="shared" si="401"/>
        <v/>
      </c>
      <c r="LX38" s="102"/>
      <c r="LY38" s="102"/>
      <c r="LZ38" s="104" t="str">
        <f t="shared" si="402"/>
        <v/>
      </c>
      <c r="MA38" s="118"/>
      <c r="MB38" s="104" t="str">
        <f t="shared" si="403"/>
        <v/>
      </c>
      <c r="MC38" s="102"/>
      <c r="MD38" s="102"/>
      <c r="ME38" s="104" t="str">
        <f t="shared" si="404"/>
        <v/>
      </c>
      <c r="MF38" s="118"/>
      <c r="MG38" s="104" t="str">
        <f t="shared" si="405"/>
        <v/>
      </c>
      <c r="MH38" s="102"/>
      <c r="MI38" s="102"/>
      <c r="MJ38" s="104" t="str">
        <f t="shared" si="406"/>
        <v/>
      </c>
      <c r="MK38" s="102"/>
      <c r="ML38" s="104" t="str">
        <f t="shared" si="407"/>
        <v/>
      </c>
      <c r="MM38" s="104" t="str">
        <f t="shared" si="408"/>
        <v/>
      </c>
      <c r="MN38" s="104" t="str">
        <f t="shared" si="409"/>
        <v/>
      </c>
      <c r="MO38" s="104" t="str">
        <f t="shared" si="410"/>
        <v/>
      </c>
      <c r="MP38" s="104" t="str">
        <f t="shared" si="411"/>
        <v/>
      </c>
      <c r="MQ38" s="104" t="str">
        <f t="shared" si="412"/>
        <v/>
      </c>
      <c r="MR38" s="105" t="str">
        <f t="shared" si="413"/>
        <v/>
      </c>
      <c r="MS38" s="109" t="str">
        <f t="shared" ref="MS38:MS67" si="456">IF(ISERROR(RANK(MQ38,MQ$6:MQ$67)),"",RANK(MQ38,MQ$6:MQ$67))</f>
        <v/>
      </c>
      <c r="MT38" s="102"/>
      <c r="MU38" s="102"/>
      <c r="MV38" s="104" t="str">
        <f t="shared" si="414"/>
        <v/>
      </c>
      <c r="MW38" s="102"/>
      <c r="MX38" s="104" t="str">
        <f t="shared" si="415"/>
        <v/>
      </c>
      <c r="MY38" s="102"/>
      <c r="MZ38" s="102"/>
      <c r="NA38" s="104" t="str">
        <f t="shared" si="416"/>
        <v/>
      </c>
      <c r="NB38" s="102"/>
      <c r="NC38" s="104" t="str">
        <f t="shared" si="417"/>
        <v/>
      </c>
      <c r="ND38" s="102"/>
      <c r="NE38" s="102"/>
      <c r="NF38" s="104" t="str">
        <f t="shared" si="418"/>
        <v/>
      </c>
      <c r="NG38" s="118"/>
      <c r="NH38" s="104" t="str">
        <f t="shared" si="419"/>
        <v/>
      </c>
      <c r="NI38" s="102"/>
      <c r="NJ38" s="102"/>
      <c r="NK38" s="104" t="str">
        <f t="shared" si="420"/>
        <v/>
      </c>
      <c r="NL38" s="118"/>
      <c r="NM38" s="104" t="str">
        <f t="shared" si="421"/>
        <v/>
      </c>
      <c r="NN38" s="102"/>
      <c r="NO38" s="102"/>
      <c r="NP38" s="104" t="str">
        <f t="shared" si="422"/>
        <v/>
      </c>
      <c r="NQ38" s="102"/>
      <c r="NR38" s="104" t="str">
        <f t="shared" si="423"/>
        <v/>
      </c>
      <c r="NS38" s="104" t="str">
        <f t="shared" si="424"/>
        <v/>
      </c>
      <c r="NT38" s="104" t="str">
        <f t="shared" si="425"/>
        <v/>
      </c>
      <c r="NU38" s="104" t="str">
        <f t="shared" si="426"/>
        <v/>
      </c>
      <c r="NV38" s="104" t="str">
        <f t="shared" si="427"/>
        <v/>
      </c>
      <c r="NW38" s="104" t="str">
        <f t="shared" si="428"/>
        <v/>
      </c>
      <c r="NX38" s="105" t="str">
        <f t="shared" si="429"/>
        <v/>
      </c>
      <c r="NY38" s="109" t="str">
        <f t="shared" ref="NY38:NY67" si="457">IF(ISERROR(RANK(NW38,NW$6:NW$67)),"",RANK(NW38,NW$6:NW$67))</f>
        <v/>
      </c>
      <c r="NZ38" s="73" t="str">
        <f t="shared" ref="NZ38:NZ67" si="458">B38</f>
        <v>Romy</v>
      </c>
      <c r="OA38" s="104">
        <f t="shared" si="430"/>
        <v>17.116250000000001</v>
      </c>
      <c r="OB38" s="104">
        <f t="shared" si="431"/>
        <v>12.728125</v>
      </c>
      <c r="OC38" s="104">
        <f t="shared" si="432"/>
        <v>15.043749999999999</v>
      </c>
      <c r="OD38" s="104">
        <f t="shared" si="433"/>
        <v>15.7</v>
      </c>
      <c r="OE38" s="104">
        <f t="shared" si="434"/>
        <v>13.45</v>
      </c>
      <c r="OF38" s="104">
        <f t="shared" si="435"/>
        <v>16.412500000000001</v>
      </c>
      <c r="OG38" s="104">
        <f t="shared" si="436"/>
        <v>17.6875</v>
      </c>
      <c r="OH38" s="104">
        <f t="shared" si="437"/>
        <v>13.5</v>
      </c>
      <c r="OI38" s="104">
        <f t="shared" si="438"/>
        <v>18</v>
      </c>
      <c r="OJ38" s="104" t="str">
        <f t="shared" si="439"/>
        <v/>
      </c>
      <c r="OK38" s="104" t="str">
        <f t="shared" si="440"/>
        <v/>
      </c>
      <c r="OL38" s="104" t="str">
        <f t="shared" si="441"/>
        <v/>
      </c>
      <c r="OM38" s="134"/>
      <c r="ON38" s="104">
        <f t="shared" si="97"/>
        <v>12.90625</v>
      </c>
      <c r="OO38" s="104">
        <f t="shared" si="98"/>
        <v>11.712740384615385</v>
      </c>
      <c r="OP38" s="104">
        <f t="shared" si="442"/>
        <v>15.481730769230769</v>
      </c>
      <c r="OQ38" s="104">
        <f t="shared" si="443"/>
        <v>15.481730769230769</v>
      </c>
      <c r="OR38" s="105">
        <f t="shared" si="444"/>
        <v>26</v>
      </c>
      <c r="OS38" s="105">
        <f t="shared" si="445"/>
        <v>30</v>
      </c>
      <c r="OT38" s="134"/>
      <c r="OU38" s="109">
        <f t="shared" ref="OU38:OU67" si="459">IF(ISERROR(RANK(OQ38,OQ$6:OQ$67)),"",RANK(OQ38,OQ$6:OQ$67))</f>
        <v>1</v>
      </c>
      <c r="OW38" s="95" t="s">
        <v>30</v>
      </c>
      <c r="OX38" s="95" t="s">
        <v>31</v>
      </c>
      <c r="OY38" s="95" t="s">
        <v>30</v>
      </c>
      <c r="OZ38" s="95"/>
      <c r="PA38" s="95" t="s">
        <v>30</v>
      </c>
      <c r="PB38" s="95" t="s">
        <v>31</v>
      </c>
      <c r="PC38" s="95"/>
      <c r="PD38" s="95"/>
      <c r="PE38" s="95"/>
      <c r="PF38" s="95"/>
    </row>
    <row r="39" spans="1:422" x14ac:dyDescent="0.3">
      <c r="A39" s="103">
        <f t="shared" si="225"/>
        <v>34</v>
      </c>
      <c r="B39" s="237" t="s">
        <v>315</v>
      </c>
      <c r="C39" s="237" t="s">
        <v>385</v>
      </c>
      <c r="D39" s="237" t="s">
        <v>422</v>
      </c>
      <c r="E39" s="239" t="s">
        <v>278</v>
      </c>
      <c r="F39" s="102">
        <v>17.600000000000001</v>
      </c>
      <c r="G39" s="102">
        <v>1.75</v>
      </c>
      <c r="H39" s="104">
        <f t="shared" si="238"/>
        <v>8.0900000000000016</v>
      </c>
      <c r="I39" s="102"/>
      <c r="J39" s="104">
        <f t="shared" si="239"/>
        <v>8.0900000000000016</v>
      </c>
      <c r="K39" s="102">
        <v>8.1</v>
      </c>
      <c r="L39" s="102">
        <v>2.5</v>
      </c>
      <c r="M39" s="104">
        <f t="shared" si="240"/>
        <v>4.74</v>
      </c>
      <c r="N39" s="102"/>
      <c r="O39" s="104">
        <f t="shared" si="241"/>
        <v>4.74</v>
      </c>
      <c r="P39" s="102"/>
      <c r="Q39" s="102"/>
      <c r="R39" s="104" t="str">
        <f t="shared" si="242"/>
        <v/>
      </c>
      <c r="S39" s="118"/>
      <c r="T39" s="104" t="str">
        <f t="shared" si="243"/>
        <v/>
      </c>
      <c r="U39" s="102"/>
      <c r="V39" s="102"/>
      <c r="W39" s="104" t="str">
        <f t="shared" si="244"/>
        <v/>
      </c>
      <c r="X39" s="118"/>
      <c r="Y39" s="104" t="str">
        <f t="shared" si="245"/>
        <v/>
      </c>
      <c r="Z39" s="102"/>
      <c r="AA39" s="102"/>
      <c r="AB39" s="104" t="str">
        <f t="shared" si="246"/>
        <v/>
      </c>
      <c r="AC39" s="102"/>
      <c r="AD39" s="104" t="str">
        <f t="shared" si="247"/>
        <v/>
      </c>
      <c r="AE39" s="104">
        <f t="shared" si="248"/>
        <v>11.662500000000001</v>
      </c>
      <c r="AF39" s="104">
        <f t="shared" si="249"/>
        <v>2.21875</v>
      </c>
      <c r="AG39" s="104">
        <f t="shared" si="250"/>
        <v>5.9962500000000007</v>
      </c>
      <c r="AH39" s="104" t="str">
        <f t="shared" si="251"/>
        <v/>
      </c>
      <c r="AI39" s="104">
        <f t="shared" si="252"/>
        <v>5.9962500000000007</v>
      </c>
      <c r="AJ39" s="105">
        <f t="shared" si="253"/>
        <v>0</v>
      </c>
      <c r="AK39" s="109">
        <f t="shared" si="446"/>
        <v>41</v>
      </c>
      <c r="AL39" s="102">
        <v>11.75</v>
      </c>
      <c r="AM39" s="102">
        <v>11.5</v>
      </c>
      <c r="AN39" s="104">
        <f t="shared" si="254"/>
        <v>11.6</v>
      </c>
      <c r="AO39" s="102"/>
      <c r="AP39" s="104">
        <f t="shared" si="255"/>
        <v>11.6</v>
      </c>
      <c r="AQ39" s="102">
        <v>10.5</v>
      </c>
      <c r="AR39" s="102">
        <v>9</v>
      </c>
      <c r="AS39" s="104">
        <f t="shared" si="256"/>
        <v>9.6</v>
      </c>
      <c r="AT39" s="102"/>
      <c r="AU39" s="104">
        <f t="shared" si="257"/>
        <v>9.6</v>
      </c>
      <c r="AV39" s="102">
        <v>9.75</v>
      </c>
      <c r="AW39" s="102">
        <v>11</v>
      </c>
      <c r="AX39" s="104">
        <f t="shared" si="258"/>
        <v>10.5</v>
      </c>
      <c r="AY39" s="118"/>
      <c r="AZ39" s="104">
        <f t="shared" si="259"/>
        <v>10.5</v>
      </c>
      <c r="BA39" s="102"/>
      <c r="BB39" s="102"/>
      <c r="BC39" s="104" t="str">
        <f t="shared" si="260"/>
        <v/>
      </c>
      <c r="BD39" s="118"/>
      <c r="BE39" s="104" t="str">
        <f t="shared" si="261"/>
        <v/>
      </c>
      <c r="BF39" s="102"/>
      <c r="BG39" s="102"/>
      <c r="BH39" s="104" t="str">
        <f t="shared" si="262"/>
        <v/>
      </c>
      <c r="BI39" s="102"/>
      <c r="BJ39" s="104" t="str">
        <f t="shared" si="263"/>
        <v/>
      </c>
      <c r="BK39" s="104">
        <f t="shared" si="264"/>
        <v>10.609375</v>
      </c>
      <c r="BL39" s="104">
        <f t="shared" si="265"/>
        <v>10.53125</v>
      </c>
      <c r="BM39" s="104">
        <f t="shared" si="266"/>
        <v>10.5625</v>
      </c>
      <c r="BN39" s="104" t="str">
        <f t="shared" si="267"/>
        <v/>
      </c>
      <c r="BO39" s="104">
        <f t="shared" si="268"/>
        <v>10.5625</v>
      </c>
      <c r="BP39" s="105">
        <f t="shared" si="269"/>
        <v>4</v>
      </c>
      <c r="BQ39" s="109">
        <f t="shared" si="447"/>
        <v>21</v>
      </c>
      <c r="BR39" s="102">
        <v>9</v>
      </c>
      <c r="BS39" s="102">
        <v>9</v>
      </c>
      <c r="BT39" s="104">
        <f t="shared" si="270"/>
        <v>9</v>
      </c>
      <c r="BU39" s="102"/>
      <c r="BV39" s="104">
        <f t="shared" si="271"/>
        <v>9</v>
      </c>
      <c r="BW39" s="240">
        <v>7.5</v>
      </c>
      <c r="BX39" s="102">
        <v>8.5</v>
      </c>
      <c r="BY39" s="104">
        <f t="shared" si="272"/>
        <v>8.1</v>
      </c>
      <c r="BZ39" s="102"/>
      <c r="CA39" s="104">
        <f t="shared" si="273"/>
        <v>8.1</v>
      </c>
      <c r="CB39" s="102">
        <v>10.5</v>
      </c>
      <c r="CC39" s="102">
        <v>7</v>
      </c>
      <c r="CD39" s="104">
        <f t="shared" si="274"/>
        <v>8.4</v>
      </c>
      <c r="CE39" s="118"/>
      <c r="CF39" s="104">
        <f t="shared" si="275"/>
        <v>8.4</v>
      </c>
      <c r="CG39" s="102"/>
      <c r="CH39" s="102"/>
      <c r="CI39" s="104" t="str">
        <f t="shared" si="276"/>
        <v/>
      </c>
      <c r="CJ39" s="118"/>
      <c r="CK39" s="104" t="str">
        <f t="shared" si="277"/>
        <v/>
      </c>
      <c r="CL39" s="102"/>
      <c r="CM39" s="102"/>
      <c r="CN39" s="104" t="str">
        <f t="shared" si="278"/>
        <v/>
      </c>
      <c r="CO39" s="102"/>
      <c r="CP39" s="104" t="str">
        <f t="shared" si="279"/>
        <v/>
      </c>
      <c r="CQ39" s="104">
        <f t="shared" si="280"/>
        <v>9</v>
      </c>
      <c r="CR39" s="104">
        <f t="shared" si="281"/>
        <v>8.21875</v>
      </c>
      <c r="CS39" s="104">
        <f t="shared" si="282"/>
        <v>8.53125</v>
      </c>
      <c r="CT39" s="104" t="str">
        <f t="shared" si="283"/>
        <v/>
      </c>
      <c r="CU39" s="104">
        <f t="shared" si="284"/>
        <v>8.53125</v>
      </c>
      <c r="CV39" s="105">
        <f t="shared" si="285"/>
        <v>0</v>
      </c>
      <c r="CW39" s="109">
        <f t="shared" si="448"/>
        <v>33</v>
      </c>
      <c r="CX39" s="102">
        <v>12</v>
      </c>
      <c r="CY39" s="102">
        <v>11.5</v>
      </c>
      <c r="CZ39" s="104">
        <f t="shared" si="286"/>
        <v>11.7</v>
      </c>
      <c r="DA39" s="102"/>
      <c r="DB39" s="104">
        <f t="shared" si="287"/>
        <v>11.7</v>
      </c>
      <c r="DC39" s="102">
        <v>11.5</v>
      </c>
      <c r="DD39" s="102">
        <v>12.5</v>
      </c>
      <c r="DE39" s="104">
        <f t="shared" si="288"/>
        <v>12.100000000000001</v>
      </c>
      <c r="DF39" s="102"/>
      <c r="DG39" s="104">
        <f t="shared" si="289"/>
        <v>12.100000000000001</v>
      </c>
      <c r="DH39" s="102"/>
      <c r="DI39" s="102"/>
      <c r="DJ39" s="104" t="str">
        <f t="shared" si="290"/>
        <v/>
      </c>
      <c r="DK39" s="118"/>
      <c r="DL39" s="104" t="str">
        <f t="shared" si="291"/>
        <v/>
      </c>
      <c r="DM39" s="102"/>
      <c r="DN39" s="102"/>
      <c r="DO39" s="104" t="str">
        <f t="shared" si="292"/>
        <v/>
      </c>
      <c r="DP39" s="118"/>
      <c r="DQ39" s="104" t="str">
        <f t="shared" si="293"/>
        <v/>
      </c>
      <c r="DR39" s="102"/>
      <c r="DS39" s="102"/>
      <c r="DT39" s="104" t="str">
        <f t="shared" si="294"/>
        <v/>
      </c>
      <c r="DU39" s="102"/>
      <c r="DV39" s="104" t="str">
        <f t="shared" si="295"/>
        <v/>
      </c>
      <c r="DW39" s="104">
        <f t="shared" si="296"/>
        <v>11.75</v>
      </c>
      <c r="DX39" s="104">
        <f t="shared" si="297"/>
        <v>12</v>
      </c>
      <c r="DY39" s="104">
        <f t="shared" si="298"/>
        <v>11.9</v>
      </c>
      <c r="DZ39" s="104" t="str">
        <f t="shared" si="299"/>
        <v/>
      </c>
      <c r="EA39" s="104">
        <f t="shared" si="300"/>
        <v>11.9</v>
      </c>
      <c r="EB39" s="105">
        <f t="shared" si="301"/>
        <v>4</v>
      </c>
      <c r="EC39" s="109">
        <f t="shared" si="449"/>
        <v>30</v>
      </c>
      <c r="ED39" s="102">
        <v>1.5</v>
      </c>
      <c r="EE39" s="102">
        <v>8.5</v>
      </c>
      <c r="EF39" s="104">
        <f t="shared" si="302"/>
        <v>5.6999999999999993</v>
      </c>
      <c r="EG39" s="102"/>
      <c r="EH39" s="104">
        <f t="shared" si="303"/>
        <v>5.6999999999999993</v>
      </c>
      <c r="EI39" s="102">
        <v>13.5</v>
      </c>
      <c r="EJ39" s="102">
        <v>6.5</v>
      </c>
      <c r="EK39" s="104">
        <f t="shared" si="304"/>
        <v>9.3000000000000007</v>
      </c>
      <c r="EL39" s="102"/>
      <c r="EM39" s="104">
        <f t="shared" si="305"/>
        <v>9.3000000000000007</v>
      </c>
      <c r="EN39" s="102"/>
      <c r="EO39" s="102"/>
      <c r="EP39" s="104" t="str">
        <f t="shared" si="306"/>
        <v/>
      </c>
      <c r="EQ39" s="118"/>
      <c r="ER39" s="104" t="str">
        <f t="shared" si="307"/>
        <v/>
      </c>
      <c r="ES39" s="102"/>
      <c r="ET39" s="102"/>
      <c r="EU39" s="104" t="str">
        <f t="shared" si="308"/>
        <v/>
      </c>
      <c r="EV39" s="118"/>
      <c r="EW39" s="104" t="str">
        <f t="shared" si="309"/>
        <v/>
      </c>
      <c r="EX39" s="102"/>
      <c r="EY39" s="102"/>
      <c r="EZ39" s="104" t="str">
        <f t="shared" si="310"/>
        <v/>
      </c>
      <c r="FA39" s="102"/>
      <c r="FB39" s="104" t="str">
        <f t="shared" si="311"/>
        <v/>
      </c>
      <c r="FC39" s="104">
        <f t="shared" si="312"/>
        <v>7.5</v>
      </c>
      <c r="FD39" s="104">
        <f t="shared" si="313"/>
        <v>7.5</v>
      </c>
      <c r="FE39" s="104">
        <f t="shared" si="314"/>
        <v>7.5</v>
      </c>
      <c r="FF39" s="104" t="str">
        <f t="shared" si="315"/>
        <v/>
      </c>
      <c r="FG39" s="104">
        <f t="shared" si="316"/>
        <v>7.5</v>
      </c>
      <c r="FH39" s="105">
        <f t="shared" si="317"/>
        <v>0</v>
      </c>
      <c r="FI39" s="109">
        <f t="shared" si="450"/>
        <v>39</v>
      </c>
      <c r="FJ39" s="102">
        <v>13</v>
      </c>
      <c r="FK39" s="102">
        <v>6.5</v>
      </c>
      <c r="FL39" s="104">
        <f t="shared" si="318"/>
        <v>9.1</v>
      </c>
      <c r="FM39" s="102"/>
      <c r="FN39" s="104">
        <f t="shared" si="319"/>
        <v>9.1</v>
      </c>
      <c r="FO39" s="102">
        <v>8.5</v>
      </c>
      <c r="FP39" s="102">
        <v>6</v>
      </c>
      <c r="FQ39" s="104">
        <f t="shared" si="320"/>
        <v>7</v>
      </c>
      <c r="FR39" s="102"/>
      <c r="FS39" s="104">
        <f t="shared" si="321"/>
        <v>7</v>
      </c>
      <c r="FT39" s="102"/>
      <c r="FU39" s="102"/>
      <c r="FV39" s="104" t="str">
        <f t="shared" si="322"/>
        <v/>
      </c>
      <c r="FW39" s="118"/>
      <c r="FX39" s="104" t="str">
        <f t="shared" si="323"/>
        <v/>
      </c>
      <c r="FY39" s="102"/>
      <c r="FZ39" s="102"/>
      <c r="GA39" s="104" t="str">
        <f t="shared" si="324"/>
        <v/>
      </c>
      <c r="GB39" s="118"/>
      <c r="GC39" s="104" t="str">
        <f t="shared" si="325"/>
        <v/>
      </c>
      <c r="GD39" s="102"/>
      <c r="GE39" s="102"/>
      <c r="GF39" s="104" t="str">
        <f t="shared" si="326"/>
        <v/>
      </c>
      <c r="GG39" s="102"/>
      <c r="GH39" s="104" t="str">
        <f t="shared" si="327"/>
        <v/>
      </c>
      <c r="GI39" s="104">
        <f t="shared" si="328"/>
        <v>9.0625</v>
      </c>
      <c r="GJ39" s="104">
        <f t="shared" si="329"/>
        <v>6.0625</v>
      </c>
      <c r="GK39" s="104">
        <f t="shared" si="330"/>
        <v>7.2625000000000002</v>
      </c>
      <c r="GL39" s="104" t="str">
        <f t="shared" si="331"/>
        <v/>
      </c>
      <c r="GM39" s="104">
        <f t="shared" si="332"/>
        <v>7.2625000000000002</v>
      </c>
      <c r="GN39" s="105">
        <f t="shared" si="333"/>
        <v>0</v>
      </c>
      <c r="GO39" s="109">
        <f t="shared" si="451"/>
        <v>28</v>
      </c>
      <c r="GP39" s="102">
        <v>7.5</v>
      </c>
      <c r="GQ39" s="102">
        <v>3</v>
      </c>
      <c r="GR39" s="104">
        <f t="shared" si="334"/>
        <v>4.8</v>
      </c>
      <c r="GS39" s="102"/>
      <c r="GT39" s="104">
        <f t="shared" si="335"/>
        <v>4.8</v>
      </c>
      <c r="GU39" s="102">
        <v>10.5</v>
      </c>
      <c r="GV39" s="102">
        <v>5</v>
      </c>
      <c r="GW39" s="104">
        <f t="shared" si="336"/>
        <v>7.2</v>
      </c>
      <c r="GX39" s="102"/>
      <c r="GY39" s="104">
        <f t="shared" si="337"/>
        <v>7.2</v>
      </c>
      <c r="GZ39" s="102">
        <v>7</v>
      </c>
      <c r="HA39" s="102">
        <v>10.5</v>
      </c>
      <c r="HB39" s="104">
        <f t="shared" si="338"/>
        <v>9.1</v>
      </c>
      <c r="HC39" s="118"/>
      <c r="HD39" s="104">
        <f t="shared" si="339"/>
        <v>9.1</v>
      </c>
      <c r="HE39" s="102"/>
      <c r="HF39" s="102"/>
      <c r="HG39" s="104" t="str">
        <f t="shared" si="340"/>
        <v/>
      </c>
      <c r="HH39" s="118"/>
      <c r="HI39" s="104" t="str">
        <f t="shared" si="341"/>
        <v/>
      </c>
      <c r="HJ39" s="102"/>
      <c r="HK39" s="102"/>
      <c r="HL39" s="104" t="str">
        <f t="shared" si="342"/>
        <v/>
      </c>
      <c r="HM39" s="102"/>
      <c r="HN39" s="104" t="str">
        <f t="shared" si="343"/>
        <v/>
      </c>
      <c r="HO39" s="104">
        <f t="shared" si="344"/>
        <v>7.75</v>
      </c>
      <c r="HP39" s="104">
        <f t="shared" si="345"/>
        <v>8.0625</v>
      </c>
      <c r="HQ39" s="104">
        <f t="shared" si="346"/>
        <v>7.9375</v>
      </c>
      <c r="HR39" s="104" t="str">
        <f t="shared" si="347"/>
        <v/>
      </c>
      <c r="HS39" s="104">
        <f t="shared" si="348"/>
        <v>7.9375</v>
      </c>
      <c r="HT39" s="105">
        <f t="shared" si="349"/>
        <v>0</v>
      </c>
      <c r="HU39" s="109">
        <f t="shared" si="452"/>
        <v>37</v>
      </c>
      <c r="HV39" s="102"/>
      <c r="HW39" s="102"/>
      <c r="HX39" s="104" t="str">
        <f t="shared" si="350"/>
        <v/>
      </c>
      <c r="HY39" s="102"/>
      <c r="HZ39" s="104" t="str">
        <f t="shared" si="351"/>
        <v/>
      </c>
      <c r="IA39" s="102"/>
      <c r="IB39" s="102"/>
      <c r="IC39" s="104" t="str">
        <f t="shared" si="352"/>
        <v/>
      </c>
      <c r="ID39" s="102"/>
      <c r="IE39" s="104" t="str">
        <f t="shared" si="353"/>
        <v/>
      </c>
      <c r="IF39" s="102">
        <v>7.75</v>
      </c>
      <c r="IG39" s="102">
        <v>5.75</v>
      </c>
      <c r="IH39" s="104">
        <f t="shared" si="354"/>
        <v>6.55</v>
      </c>
      <c r="II39" s="118"/>
      <c r="IJ39" s="104">
        <f t="shared" si="355"/>
        <v>6.55</v>
      </c>
      <c r="IK39" s="102"/>
      <c r="IL39" s="102"/>
      <c r="IM39" s="104" t="str">
        <f t="shared" si="356"/>
        <v/>
      </c>
      <c r="IN39" s="118"/>
      <c r="IO39" s="104" t="str">
        <f t="shared" si="357"/>
        <v/>
      </c>
      <c r="IP39" s="102"/>
      <c r="IQ39" s="102"/>
      <c r="IR39" s="104" t="str">
        <f t="shared" si="358"/>
        <v/>
      </c>
      <c r="IS39" s="102"/>
      <c r="IT39" s="104" t="str">
        <f t="shared" si="359"/>
        <v/>
      </c>
      <c r="IU39" s="104">
        <f t="shared" si="360"/>
        <v>7.75</v>
      </c>
      <c r="IV39" s="104">
        <f t="shared" si="361"/>
        <v>5.75</v>
      </c>
      <c r="IW39" s="104">
        <f t="shared" si="362"/>
        <v>6.55</v>
      </c>
      <c r="IX39" s="104" t="str">
        <f t="shared" si="363"/>
        <v/>
      </c>
      <c r="IY39" s="104">
        <f t="shared" si="364"/>
        <v>6.55</v>
      </c>
      <c r="IZ39" s="105">
        <f t="shared" si="365"/>
        <v>0</v>
      </c>
      <c r="JA39" s="109">
        <f t="shared" si="453"/>
        <v>31</v>
      </c>
      <c r="JB39" s="102"/>
      <c r="JC39" s="102"/>
      <c r="JD39" s="104" t="str">
        <f t="shared" si="366"/>
        <v/>
      </c>
      <c r="JE39" s="102"/>
      <c r="JF39" s="104" t="str">
        <f t="shared" si="367"/>
        <v/>
      </c>
      <c r="JG39" s="102"/>
      <c r="JH39" s="102"/>
      <c r="JI39" s="104" t="str">
        <f t="shared" si="368"/>
        <v/>
      </c>
      <c r="JJ39" s="102"/>
      <c r="JK39" s="104" t="str">
        <f t="shared" si="369"/>
        <v/>
      </c>
      <c r="JL39" s="102"/>
      <c r="JM39" s="102"/>
      <c r="JN39" s="104" t="str">
        <f t="shared" si="370"/>
        <v/>
      </c>
      <c r="JO39" s="118"/>
      <c r="JP39" s="104" t="str">
        <f t="shared" si="371"/>
        <v/>
      </c>
      <c r="JQ39" s="102"/>
      <c r="JR39" s="102"/>
      <c r="JS39" s="104" t="str">
        <f t="shared" si="372"/>
        <v/>
      </c>
      <c r="JT39" s="118"/>
      <c r="JU39" s="104" t="str">
        <f t="shared" si="373"/>
        <v/>
      </c>
      <c r="JV39" s="102"/>
      <c r="JW39" s="102"/>
      <c r="JX39" s="104" t="str">
        <f t="shared" si="374"/>
        <v/>
      </c>
      <c r="JY39" s="102"/>
      <c r="JZ39" s="104" t="str">
        <f t="shared" si="375"/>
        <v/>
      </c>
      <c r="KA39" s="104" t="str">
        <f t="shared" si="376"/>
        <v/>
      </c>
      <c r="KB39" s="104" t="str">
        <f t="shared" si="377"/>
        <v/>
      </c>
      <c r="KC39" s="104" t="str">
        <f t="shared" si="378"/>
        <v/>
      </c>
      <c r="KD39" s="104" t="str">
        <f t="shared" si="379"/>
        <v/>
      </c>
      <c r="KE39" s="104" t="str">
        <f t="shared" si="380"/>
        <v/>
      </c>
      <c r="KF39" s="105" t="str">
        <f t="shared" si="381"/>
        <v/>
      </c>
      <c r="KG39" s="109" t="str">
        <f t="shared" si="454"/>
        <v/>
      </c>
      <c r="KH39" s="102">
        <v>14.5</v>
      </c>
      <c r="KI39" s="102">
        <v>9.75</v>
      </c>
      <c r="KJ39" s="104">
        <f t="shared" si="382"/>
        <v>11.65</v>
      </c>
      <c r="KK39" s="102"/>
      <c r="KL39" s="104">
        <f t="shared" si="383"/>
        <v>11.65</v>
      </c>
      <c r="KM39" s="102"/>
      <c r="KN39" s="102"/>
      <c r="KO39" s="104" t="str">
        <f t="shared" si="384"/>
        <v/>
      </c>
      <c r="KP39" s="102"/>
      <c r="KQ39" s="104" t="str">
        <f t="shared" si="385"/>
        <v/>
      </c>
      <c r="KR39" s="102"/>
      <c r="KS39" s="102"/>
      <c r="KT39" s="104" t="str">
        <f t="shared" si="386"/>
        <v/>
      </c>
      <c r="KU39" s="118"/>
      <c r="KV39" s="104" t="str">
        <f t="shared" si="387"/>
        <v/>
      </c>
      <c r="KW39" s="102"/>
      <c r="KX39" s="102"/>
      <c r="KY39" s="104" t="str">
        <f t="shared" si="388"/>
        <v/>
      </c>
      <c r="KZ39" s="118"/>
      <c r="LA39" s="104" t="str">
        <f t="shared" si="389"/>
        <v/>
      </c>
      <c r="LB39" s="102"/>
      <c r="LC39" s="102"/>
      <c r="LD39" s="104" t="str">
        <f t="shared" si="390"/>
        <v/>
      </c>
      <c r="LE39" s="102"/>
      <c r="LF39" s="104" t="str">
        <f t="shared" si="391"/>
        <v/>
      </c>
      <c r="LG39" s="104">
        <f t="shared" si="392"/>
        <v>14.5</v>
      </c>
      <c r="LH39" s="104">
        <f t="shared" si="393"/>
        <v>9.75</v>
      </c>
      <c r="LI39" s="104">
        <f t="shared" si="394"/>
        <v>11.65</v>
      </c>
      <c r="LJ39" s="104" t="str">
        <f t="shared" si="395"/>
        <v/>
      </c>
      <c r="LK39" s="104">
        <f t="shared" si="396"/>
        <v>11.65</v>
      </c>
      <c r="LL39" s="105">
        <f t="shared" si="397"/>
        <v>2</v>
      </c>
      <c r="LM39" s="109">
        <f t="shared" si="455"/>
        <v>19</v>
      </c>
      <c r="LN39" s="102"/>
      <c r="LO39" s="102"/>
      <c r="LP39" s="104" t="str">
        <f t="shared" si="398"/>
        <v/>
      </c>
      <c r="LQ39" s="102"/>
      <c r="LR39" s="104" t="str">
        <f t="shared" si="399"/>
        <v/>
      </c>
      <c r="LS39" s="102"/>
      <c r="LT39" s="102"/>
      <c r="LU39" s="104" t="str">
        <f t="shared" si="400"/>
        <v/>
      </c>
      <c r="LV39" s="102"/>
      <c r="LW39" s="104" t="str">
        <f t="shared" si="401"/>
        <v/>
      </c>
      <c r="LX39" s="102"/>
      <c r="LY39" s="102"/>
      <c r="LZ39" s="104" t="str">
        <f t="shared" si="402"/>
        <v/>
      </c>
      <c r="MA39" s="118"/>
      <c r="MB39" s="104" t="str">
        <f t="shared" si="403"/>
        <v/>
      </c>
      <c r="MC39" s="102"/>
      <c r="MD39" s="102"/>
      <c r="ME39" s="104" t="str">
        <f t="shared" si="404"/>
        <v/>
      </c>
      <c r="MF39" s="118"/>
      <c r="MG39" s="104" t="str">
        <f t="shared" si="405"/>
        <v/>
      </c>
      <c r="MH39" s="102"/>
      <c r="MI39" s="102"/>
      <c r="MJ39" s="104" t="str">
        <f t="shared" si="406"/>
        <v/>
      </c>
      <c r="MK39" s="102"/>
      <c r="ML39" s="104" t="str">
        <f t="shared" si="407"/>
        <v/>
      </c>
      <c r="MM39" s="104" t="str">
        <f t="shared" si="408"/>
        <v/>
      </c>
      <c r="MN39" s="104" t="str">
        <f t="shared" si="409"/>
        <v/>
      </c>
      <c r="MO39" s="104" t="str">
        <f t="shared" si="410"/>
        <v/>
      </c>
      <c r="MP39" s="104" t="str">
        <f t="shared" si="411"/>
        <v/>
      </c>
      <c r="MQ39" s="104" t="str">
        <f t="shared" si="412"/>
        <v/>
      </c>
      <c r="MR39" s="105" t="str">
        <f t="shared" si="413"/>
        <v/>
      </c>
      <c r="MS39" s="109" t="str">
        <f t="shared" si="456"/>
        <v/>
      </c>
      <c r="MT39" s="102"/>
      <c r="MU39" s="102"/>
      <c r="MV39" s="104" t="str">
        <f t="shared" si="414"/>
        <v/>
      </c>
      <c r="MW39" s="102"/>
      <c r="MX39" s="104" t="str">
        <f t="shared" si="415"/>
        <v/>
      </c>
      <c r="MY39" s="102"/>
      <c r="MZ39" s="102"/>
      <c r="NA39" s="104" t="str">
        <f t="shared" si="416"/>
        <v/>
      </c>
      <c r="NB39" s="102"/>
      <c r="NC39" s="104" t="str">
        <f t="shared" si="417"/>
        <v/>
      </c>
      <c r="ND39" s="102"/>
      <c r="NE39" s="102"/>
      <c r="NF39" s="104" t="str">
        <f t="shared" si="418"/>
        <v/>
      </c>
      <c r="NG39" s="118"/>
      <c r="NH39" s="104" t="str">
        <f t="shared" si="419"/>
        <v/>
      </c>
      <c r="NI39" s="102"/>
      <c r="NJ39" s="102"/>
      <c r="NK39" s="104" t="str">
        <f t="shared" si="420"/>
        <v/>
      </c>
      <c r="NL39" s="118"/>
      <c r="NM39" s="104" t="str">
        <f t="shared" si="421"/>
        <v/>
      </c>
      <c r="NN39" s="102"/>
      <c r="NO39" s="102"/>
      <c r="NP39" s="104" t="str">
        <f t="shared" si="422"/>
        <v/>
      </c>
      <c r="NQ39" s="102"/>
      <c r="NR39" s="104" t="str">
        <f t="shared" si="423"/>
        <v/>
      </c>
      <c r="NS39" s="104" t="str">
        <f t="shared" si="424"/>
        <v/>
      </c>
      <c r="NT39" s="104" t="str">
        <f t="shared" si="425"/>
        <v/>
      </c>
      <c r="NU39" s="104" t="str">
        <f t="shared" si="426"/>
        <v/>
      </c>
      <c r="NV39" s="104" t="str">
        <f t="shared" si="427"/>
        <v/>
      </c>
      <c r="NW39" s="104" t="str">
        <f t="shared" si="428"/>
        <v/>
      </c>
      <c r="NX39" s="105" t="str">
        <f t="shared" si="429"/>
        <v/>
      </c>
      <c r="NY39" s="109" t="str">
        <f t="shared" si="457"/>
        <v/>
      </c>
      <c r="NZ39" s="73" t="str">
        <f t="shared" si="458"/>
        <v>Samueline</v>
      </c>
      <c r="OA39" s="104">
        <f t="shared" si="430"/>
        <v>5.9962500000000007</v>
      </c>
      <c r="OB39" s="104">
        <f t="shared" si="431"/>
        <v>10.5625</v>
      </c>
      <c r="OC39" s="104">
        <f t="shared" si="432"/>
        <v>8.53125</v>
      </c>
      <c r="OD39" s="104">
        <f t="shared" si="433"/>
        <v>11.9</v>
      </c>
      <c r="OE39" s="104">
        <f t="shared" si="434"/>
        <v>7.5</v>
      </c>
      <c r="OF39" s="104">
        <f t="shared" si="435"/>
        <v>7.2625000000000002</v>
      </c>
      <c r="OG39" s="104">
        <f t="shared" si="436"/>
        <v>7.9375</v>
      </c>
      <c r="OH39" s="104">
        <f t="shared" si="437"/>
        <v>6.55</v>
      </c>
      <c r="OI39" s="104" t="str">
        <f t="shared" si="438"/>
        <v/>
      </c>
      <c r="OJ39" s="104">
        <f t="shared" si="439"/>
        <v>11.65</v>
      </c>
      <c r="OK39" s="104" t="str">
        <f t="shared" si="440"/>
        <v/>
      </c>
      <c r="OL39" s="104" t="str">
        <f t="shared" si="441"/>
        <v/>
      </c>
      <c r="OM39" s="134"/>
      <c r="ON39" s="104">
        <f t="shared" si="97"/>
        <v>8.0600961538461533</v>
      </c>
      <c r="OO39" s="104">
        <f t="shared" si="98"/>
        <v>7.2704326923076925</v>
      </c>
      <c r="OP39" s="104">
        <f t="shared" si="442"/>
        <v>8.7394230769230781</v>
      </c>
      <c r="OQ39" s="104">
        <f t="shared" si="443"/>
        <v>8.7394230769230781</v>
      </c>
      <c r="OR39" s="105">
        <f t="shared" si="444"/>
        <v>10</v>
      </c>
      <c r="OS39" s="105">
        <f t="shared" si="445"/>
        <v>10</v>
      </c>
      <c r="OT39" s="134"/>
      <c r="OU39" s="109">
        <f t="shared" si="459"/>
        <v>39</v>
      </c>
      <c r="OW39" s="95" t="s">
        <v>32</v>
      </c>
      <c r="OX39" s="95" t="s">
        <v>32</v>
      </c>
      <c r="OY39" s="95" t="s">
        <v>31</v>
      </c>
      <c r="OZ39" s="95"/>
      <c r="PA39" s="95" t="s">
        <v>30</v>
      </c>
      <c r="PB39" s="95" t="s">
        <v>31</v>
      </c>
      <c r="PC39" s="95"/>
      <c r="PD39" s="95"/>
      <c r="PE39" s="95"/>
      <c r="PF39" s="95"/>
    </row>
    <row r="40" spans="1:422" x14ac:dyDescent="0.3">
      <c r="A40" s="103">
        <f t="shared" si="225"/>
        <v>35</v>
      </c>
      <c r="B40" s="237" t="s">
        <v>279</v>
      </c>
      <c r="C40" s="237" t="s">
        <v>386</v>
      </c>
      <c r="D40" s="237" t="s">
        <v>423</v>
      </c>
      <c r="E40" s="239" t="s">
        <v>278</v>
      </c>
      <c r="F40" s="102">
        <v>12.35</v>
      </c>
      <c r="G40" s="102">
        <v>6.5</v>
      </c>
      <c r="H40" s="104">
        <f t="shared" si="238"/>
        <v>8.84</v>
      </c>
      <c r="I40" s="102"/>
      <c r="J40" s="104">
        <f t="shared" si="239"/>
        <v>8.84</v>
      </c>
      <c r="K40" s="102">
        <v>7.8</v>
      </c>
      <c r="L40" s="102">
        <v>2.5</v>
      </c>
      <c r="M40" s="104">
        <f t="shared" si="240"/>
        <v>4.62</v>
      </c>
      <c r="N40" s="102"/>
      <c r="O40" s="104">
        <f t="shared" si="241"/>
        <v>4.62</v>
      </c>
      <c r="P40" s="102"/>
      <c r="Q40" s="102"/>
      <c r="R40" s="104" t="str">
        <f t="shared" si="242"/>
        <v/>
      </c>
      <c r="S40" s="118"/>
      <c r="T40" s="104" t="str">
        <f t="shared" si="243"/>
        <v/>
      </c>
      <c r="U40" s="102"/>
      <c r="V40" s="102"/>
      <c r="W40" s="104" t="str">
        <f t="shared" si="244"/>
        <v/>
      </c>
      <c r="X40" s="118"/>
      <c r="Y40" s="104" t="str">
        <f t="shared" si="245"/>
        <v/>
      </c>
      <c r="Z40" s="102"/>
      <c r="AA40" s="102"/>
      <c r="AB40" s="104" t="str">
        <f t="shared" si="246"/>
        <v/>
      </c>
      <c r="AC40" s="102"/>
      <c r="AD40" s="104" t="str">
        <f t="shared" si="247"/>
        <v/>
      </c>
      <c r="AE40" s="104">
        <f t="shared" si="248"/>
        <v>9.5062499999999996</v>
      </c>
      <c r="AF40" s="104">
        <f t="shared" si="249"/>
        <v>4</v>
      </c>
      <c r="AG40" s="104">
        <f t="shared" si="250"/>
        <v>6.2025000000000006</v>
      </c>
      <c r="AH40" s="104" t="str">
        <f t="shared" si="251"/>
        <v/>
      </c>
      <c r="AI40" s="104">
        <f t="shared" si="252"/>
        <v>6.2025000000000006</v>
      </c>
      <c r="AJ40" s="105">
        <f t="shared" si="253"/>
        <v>0</v>
      </c>
      <c r="AK40" s="109">
        <f t="shared" si="446"/>
        <v>40</v>
      </c>
      <c r="AL40" s="102">
        <v>11.25</v>
      </c>
      <c r="AM40" s="102">
        <v>8</v>
      </c>
      <c r="AN40" s="104">
        <f t="shared" si="254"/>
        <v>9.3000000000000007</v>
      </c>
      <c r="AO40" s="102"/>
      <c r="AP40" s="104">
        <f t="shared" si="255"/>
        <v>9.3000000000000007</v>
      </c>
      <c r="AQ40" s="102">
        <v>8.25</v>
      </c>
      <c r="AR40" s="102">
        <v>11.5</v>
      </c>
      <c r="AS40" s="104">
        <f t="shared" si="256"/>
        <v>10.199999999999999</v>
      </c>
      <c r="AT40" s="102"/>
      <c r="AU40" s="104">
        <f t="shared" si="257"/>
        <v>10.199999999999999</v>
      </c>
      <c r="AV40" s="102">
        <v>12.25</v>
      </c>
      <c r="AW40" s="102">
        <v>12.5</v>
      </c>
      <c r="AX40" s="104">
        <f t="shared" si="258"/>
        <v>12.4</v>
      </c>
      <c r="AY40" s="118"/>
      <c r="AZ40" s="104">
        <f t="shared" si="259"/>
        <v>12.4</v>
      </c>
      <c r="BA40" s="102"/>
      <c r="BB40" s="102"/>
      <c r="BC40" s="104" t="str">
        <f t="shared" si="260"/>
        <v/>
      </c>
      <c r="BD40" s="118"/>
      <c r="BE40" s="104" t="str">
        <f t="shared" si="261"/>
        <v/>
      </c>
      <c r="BF40" s="102"/>
      <c r="BG40" s="102"/>
      <c r="BH40" s="104" t="str">
        <f t="shared" si="262"/>
        <v/>
      </c>
      <c r="BI40" s="102"/>
      <c r="BJ40" s="104" t="str">
        <f t="shared" si="263"/>
        <v/>
      </c>
      <c r="BK40" s="104">
        <f t="shared" si="264"/>
        <v>10.6875</v>
      </c>
      <c r="BL40" s="104">
        <f t="shared" si="265"/>
        <v>10.78125</v>
      </c>
      <c r="BM40" s="104">
        <f t="shared" si="266"/>
        <v>10.74375</v>
      </c>
      <c r="BN40" s="104" t="str">
        <f t="shared" si="267"/>
        <v/>
      </c>
      <c r="BO40" s="104">
        <f t="shared" si="268"/>
        <v>10.74375</v>
      </c>
      <c r="BP40" s="105">
        <f t="shared" si="269"/>
        <v>4</v>
      </c>
      <c r="BQ40" s="109">
        <f t="shared" si="447"/>
        <v>18</v>
      </c>
      <c r="BR40" s="102">
        <v>12.5</v>
      </c>
      <c r="BS40" s="102">
        <v>10</v>
      </c>
      <c r="BT40" s="104">
        <f t="shared" si="270"/>
        <v>11</v>
      </c>
      <c r="BU40" s="102"/>
      <c r="BV40" s="104">
        <f t="shared" si="271"/>
        <v>11</v>
      </c>
      <c r="BW40" s="240">
        <v>5</v>
      </c>
      <c r="BX40" s="102">
        <v>12.5</v>
      </c>
      <c r="BY40" s="104">
        <f t="shared" si="272"/>
        <v>9.5</v>
      </c>
      <c r="BZ40" s="102"/>
      <c r="CA40" s="104">
        <f t="shared" si="273"/>
        <v>9.5</v>
      </c>
      <c r="CB40" s="102">
        <v>12.5</v>
      </c>
      <c r="CC40" s="102">
        <v>11</v>
      </c>
      <c r="CD40" s="104">
        <f t="shared" si="274"/>
        <v>11.6</v>
      </c>
      <c r="CE40" s="118"/>
      <c r="CF40" s="104">
        <f t="shared" si="275"/>
        <v>11.6</v>
      </c>
      <c r="CG40" s="102"/>
      <c r="CH40" s="102"/>
      <c r="CI40" s="104" t="str">
        <f t="shared" si="276"/>
        <v/>
      </c>
      <c r="CJ40" s="118"/>
      <c r="CK40" s="104" t="str">
        <f t="shared" si="277"/>
        <v/>
      </c>
      <c r="CL40" s="102"/>
      <c r="CM40" s="102"/>
      <c r="CN40" s="104" t="str">
        <f t="shared" si="278"/>
        <v/>
      </c>
      <c r="CO40" s="102"/>
      <c r="CP40" s="104" t="str">
        <f t="shared" si="279"/>
        <v/>
      </c>
      <c r="CQ40" s="104">
        <f t="shared" si="280"/>
        <v>10.15625</v>
      </c>
      <c r="CR40" s="104">
        <f t="shared" si="281"/>
        <v>11.09375</v>
      </c>
      <c r="CS40" s="104">
        <f t="shared" si="282"/>
        <v>10.71875</v>
      </c>
      <c r="CT40" s="104" t="str">
        <f t="shared" si="283"/>
        <v/>
      </c>
      <c r="CU40" s="104">
        <f t="shared" si="284"/>
        <v>10.71875</v>
      </c>
      <c r="CV40" s="105">
        <f t="shared" si="285"/>
        <v>3</v>
      </c>
      <c r="CW40" s="109">
        <f t="shared" si="448"/>
        <v>18</v>
      </c>
      <c r="CX40" s="102">
        <v>14</v>
      </c>
      <c r="CY40" s="102">
        <v>12.5</v>
      </c>
      <c r="CZ40" s="104">
        <f t="shared" si="286"/>
        <v>13.100000000000001</v>
      </c>
      <c r="DA40" s="102"/>
      <c r="DB40" s="104">
        <f t="shared" si="287"/>
        <v>13.100000000000001</v>
      </c>
      <c r="DC40" s="102">
        <v>13</v>
      </c>
      <c r="DD40" s="102">
        <v>14</v>
      </c>
      <c r="DE40" s="104">
        <f t="shared" si="288"/>
        <v>13.600000000000001</v>
      </c>
      <c r="DF40" s="102"/>
      <c r="DG40" s="104">
        <f t="shared" si="289"/>
        <v>13.600000000000001</v>
      </c>
      <c r="DH40" s="102"/>
      <c r="DI40" s="102"/>
      <c r="DJ40" s="104" t="str">
        <f t="shared" si="290"/>
        <v/>
      </c>
      <c r="DK40" s="118"/>
      <c r="DL40" s="104" t="str">
        <f t="shared" si="291"/>
        <v/>
      </c>
      <c r="DM40" s="102"/>
      <c r="DN40" s="102"/>
      <c r="DO40" s="104" t="str">
        <f t="shared" si="292"/>
        <v/>
      </c>
      <c r="DP40" s="118"/>
      <c r="DQ40" s="104" t="str">
        <f t="shared" si="293"/>
        <v/>
      </c>
      <c r="DR40" s="102"/>
      <c r="DS40" s="102"/>
      <c r="DT40" s="104" t="str">
        <f t="shared" si="294"/>
        <v/>
      </c>
      <c r="DU40" s="102"/>
      <c r="DV40" s="104" t="str">
        <f t="shared" si="295"/>
        <v/>
      </c>
      <c r="DW40" s="104">
        <f t="shared" si="296"/>
        <v>13.5</v>
      </c>
      <c r="DX40" s="104">
        <f t="shared" si="297"/>
        <v>13.25</v>
      </c>
      <c r="DY40" s="104">
        <f t="shared" si="298"/>
        <v>13.350000000000001</v>
      </c>
      <c r="DZ40" s="104" t="str">
        <f t="shared" si="299"/>
        <v/>
      </c>
      <c r="EA40" s="104">
        <f t="shared" si="300"/>
        <v>13.350000000000001</v>
      </c>
      <c r="EB40" s="105">
        <f t="shared" si="301"/>
        <v>4</v>
      </c>
      <c r="EC40" s="109">
        <f t="shared" si="449"/>
        <v>22</v>
      </c>
      <c r="ED40" s="102">
        <v>8.5</v>
      </c>
      <c r="EE40" s="102">
        <v>5</v>
      </c>
      <c r="EF40" s="104">
        <f t="shared" si="302"/>
        <v>6.4</v>
      </c>
      <c r="EG40" s="102"/>
      <c r="EH40" s="104">
        <f t="shared" si="303"/>
        <v>6.4</v>
      </c>
      <c r="EI40" s="102">
        <v>13.5</v>
      </c>
      <c r="EJ40" s="102">
        <v>6</v>
      </c>
      <c r="EK40" s="104">
        <f t="shared" si="304"/>
        <v>9</v>
      </c>
      <c r="EL40" s="102"/>
      <c r="EM40" s="104">
        <f t="shared" si="305"/>
        <v>9</v>
      </c>
      <c r="EN40" s="102"/>
      <c r="EO40" s="102"/>
      <c r="EP40" s="104" t="str">
        <f t="shared" si="306"/>
        <v/>
      </c>
      <c r="EQ40" s="118"/>
      <c r="ER40" s="104" t="str">
        <f t="shared" si="307"/>
        <v/>
      </c>
      <c r="ES40" s="102"/>
      <c r="ET40" s="102"/>
      <c r="EU40" s="104" t="str">
        <f t="shared" si="308"/>
        <v/>
      </c>
      <c r="EV40" s="118"/>
      <c r="EW40" s="104" t="str">
        <f t="shared" si="309"/>
        <v/>
      </c>
      <c r="EX40" s="102"/>
      <c r="EY40" s="102"/>
      <c r="EZ40" s="104" t="str">
        <f t="shared" si="310"/>
        <v/>
      </c>
      <c r="FA40" s="102"/>
      <c r="FB40" s="104" t="str">
        <f t="shared" si="311"/>
        <v/>
      </c>
      <c r="FC40" s="104">
        <f t="shared" si="312"/>
        <v>11</v>
      </c>
      <c r="FD40" s="104">
        <f t="shared" si="313"/>
        <v>5.5</v>
      </c>
      <c r="FE40" s="104">
        <f t="shared" si="314"/>
        <v>7.7</v>
      </c>
      <c r="FF40" s="104" t="str">
        <f t="shared" si="315"/>
        <v/>
      </c>
      <c r="FG40" s="104">
        <f t="shared" si="316"/>
        <v>7.7</v>
      </c>
      <c r="FH40" s="105">
        <f t="shared" si="317"/>
        <v>0</v>
      </c>
      <c r="FI40" s="109">
        <f t="shared" si="450"/>
        <v>36</v>
      </c>
      <c r="FJ40" s="102">
        <v>5</v>
      </c>
      <c r="FK40" s="102">
        <v>4</v>
      </c>
      <c r="FL40" s="104">
        <f t="shared" si="318"/>
        <v>4.4000000000000004</v>
      </c>
      <c r="FM40" s="102"/>
      <c r="FN40" s="104">
        <f t="shared" si="319"/>
        <v>4.4000000000000004</v>
      </c>
      <c r="FO40" s="102">
        <v>8.75</v>
      </c>
      <c r="FP40" s="102">
        <v>7</v>
      </c>
      <c r="FQ40" s="104">
        <f t="shared" si="320"/>
        <v>7.7</v>
      </c>
      <c r="FR40" s="102"/>
      <c r="FS40" s="104">
        <f t="shared" si="321"/>
        <v>7.7</v>
      </c>
      <c r="FT40" s="102"/>
      <c r="FU40" s="102"/>
      <c r="FV40" s="104" t="str">
        <f t="shared" si="322"/>
        <v/>
      </c>
      <c r="FW40" s="118"/>
      <c r="FX40" s="104" t="str">
        <f t="shared" si="323"/>
        <v/>
      </c>
      <c r="FY40" s="102"/>
      <c r="FZ40" s="102"/>
      <c r="GA40" s="104" t="str">
        <f t="shared" si="324"/>
        <v/>
      </c>
      <c r="GB40" s="118"/>
      <c r="GC40" s="104" t="str">
        <f t="shared" si="325"/>
        <v/>
      </c>
      <c r="GD40" s="102"/>
      <c r="GE40" s="102"/>
      <c r="GF40" s="104" t="str">
        <f t="shared" si="326"/>
        <v/>
      </c>
      <c r="GG40" s="102"/>
      <c r="GH40" s="104" t="str">
        <f t="shared" si="327"/>
        <v/>
      </c>
      <c r="GI40" s="104">
        <f t="shared" si="328"/>
        <v>8.28125</v>
      </c>
      <c r="GJ40" s="104">
        <f t="shared" si="329"/>
        <v>6.625</v>
      </c>
      <c r="GK40" s="104">
        <f t="shared" si="330"/>
        <v>7.2874999999999996</v>
      </c>
      <c r="GL40" s="104" t="str">
        <f t="shared" si="331"/>
        <v/>
      </c>
      <c r="GM40" s="104">
        <f t="shared" si="332"/>
        <v>7.2874999999999996</v>
      </c>
      <c r="GN40" s="105">
        <f t="shared" si="333"/>
        <v>0</v>
      </c>
      <c r="GO40" s="109">
        <f t="shared" si="451"/>
        <v>27</v>
      </c>
      <c r="GP40" s="102">
        <v>6</v>
      </c>
      <c r="GQ40" s="102">
        <v>9</v>
      </c>
      <c r="GR40" s="104">
        <f t="shared" si="334"/>
        <v>7.8</v>
      </c>
      <c r="GS40" s="102"/>
      <c r="GT40" s="104">
        <f t="shared" si="335"/>
        <v>7.8</v>
      </c>
      <c r="GU40" s="102">
        <v>13</v>
      </c>
      <c r="GV40" s="102">
        <v>6</v>
      </c>
      <c r="GW40" s="104">
        <f t="shared" si="336"/>
        <v>8.8000000000000007</v>
      </c>
      <c r="GX40" s="102"/>
      <c r="GY40" s="104">
        <f t="shared" si="337"/>
        <v>8.8000000000000007</v>
      </c>
      <c r="GZ40" s="102">
        <v>2</v>
      </c>
      <c r="HA40" s="102">
        <v>13.5</v>
      </c>
      <c r="HB40" s="104">
        <f t="shared" si="338"/>
        <v>8.9</v>
      </c>
      <c r="HC40" s="118"/>
      <c r="HD40" s="104">
        <f t="shared" si="339"/>
        <v>8.9</v>
      </c>
      <c r="HE40" s="102"/>
      <c r="HF40" s="102"/>
      <c r="HG40" s="104" t="str">
        <f t="shared" si="340"/>
        <v/>
      </c>
      <c r="HH40" s="118"/>
      <c r="HI40" s="104" t="str">
        <f t="shared" si="341"/>
        <v/>
      </c>
      <c r="HJ40" s="102"/>
      <c r="HK40" s="102"/>
      <c r="HL40" s="104" t="str">
        <f t="shared" si="342"/>
        <v/>
      </c>
      <c r="HM40" s="102"/>
      <c r="HN40" s="104" t="str">
        <f t="shared" si="343"/>
        <v/>
      </c>
      <c r="HO40" s="104">
        <f t="shared" si="344"/>
        <v>4.8125</v>
      </c>
      <c r="HP40" s="104">
        <f t="shared" si="345"/>
        <v>11.25</v>
      </c>
      <c r="HQ40" s="104">
        <f t="shared" si="346"/>
        <v>8.6750000000000007</v>
      </c>
      <c r="HR40" s="104" t="str">
        <f t="shared" si="347"/>
        <v/>
      </c>
      <c r="HS40" s="104">
        <f t="shared" si="348"/>
        <v>8.6750000000000007</v>
      </c>
      <c r="HT40" s="105">
        <f t="shared" si="349"/>
        <v>0</v>
      </c>
      <c r="HU40" s="109">
        <f t="shared" si="452"/>
        <v>31</v>
      </c>
      <c r="HV40" s="102"/>
      <c r="HW40" s="102"/>
      <c r="HX40" s="104" t="str">
        <f t="shared" si="350"/>
        <v/>
      </c>
      <c r="HY40" s="102"/>
      <c r="HZ40" s="104" t="str">
        <f t="shared" si="351"/>
        <v/>
      </c>
      <c r="IA40" s="102"/>
      <c r="IB40" s="102"/>
      <c r="IC40" s="104" t="str">
        <f t="shared" si="352"/>
        <v/>
      </c>
      <c r="ID40" s="102"/>
      <c r="IE40" s="104" t="str">
        <f t="shared" si="353"/>
        <v/>
      </c>
      <c r="IF40" s="102">
        <v>7.5</v>
      </c>
      <c r="IG40" s="102">
        <v>5.25</v>
      </c>
      <c r="IH40" s="104">
        <f t="shared" si="354"/>
        <v>6.15</v>
      </c>
      <c r="II40" s="118"/>
      <c r="IJ40" s="104">
        <f t="shared" si="355"/>
        <v>6.15</v>
      </c>
      <c r="IK40" s="102"/>
      <c r="IL40" s="102"/>
      <c r="IM40" s="104" t="str">
        <f t="shared" si="356"/>
        <v/>
      </c>
      <c r="IN40" s="118"/>
      <c r="IO40" s="104" t="str">
        <f t="shared" si="357"/>
        <v/>
      </c>
      <c r="IP40" s="102"/>
      <c r="IQ40" s="102"/>
      <c r="IR40" s="104" t="str">
        <f t="shared" si="358"/>
        <v/>
      </c>
      <c r="IS40" s="102"/>
      <c r="IT40" s="104" t="str">
        <f t="shared" si="359"/>
        <v/>
      </c>
      <c r="IU40" s="104">
        <f t="shared" si="360"/>
        <v>7.5</v>
      </c>
      <c r="IV40" s="104">
        <f t="shared" si="361"/>
        <v>5.25</v>
      </c>
      <c r="IW40" s="104">
        <f t="shared" si="362"/>
        <v>6.15</v>
      </c>
      <c r="IX40" s="104" t="str">
        <f t="shared" si="363"/>
        <v/>
      </c>
      <c r="IY40" s="104">
        <f t="shared" si="364"/>
        <v>6.15</v>
      </c>
      <c r="IZ40" s="105">
        <f t="shared" si="365"/>
        <v>0</v>
      </c>
      <c r="JA40" s="109">
        <f t="shared" si="453"/>
        <v>33</v>
      </c>
      <c r="JB40" s="102"/>
      <c r="JC40" s="102"/>
      <c r="JD40" s="104" t="str">
        <f t="shared" si="366"/>
        <v/>
      </c>
      <c r="JE40" s="102"/>
      <c r="JF40" s="104" t="str">
        <f t="shared" si="367"/>
        <v/>
      </c>
      <c r="JG40" s="102"/>
      <c r="JH40" s="102"/>
      <c r="JI40" s="104" t="str">
        <f t="shared" si="368"/>
        <v/>
      </c>
      <c r="JJ40" s="102"/>
      <c r="JK40" s="104" t="str">
        <f t="shared" si="369"/>
        <v/>
      </c>
      <c r="JL40" s="102"/>
      <c r="JM40" s="102"/>
      <c r="JN40" s="104" t="str">
        <f t="shared" si="370"/>
        <v/>
      </c>
      <c r="JO40" s="118"/>
      <c r="JP40" s="104" t="str">
        <f t="shared" si="371"/>
        <v/>
      </c>
      <c r="JQ40" s="102"/>
      <c r="JR40" s="102"/>
      <c r="JS40" s="104" t="str">
        <f t="shared" si="372"/>
        <v/>
      </c>
      <c r="JT40" s="118"/>
      <c r="JU40" s="104" t="str">
        <f t="shared" si="373"/>
        <v/>
      </c>
      <c r="JV40" s="102"/>
      <c r="JW40" s="102"/>
      <c r="JX40" s="104" t="str">
        <f t="shared" si="374"/>
        <v/>
      </c>
      <c r="JY40" s="102"/>
      <c r="JZ40" s="104" t="str">
        <f t="shared" si="375"/>
        <v/>
      </c>
      <c r="KA40" s="104" t="str">
        <f t="shared" si="376"/>
        <v/>
      </c>
      <c r="KB40" s="104" t="str">
        <f t="shared" si="377"/>
        <v/>
      </c>
      <c r="KC40" s="104" t="str">
        <f t="shared" si="378"/>
        <v/>
      </c>
      <c r="KD40" s="104" t="str">
        <f t="shared" si="379"/>
        <v/>
      </c>
      <c r="KE40" s="104" t="str">
        <f t="shared" si="380"/>
        <v/>
      </c>
      <c r="KF40" s="105" t="str">
        <f t="shared" si="381"/>
        <v/>
      </c>
      <c r="KG40" s="109" t="str">
        <f t="shared" si="454"/>
        <v/>
      </c>
      <c r="KH40" s="102">
        <v>14</v>
      </c>
      <c r="KI40" s="102">
        <v>12.75</v>
      </c>
      <c r="KJ40" s="104">
        <f t="shared" si="382"/>
        <v>13.25</v>
      </c>
      <c r="KK40" s="102"/>
      <c r="KL40" s="104">
        <f t="shared" si="383"/>
        <v>13.25</v>
      </c>
      <c r="KM40" s="102"/>
      <c r="KN40" s="102"/>
      <c r="KO40" s="104" t="str">
        <f t="shared" si="384"/>
        <v/>
      </c>
      <c r="KP40" s="102"/>
      <c r="KQ40" s="104" t="str">
        <f t="shared" si="385"/>
        <v/>
      </c>
      <c r="KR40" s="102"/>
      <c r="KS40" s="102"/>
      <c r="KT40" s="104" t="str">
        <f t="shared" si="386"/>
        <v/>
      </c>
      <c r="KU40" s="118"/>
      <c r="KV40" s="104" t="str">
        <f t="shared" si="387"/>
        <v/>
      </c>
      <c r="KW40" s="102"/>
      <c r="KX40" s="102"/>
      <c r="KY40" s="104" t="str">
        <f t="shared" si="388"/>
        <v/>
      </c>
      <c r="KZ40" s="118"/>
      <c r="LA40" s="104" t="str">
        <f t="shared" si="389"/>
        <v/>
      </c>
      <c r="LB40" s="102"/>
      <c r="LC40" s="102"/>
      <c r="LD40" s="104" t="str">
        <f t="shared" si="390"/>
        <v/>
      </c>
      <c r="LE40" s="102"/>
      <c r="LF40" s="104" t="str">
        <f t="shared" si="391"/>
        <v/>
      </c>
      <c r="LG40" s="104">
        <f t="shared" si="392"/>
        <v>14</v>
      </c>
      <c r="LH40" s="104">
        <f t="shared" si="393"/>
        <v>12.75</v>
      </c>
      <c r="LI40" s="104">
        <f t="shared" si="394"/>
        <v>13.25</v>
      </c>
      <c r="LJ40" s="104" t="str">
        <f t="shared" si="395"/>
        <v/>
      </c>
      <c r="LK40" s="104">
        <f t="shared" si="396"/>
        <v>13.25</v>
      </c>
      <c r="LL40" s="105">
        <f t="shared" si="397"/>
        <v>2</v>
      </c>
      <c r="LM40" s="109">
        <f t="shared" si="455"/>
        <v>10</v>
      </c>
      <c r="LN40" s="102"/>
      <c r="LO40" s="102"/>
      <c r="LP40" s="104" t="str">
        <f t="shared" si="398"/>
        <v/>
      </c>
      <c r="LQ40" s="102"/>
      <c r="LR40" s="104" t="str">
        <f t="shared" si="399"/>
        <v/>
      </c>
      <c r="LS40" s="102"/>
      <c r="LT40" s="102"/>
      <c r="LU40" s="104" t="str">
        <f t="shared" si="400"/>
        <v/>
      </c>
      <c r="LV40" s="102"/>
      <c r="LW40" s="104" t="str">
        <f t="shared" si="401"/>
        <v/>
      </c>
      <c r="LX40" s="102"/>
      <c r="LY40" s="102"/>
      <c r="LZ40" s="104" t="str">
        <f t="shared" si="402"/>
        <v/>
      </c>
      <c r="MA40" s="118"/>
      <c r="MB40" s="104" t="str">
        <f t="shared" si="403"/>
        <v/>
      </c>
      <c r="MC40" s="102"/>
      <c r="MD40" s="102"/>
      <c r="ME40" s="104" t="str">
        <f t="shared" si="404"/>
        <v/>
      </c>
      <c r="MF40" s="118"/>
      <c r="MG40" s="104" t="str">
        <f t="shared" si="405"/>
        <v/>
      </c>
      <c r="MH40" s="102"/>
      <c r="MI40" s="102"/>
      <c r="MJ40" s="104" t="str">
        <f t="shared" si="406"/>
        <v/>
      </c>
      <c r="MK40" s="102"/>
      <c r="ML40" s="104" t="str">
        <f t="shared" si="407"/>
        <v/>
      </c>
      <c r="MM40" s="104" t="str">
        <f t="shared" si="408"/>
        <v/>
      </c>
      <c r="MN40" s="104" t="str">
        <f t="shared" si="409"/>
        <v/>
      </c>
      <c r="MO40" s="104" t="str">
        <f t="shared" si="410"/>
        <v/>
      </c>
      <c r="MP40" s="104" t="str">
        <f t="shared" si="411"/>
        <v/>
      </c>
      <c r="MQ40" s="104" t="str">
        <f t="shared" si="412"/>
        <v/>
      </c>
      <c r="MR40" s="105" t="str">
        <f t="shared" si="413"/>
        <v/>
      </c>
      <c r="MS40" s="109" t="str">
        <f t="shared" si="456"/>
        <v/>
      </c>
      <c r="MT40" s="102"/>
      <c r="MU40" s="102"/>
      <c r="MV40" s="104" t="str">
        <f t="shared" si="414"/>
        <v/>
      </c>
      <c r="MW40" s="102"/>
      <c r="MX40" s="104" t="str">
        <f t="shared" si="415"/>
        <v/>
      </c>
      <c r="MY40" s="102"/>
      <c r="MZ40" s="102"/>
      <c r="NA40" s="104" t="str">
        <f t="shared" si="416"/>
        <v/>
      </c>
      <c r="NB40" s="102"/>
      <c r="NC40" s="104" t="str">
        <f t="shared" si="417"/>
        <v/>
      </c>
      <c r="ND40" s="102"/>
      <c r="NE40" s="102"/>
      <c r="NF40" s="104" t="str">
        <f t="shared" si="418"/>
        <v/>
      </c>
      <c r="NG40" s="118"/>
      <c r="NH40" s="104" t="str">
        <f t="shared" si="419"/>
        <v/>
      </c>
      <c r="NI40" s="102"/>
      <c r="NJ40" s="102"/>
      <c r="NK40" s="104" t="str">
        <f t="shared" si="420"/>
        <v/>
      </c>
      <c r="NL40" s="118"/>
      <c r="NM40" s="104" t="str">
        <f t="shared" si="421"/>
        <v/>
      </c>
      <c r="NN40" s="102"/>
      <c r="NO40" s="102"/>
      <c r="NP40" s="104" t="str">
        <f t="shared" si="422"/>
        <v/>
      </c>
      <c r="NQ40" s="102"/>
      <c r="NR40" s="104" t="str">
        <f t="shared" si="423"/>
        <v/>
      </c>
      <c r="NS40" s="104" t="str">
        <f t="shared" si="424"/>
        <v/>
      </c>
      <c r="NT40" s="104" t="str">
        <f t="shared" si="425"/>
        <v/>
      </c>
      <c r="NU40" s="104" t="str">
        <f t="shared" si="426"/>
        <v/>
      </c>
      <c r="NV40" s="104" t="str">
        <f t="shared" si="427"/>
        <v/>
      </c>
      <c r="NW40" s="104" t="str">
        <f t="shared" si="428"/>
        <v/>
      </c>
      <c r="NX40" s="105" t="str">
        <f t="shared" si="429"/>
        <v/>
      </c>
      <c r="NY40" s="109" t="str">
        <f t="shared" si="457"/>
        <v/>
      </c>
      <c r="NZ40" s="73" t="str">
        <f t="shared" si="458"/>
        <v>Sandra</v>
      </c>
      <c r="OA40" s="104">
        <f t="shared" si="430"/>
        <v>6.2025000000000006</v>
      </c>
      <c r="OB40" s="104">
        <f t="shared" si="431"/>
        <v>10.74375</v>
      </c>
      <c r="OC40" s="104">
        <f t="shared" si="432"/>
        <v>10.71875</v>
      </c>
      <c r="OD40" s="104">
        <f t="shared" si="433"/>
        <v>13.350000000000001</v>
      </c>
      <c r="OE40" s="104">
        <f t="shared" si="434"/>
        <v>7.7</v>
      </c>
      <c r="OF40" s="104">
        <f t="shared" si="435"/>
        <v>7.2874999999999996</v>
      </c>
      <c r="OG40" s="104">
        <f t="shared" si="436"/>
        <v>8.6750000000000007</v>
      </c>
      <c r="OH40" s="104">
        <f t="shared" si="437"/>
        <v>6.15</v>
      </c>
      <c r="OI40" s="104" t="str">
        <f t="shared" si="438"/>
        <v/>
      </c>
      <c r="OJ40" s="104">
        <f t="shared" si="439"/>
        <v>13.25</v>
      </c>
      <c r="OK40" s="104" t="str">
        <f t="shared" si="440"/>
        <v/>
      </c>
      <c r="OL40" s="104" t="str">
        <f t="shared" si="441"/>
        <v/>
      </c>
      <c r="OM40" s="134"/>
      <c r="ON40" s="104">
        <f t="shared" si="97"/>
        <v>8.400240384615385</v>
      </c>
      <c r="OO40" s="104">
        <f t="shared" si="98"/>
        <v>8.1598557692307701</v>
      </c>
      <c r="OP40" s="104">
        <f t="shared" si="442"/>
        <v>9.4487980769230777</v>
      </c>
      <c r="OQ40" s="104">
        <f t="shared" si="443"/>
        <v>9.4487980769230777</v>
      </c>
      <c r="OR40" s="105">
        <f t="shared" si="444"/>
        <v>13</v>
      </c>
      <c r="OS40" s="105">
        <f t="shared" si="445"/>
        <v>13</v>
      </c>
      <c r="OT40" s="134"/>
      <c r="OU40" s="109">
        <f t="shared" si="459"/>
        <v>33</v>
      </c>
      <c r="OW40" s="95" t="s">
        <v>31</v>
      </c>
      <c r="OX40" s="95" t="s">
        <v>31</v>
      </c>
      <c r="OY40" s="95" t="s">
        <v>31</v>
      </c>
      <c r="OZ40" s="95"/>
      <c r="PA40" s="95" t="s">
        <v>30</v>
      </c>
      <c r="PB40" s="95" t="s">
        <v>32</v>
      </c>
      <c r="PC40" s="95"/>
      <c r="PD40" s="95"/>
      <c r="PE40" s="95"/>
      <c r="PF40" s="95"/>
    </row>
    <row r="41" spans="1:422" x14ac:dyDescent="0.3">
      <c r="A41" s="103">
        <f t="shared" si="225"/>
        <v>36</v>
      </c>
      <c r="B41" s="237" t="s">
        <v>316</v>
      </c>
      <c r="C41" s="237" t="s">
        <v>387</v>
      </c>
      <c r="D41" s="237" t="s">
        <v>424</v>
      </c>
      <c r="E41" s="239" t="s">
        <v>278</v>
      </c>
      <c r="F41" s="102">
        <v>11.6</v>
      </c>
      <c r="G41" s="102">
        <v>3</v>
      </c>
      <c r="H41" s="104">
        <f t="shared" si="238"/>
        <v>6.4399999999999995</v>
      </c>
      <c r="I41" s="102"/>
      <c r="J41" s="104">
        <f t="shared" si="239"/>
        <v>6.4399999999999995</v>
      </c>
      <c r="K41" s="102">
        <v>6.1</v>
      </c>
      <c r="L41" s="102">
        <v>3.5</v>
      </c>
      <c r="M41" s="104">
        <f t="shared" si="240"/>
        <v>4.54</v>
      </c>
      <c r="N41" s="102"/>
      <c r="O41" s="104">
        <f t="shared" si="241"/>
        <v>4.54</v>
      </c>
      <c r="P41" s="102"/>
      <c r="Q41" s="102"/>
      <c r="R41" s="104" t="str">
        <f t="shared" si="242"/>
        <v/>
      </c>
      <c r="S41" s="118"/>
      <c r="T41" s="104" t="str">
        <f t="shared" si="243"/>
        <v/>
      </c>
      <c r="U41" s="102"/>
      <c r="V41" s="102"/>
      <c r="W41" s="104" t="str">
        <f t="shared" si="244"/>
        <v/>
      </c>
      <c r="X41" s="118"/>
      <c r="Y41" s="104" t="str">
        <f t="shared" si="245"/>
        <v/>
      </c>
      <c r="Z41" s="102"/>
      <c r="AA41" s="102"/>
      <c r="AB41" s="104" t="str">
        <f t="shared" si="246"/>
        <v/>
      </c>
      <c r="AC41" s="102"/>
      <c r="AD41" s="104" t="str">
        <f t="shared" si="247"/>
        <v/>
      </c>
      <c r="AE41" s="104">
        <f t="shared" si="248"/>
        <v>8.1624999999999996</v>
      </c>
      <c r="AF41" s="104">
        <f t="shared" si="249"/>
        <v>3.3125</v>
      </c>
      <c r="AG41" s="104">
        <f t="shared" si="250"/>
        <v>5.2524999999999995</v>
      </c>
      <c r="AH41" s="104" t="str">
        <f t="shared" si="251"/>
        <v/>
      </c>
      <c r="AI41" s="104">
        <f t="shared" si="252"/>
        <v>5.2524999999999995</v>
      </c>
      <c r="AJ41" s="105">
        <f t="shared" si="253"/>
        <v>0</v>
      </c>
      <c r="AK41" s="109">
        <f t="shared" si="446"/>
        <v>43</v>
      </c>
      <c r="AL41" s="102">
        <v>7.75</v>
      </c>
      <c r="AM41" s="102">
        <v>10</v>
      </c>
      <c r="AN41" s="104">
        <f t="shared" si="254"/>
        <v>9.1</v>
      </c>
      <c r="AO41" s="102"/>
      <c r="AP41" s="104">
        <f t="shared" si="255"/>
        <v>9.1</v>
      </c>
      <c r="AQ41" s="102">
        <v>6.75</v>
      </c>
      <c r="AR41" s="102">
        <v>7</v>
      </c>
      <c r="AS41" s="104">
        <f t="shared" si="256"/>
        <v>6.9</v>
      </c>
      <c r="AT41" s="102"/>
      <c r="AU41" s="104">
        <f t="shared" si="257"/>
        <v>6.9</v>
      </c>
      <c r="AV41" s="102">
        <v>11</v>
      </c>
      <c r="AW41" s="102">
        <v>14.5</v>
      </c>
      <c r="AX41" s="104">
        <f t="shared" si="258"/>
        <v>13.1</v>
      </c>
      <c r="AY41" s="118"/>
      <c r="AZ41" s="104">
        <f t="shared" si="259"/>
        <v>13.1</v>
      </c>
      <c r="BA41" s="102"/>
      <c r="BB41" s="102"/>
      <c r="BC41" s="104" t="str">
        <f t="shared" si="260"/>
        <v/>
      </c>
      <c r="BD41" s="118"/>
      <c r="BE41" s="104" t="str">
        <f t="shared" si="261"/>
        <v/>
      </c>
      <c r="BF41" s="102"/>
      <c r="BG41" s="102"/>
      <c r="BH41" s="104" t="str">
        <f t="shared" si="262"/>
        <v/>
      </c>
      <c r="BI41" s="102"/>
      <c r="BJ41" s="104" t="str">
        <f t="shared" si="263"/>
        <v/>
      </c>
      <c r="BK41" s="104">
        <f t="shared" si="264"/>
        <v>8.65625</v>
      </c>
      <c r="BL41" s="104">
        <f t="shared" si="265"/>
        <v>10.75</v>
      </c>
      <c r="BM41" s="104">
        <f t="shared" si="266"/>
        <v>9.9124999999999996</v>
      </c>
      <c r="BN41" s="104" t="str">
        <f t="shared" si="267"/>
        <v/>
      </c>
      <c r="BO41" s="104">
        <f t="shared" si="268"/>
        <v>9.9124999999999996</v>
      </c>
      <c r="BP41" s="105">
        <f t="shared" si="269"/>
        <v>0</v>
      </c>
      <c r="BQ41" s="109">
        <f t="shared" si="447"/>
        <v>26</v>
      </c>
      <c r="BR41" s="102">
        <v>15</v>
      </c>
      <c r="BS41" s="102">
        <v>12.5</v>
      </c>
      <c r="BT41" s="104">
        <f t="shared" si="270"/>
        <v>13.5</v>
      </c>
      <c r="BU41" s="102"/>
      <c r="BV41" s="104">
        <f t="shared" si="271"/>
        <v>13.5</v>
      </c>
      <c r="BW41" s="240">
        <v>16</v>
      </c>
      <c r="BX41" s="102">
        <v>13.5</v>
      </c>
      <c r="BY41" s="104">
        <f t="shared" si="272"/>
        <v>14.5</v>
      </c>
      <c r="BZ41" s="102"/>
      <c r="CA41" s="104">
        <f t="shared" si="273"/>
        <v>14.5</v>
      </c>
      <c r="CB41" s="102">
        <v>16</v>
      </c>
      <c r="CC41" s="102">
        <v>14</v>
      </c>
      <c r="CD41" s="104">
        <f t="shared" si="274"/>
        <v>14.8</v>
      </c>
      <c r="CE41" s="118"/>
      <c r="CF41" s="104">
        <f t="shared" si="275"/>
        <v>14.8</v>
      </c>
      <c r="CG41" s="102"/>
      <c r="CH41" s="102"/>
      <c r="CI41" s="104" t="str">
        <f t="shared" si="276"/>
        <v/>
      </c>
      <c r="CJ41" s="118"/>
      <c r="CK41" s="104" t="str">
        <f t="shared" si="277"/>
        <v/>
      </c>
      <c r="CL41" s="102"/>
      <c r="CM41" s="102"/>
      <c r="CN41" s="104" t="str">
        <f t="shared" si="278"/>
        <v/>
      </c>
      <c r="CO41" s="102"/>
      <c r="CP41" s="104" t="str">
        <f t="shared" si="279"/>
        <v/>
      </c>
      <c r="CQ41" s="104">
        <f t="shared" si="280"/>
        <v>15.625</v>
      </c>
      <c r="CR41" s="104">
        <f t="shared" si="281"/>
        <v>13.28125</v>
      </c>
      <c r="CS41" s="104">
        <f t="shared" si="282"/>
        <v>14.21875</v>
      </c>
      <c r="CT41" s="104" t="str">
        <f t="shared" si="283"/>
        <v/>
      </c>
      <c r="CU41" s="104">
        <f t="shared" si="284"/>
        <v>14.21875</v>
      </c>
      <c r="CV41" s="105">
        <f t="shared" si="285"/>
        <v>3</v>
      </c>
      <c r="CW41" s="109">
        <f t="shared" si="448"/>
        <v>4</v>
      </c>
      <c r="CX41" s="102">
        <v>18</v>
      </c>
      <c r="CY41" s="102">
        <v>10</v>
      </c>
      <c r="CZ41" s="104">
        <f t="shared" si="286"/>
        <v>13.2</v>
      </c>
      <c r="DA41" s="102"/>
      <c r="DB41" s="104">
        <f t="shared" si="287"/>
        <v>13.2</v>
      </c>
      <c r="DC41" s="102">
        <v>17.5</v>
      </c>
      <c r="DD41" s="102">
        <v>12</v>
      </c>
      <c r="DE41" s="104">
        <f t="shared" si="288"/>
        <v>14.2</v>
      </c>
      <c r="DF41" s="102"/>
      <c r="DG41" s="104">
        <f t="shared" si="289"/>
        <v>14.2</v>
      </c>
      <c r="DH41" s="102"/>
      <c r="DI41" s="102"/>
      <c r="DJ41" s="104" t="str">
        <f t="shared" si="290"/>
        <v/>
      </c>
      <c r="DK41" s="118"/>
      <c r="DL41" s="104" t="str">
        <f t="shared" si="291"/>
        <v/>
      </c>
      <c r="DM41" s="102"/>
      <c r="DN41" s="102"/>
      <c r="DO41" s="104" t="str">
        <f t="shared" si="292"/>
        <v/>
      </c>
      <c r="DP41" s="118"/>
      <c r="DQ41" s="104" t="str">
        <f t="shared" si="293"/>
        <v/>
      </c>
      <c r="DR41" s="102"/>
      <c r="DS41" s="102"/>
      <c r="DT41" s="104" t="str">
        <f t="shared" si="294"/>
        <v/>
      </c>
      <c r="DU41" s="102"/>
      <c r="DV41" s="104" t="str">
        <f t="shared" si="295"/>
        <v/>
      </c>
      <c r="DW41" s="104">
        <f t="shared" si="296"/>
        <v>17.75</v>
      </c>
      <c r="DX41" s="104">
        <f t="shared" si="297"/>
        <v>11</v>
      </c>
      <c r="DY41" s="104">
        <f t="shared" si="298"/>
        <v>13.7</v>
      </c>
      <c r="DZ41" s="104" t="str">
        <f t="shared" si="299"/>
        <v/>
      </c>
      <c r="EA41" s="104">
        <f t="shared" si="300"/>
        <v>13.7</v>
      </c>
      <c r="EB41" s="105">
        <f t="shared" si="301"/>
        <v>4</v>
      </c>
      <c r="EC41" s="109">
        <f t="shared" si="449"/>
        <v>20</v>
      </c>
      <c r="ED41" s="102">
        <v>14</v>
      </c>
      <c r="EE41" s="102">
        <v>11.5</v>
      </c>
      <c r="EF41" s="104">
        <f t="shared" si="302"/>
        <v>12.5</v>
      </c>
      <c r="EG41" s="102"/>
      <c r="EH41" s="104">
        <f t="shared" si="303"/>
        <v>12.5</v>
      </c>
      <c r="EI41" s="102">
        <v>13.5</v>
      </c>
      <c r="EJ41" s="102">
        <v>2</v>
      </c>
      <c r="EK41" s="104">
        <f t="shared" si="304"/>
        <v>6.6000000000000005</v>
      </c>
      <c r="EL41" s="102"/>
      <c r="EM41" s="104">
        <f t="shared" si="305"/>
        <v>6.6000000000000005</v>
      </c>
      <c r="EN41" s="102"/>
      <c r="EO41" s="102"/>
      <c r="EP41" s="104" t="str">
        <f t="shared" si="306"/>
        <v/>
      </c>
      <c r="EQ41" s="118"/>
      <c r="ER41" s="104" t="str">
        <f t="shared" si="307"/>
        <v/>
      </c>
      <c r="ES41" s="102"/>
      <c r="ET41" s="102"/>
      <c r="EU41" s="104" t="str">
        <f t="shared" si="308"/>
        <v/>
      </c>
      <c r="EV41" s="118"/>
      <c r="EW41" s="104" t="str">
        <f t="shared" si="309"/>
        <v/>
      </c>
      <c r="EX41" s="102"/>
      <c r="EY41" s="102"/>
      <c r="EZ41" s="104" t="str">
        <f t="shared" si="310"/>
        <v/>
      </c>
      <c r="FA41" s="102"/>
      <c r="FB41" s="104" t="str">
        <f t="shared" si="311"/>
        <v/>
      </c>
      <c r="FC41" s="104">
        <f t="shared" si="312"/>
        <v>13.75</v>
      </c>
      <c r="FD41" s="104">
        <f t="shared" si="313"/>
        <v>6.75</v>
      </c>
      <c r="FE41" s="104">
        <f t="shared" si="314"/>
        <v>9.5500000000000007</v>
      </c>
      <c r="FF41" s="104" t="str">
        <f t="shared" si="315"/>
        <v/>
      </c>
      <c r="FG41" s="104">
        <f t="shared" si="316"/>
        <v>9.5500000000000007</v>
      </c>
      <c r="FH41" s="105">
        <f t="shared" si="317"/>
        <v>0</v>
      </c>
      <c r="FI41" s="109">
        <f t="shared" si="450"/>
        <v>20</v>
      </c>
      <c r="FJ41" s="102">
        <v>8</v>
      </c>
      <c r="FK41" s="102">
        <v>3</v>
      </c>
      <c r="FL41" s="104">
        <f t="shared" si="318"/>
        <v>5</v>
      </c>
      <c r="FM41" s="102"/>
      <c r="FN41" s="104">
        <f t="shared" si="319"/>
        <v>5</v>
      </c>
      <c r="FO41" s="102">
        <v>9.5</v>
      </c>
      <c r="FP41" s="102">
        <v>5</v>
      </c>
      <c r="FQ41" s="104">
        <f t="shared" si="320"/>
        <v>6.8000000000000007</v>
      </c>
      <c r="FR41" s="102"/>
      <c r="FS41" s="104">
        <f t="shared" si="321"/>
        <v>6.8000000000000007</v>
      </c>
      <c r="FT41" s="102"/>
      <c r="FU41" s="102"/>
      <c r="FV41" s="104" t="str">
        <f t="shared" si="322"/>
        <v/>
      </c>
      <c r="FW41" s="118"/>
      <c r="FX41" s="104" t="str">
        <f t="shared" si="323"/>
        <v/>
      </c>
      <c r="FY41" s="102"/>
      <c r="FZ41" s="102"/>
      <c r="GA41" s="104" t="str">
        <f t="shared" si="324"/>
        <v/>
      </c>
      <c r="GB41" s="118"/>
      <c r="GC41" s="104" t="str">
        <f t="shared" si="325"/>
        <v/>
      </c>
      <c r="GD41" s="102"/>
      <c r="GE41" s="102"/>
      <c r="GF41" s="104" t="str">
        <f t="shared" si="326"/>
        <v/>
      </c>
      <c r="GG41" s="102"/>
      <c r="GH41" s="104" t="str">
        <f t="shared" si="327"/>
        <v/>
      </c>
      <c r="GI41" s="104">
        <f t="shared" si="328"/>
        <v>9.3125</v>
      </c>
      <c r="GJ41" s="104">
        <f t="shared" si="329"/>
        <v>4.75</v>
      </c>
      <c r="GK41" s="104">
        <f t="shared" si="330"/>
        <v>6.5750000000000011</v>
      </c>
      <c r="GL41" s="104" t="str">
        <f t="shared" si="331"/>
        <v/>
      </c>
      <c r="GM41" s="104">
        <f t="shared" si="332"/>
        <v>6.5750000000000011</v>
      </c>
      <c r="GN41" s="105">
        <f t="shared" si="333"/>
        <v>0</v>
      </c>
      <c r="GO41" s="109">
        <f t="shared" si="451"/>
        <v>34</v>
      </c>
      <c r="GP41" s="102">
        <v>5</v>
      </c>
      <c r="GQ41" s="102">
        <v>8</v>
      </c>
      <c r="GR41" s="104">
        <f t="shared" si="334"/>
        <v>6.8</v>
      </c>
      <c r="GS41" s="102"/>
      <c r="GT41" s="104">
        <f t="shared" si="335"/>
        <v>6.8</v>
      </c>
      <c r="GU41" s="102">
        <v>13.5</v>
      </c>
      <c r="GV41" s="102">
        <v>7</v>
      </c>
      <c r="GW41" s="104">
        <f t="shared" si="336"/>
        <v>9.6000000000000014</v>
      </c>
      <c r="GX41" s="102"/>
      <c r="GY41" s="104">
        <f t="shared" si="337"/>
        <v>9.6000000000000014</v>
      </c>
      <c r="GZ41" s="102">
        <v>6</v>
      </c>
      <c r="HA41" s="102">
        <v>7</v>
      </c>
      <c r="HB41" s="104">
        <f t="shared" si="338"/>
        <v>6.6000000000000005</v>
      </c>
      <c r="HC41" s="118"/>
      <c r="HD41" s="104">
        <f t="shared" si="339"/>
        <v>6.6000000000000005</v>
      </c>
      <c r="HE41" s="102"/>
      <c r="HF41" s="102"/>
      <c r="HG41" s="104" t="str">
        <f t="shared" si="340"/>
        <v/>
      </c>
      <c r="HH41" s="118"/>
      <c r="HI41" s="104" t="str">
        <f t="shared" si="341"/>
        <v/>
      </c>
      <c r="HJ41" s="102"/>
      <c r="HK41" s="102"/>
      <c r="HL41" s="104" t="str">
        <f t="shared" si="342"/>
        <v/>
      </c>
      <c r="HM41" s="102"/>
      <c r="HN41" s="104" t="str">
        <f t="shared" si="343"/>
        <v/>
      </c>
      <c r="HO41" s="104">
        <f t="shared" si="344"/>
        <v>7.21875</v>
      </c>
      <c r="HP41" s="104">
        <f t="shared" si="345"/>
        <v>7.1875</v>
      </c>
      <c r="HQ41" s="104">
        <f t="shared" si="346"/>
        <v>7.2</v>
      </c>
      <c r="HR41" s="104" t="str">
        <f t="shared" si="347"/>
        <v/>
      </c>
      <c r="HS41" s="104">
        <f t="shared" si="348"/>
        <v>7.2</v>
      </c>
      <c r="HT41" s="105">
        <f t="shared" si="349"/>
        <v>0</v>
      </c>
      <c r="HU41" s="109">
        <f t="shared" si="452"/>
        <v>38</v>
      </c>
      <c r="HV41" s="102">
        <v>14</v>
      </c>
      <c r="HW41" s="102">
        <v>13.335000000000001</v>
      </c>
      <c r="HX41" s="104">
        <f t="shared" si="350"/>
        <v>13.600999999999999</v>
      </c>
      <c r="HY41" s="102"/>
      <c r="HZ41" s="104">
        <f t="shared" si="351"/>
        <v>13.600999999999999</v>
      </c>
      <c r="IA41" s="102"/>
      <c r="IB41" s="102"/>
      <c r="IC41" s="104" t="str">
        <f t="shared" si="352"/>
        <v/>
      </c>
      <c r="ID41" s="102"/>
      <c r="IE41" s="104" t="str">
        <f t="shared" si="353"/>
        <v/>
      </c>
      <c r="IF41" s="102"/>
      <c r="IG41" s="102"/>
      <c r="IH41" s="104" t="str">
        <f t="shared" si="354"/>
        <v/>
      </c>
      <c r="II41" s="118"/>
      <c r="IJ41" s="104" t="str">
        <f t="shared" si="355"/>
        <v/>
      </c>
      <c r="IK41" s="102"/>
      <c r="IL41" s="102"/>
      <c r="IM41" s="104" t="str">
        <f t="shared" si="356"/>
        <v/>
      </c>
      <c r="IN41" s="118"/>
      <c r="IO41" s="104" t="str">
        <f t="shared" si="357"/>
        <v/>
      </c>
      <c r="IP41" s="102"/>
      <c r="IQ41" s="102"/>
      <c r="IR41" s="104" t="str">
        <f t="shared" si="358"/>
        <v/>
      </c>
      <c r="IS41" s="102"/>
      <c r="IT41" s="104" t="str">
        <f t="shared" si="359"/>
        <v/>
      </c>
      <c r="IU41" s="104">
        <f t="shared" si="360"/>
        <v>14</v>
      </c>
      <c r="IV41" s="104">
        <f t="shared" si="361"/>
        <v>13.335000000000001</v>
      </c>
      <c r="IW41" s="104">
        <f t="shared" si="362"/>
        <v>13.600999999999999</v>
      </c>
      <c r="IX41" s="104" t="str">
        <f t="shared" si="363"/>
        <v/>
      </c>
      <c r="IY41" s="104">
        <f t="shared" si="364"/>
        <v>13.600999999999999</v>
      </c>
      <c r="IZ41" s="105">
        <f t="shared" si="365"/>
        <v>2</v>
      </c>
      <c r="JA41" s="109">
        <f t="shared" si="453"/>
        <v>9</v>
      </c>
      <c r="JB41" s="102"/>
      <c r="JC41" s="102"/>
      <c r="JD41" s="104" t="str">
        <f t="shared" si="366"/>
        <v/>
      </c>
      <c r="JE41" s="102"/>
      <c r="JF41" s="104" t="str">
        <f t="shared" si="367"/>
        <v/>
      </c>
      <c r="JG41" s="102"/>
      <c r="JH41" s="102"/>
      <c r="JI41" s="104" t="str">
        <f t="shared" si="368"/>
        <v/>
      </c>
      <c r="JJ41" s="102"/>
      <c r="JK41" s="104" t="str">
        <f t="shared" si="369"/>
        <v/>
      </c>
      <c r="JL41" s="102"/>
      <c r="JM41" s="102"/>
      <c r="JN41" s="104" t="str">
        <f t="shared" si="370"/>
        <v/>
      </c>
      <c r="JO41" s="118"/>
      <c r="JP41" s="104" t="str">
        <f t="shared" si="371"/>
        <v/>
      </c>
      <c r="JQ41" s="102"/>
      <c r="JR41" s="102"/>
      <c r="JS41" s="104" t="str">
        <f t="shared" si="372"/>
        <v/>
      </c>
      <c r="JT41" s="118"/>
      <c r="JU41" s="104" t="str">
        <f t="shared" si="373"/>
        <v/>
      </c>
      <c r="JV41" s="102"/>
      <c r="JW41" s="102"/>
      <c r="JX41" s="104" t="str">
        <f t="shared" si="374"/>
        <v/>
      </c>
      <c r="JY41" s="102"/>
      <c r="JZ41" s="104" t="str">
        <f t="shared" si="375"/>
        <v/>
      </c>
      <c r="KA41" s="104" t="str">
        <f t="shared" si="376"/>
        <v/>
      </c>
      <c r="KB41" s="104" t="str">
        <f t="shared" si="377"/>
        <v/>
      </c>
      <c r="KC41" s="104" t="str">
        <f t="shared" si="378"/>
        <v/>
      </c>
      <c r="KD41" s="104" t="str">
        <f t="shared" si="379"/>
        <v/>
      </c>
      <c r="KE41" s="104" t="str">
        <f t="shared" si="380"/>
        <v/>
      </c>
      <c r="KF41" s="105" t="str">
        <f t="shared" si="381"/>
        <v/>
      </c>
      <c r="KG41" s="109" t="str">
        <f t="shared" si="454"/>
        <v/>
      </c>
      <c r="KH41" s="102">
        <v>14.75</v>
      </c>
      <c r="KI41" s="102">
        <v>12.75</v>
      </c>
      <c r="KJ41" s="104">
        <f t="shared" si="382"/>
        <v>13.55</v>
      </c>
      <c r="KK41" s="102"/>
      <c r="KL41" s="104">
        <f t="shared" si="383"/>
        <v>13.55</v>
      </c>
      <c r="KM41" s="102"/>
      <c r="KN41" s="102"/>
      <c r="KO41" s="104" t="str">
        <f t="shared" si="384"/>
        <v/>
      </c>
      <c r="KP41" s="102"/>
      <c r="KQ41" s="104" t="str">
        <f t="shared" si="385"/>
        <v/>
      </c>
      <c r="KR41" s="102"/>
      <c r="KS41" s="102"/>
      <c r="KT41" s="104" t="str">
        <f t="shared" si="386"/>
        <v/>
      </c>
      <c r="KU41" s="118"/>
      <c r="KV41" s="104" t="str">
        <f t="shared" si="387"/>
        <v/>
      </c>
      <c r="KW41" s="102"/>
      <c r="KX41" s="102"/>
      <c r="KY41" s="104" t="str">
        <f t="shared" si="388"/>
        <v/>
      </c>
      <c r="KZ41" s="118"/>
      <c r="LA41" s="104" t="str">
        <f t="shared" si="389"/>
        <v/>
      </c>
      <c r="LB41" s="102"/>
      <c r="LC41" s="102"/>
      <c r="LD41" s="104" t="str">
        <f t="shared" si="390"/>
        <v/>
      </c>
      <c r="LE41" s="102"/>
      <c r="LF41" s="104" t="str">
        <f t="shared" si="391"/>
        <v/>
      </c>
      <c r="LG41" s="104">
        <f t="shared" si="392"/>
        <v>14.75</v>
      </c>
      <c r="LH41" s="104">
        <f t="shared" si="393"/>
        <v>12.75</v>
      </c>
      <c r="LI41" s="104">
        <f t="shared" si="394"/>
        <v>13.55</v>
      </c>
      <c r="LJ41" s="104" t="str">
        <f t="shared" si="395"/>
        <v/>
      </c>
      <c r="LK41" s="104">
        <f t="shared" si="396"/>
        <v>13.55</v>
      </c>
      <c r="LL41" s="105">
        <f t="shared" si="397"/>
        <v>2</v>
      </c>
      <c r="LM41" s="109">
        <f t="shared" si="455"/>
        <v>6</v>
      </c>
      <c r="LN41" s="102"/>
      <c r="LO41" s="102"/>
      <c r="LP41" s="104" t="str">
        <f t="shared" si="398"/>
        <v/>
      </c>
      <c r="LQ41" s="102"/>
      <c r="LR41" s="104" t="str">
        <f t="shared" si="399"/>
        <v/>
      </c>
      <c r="LS41" s="102"/>
      <c r="LT41" s="102"/>
      <c r="LU41" s="104" t="str">
        <f t="shared" si="400"/>
        <v/>
      </c>
      <c r="LV41" s="102"/>
      <c r="LW41" s="104" t="str">
        <f t="shared" si="401"/>
        <v/>
      </c>
      <c r="LX41" s="102"/>
      <c r="LY41" s="102"/>
      <c r="LZ41" s="104" t="str">
        <f t="shared" si="402"/>
        <v/>
      </c>
      <c r="MA41" s="118"/>
      <c r="MB41" s="104" t="str">
        <f t="shared" si="403"/>
        <v/>
      </c>
      <c r="MC41" s="102"/>
      <c r="MD41" s="102"/>
      <c r="ME41" s="104" t="str">
        <f t="shared" si="404"/>
        <v/>
      </c>
      <c r="MF41" s="118"/>
      <c r="MG41" s="104" t="str">
        <f t="shared" si="405"/>
        <v/>
      </c>
      <c r="MH41" s="102"/>
      <c r="MI41" s="102"/>
      <c r="MJ41" s="104" t="str">
        <f t="shared" si="406"/>
        <v/>
      </c>
      <c r="MK41" s="102"/>
      <c r="ML41" s="104" t="str">
        <f t="shared" si="407"/>
        <v/>
      </c>
      <c r="MM41" s="104" t="str">
        <f t="shared" si="408"/>
        <v/>
      </c>
      <c r="MN41" s="104" t="str">
        <f t="shared" si="409"/>
        <v/>
      </c>
      <c r="MO41" s="104" t="str">
        <f t="shared" si="410"/>
        <v/>
      </c>
      <c r="MP41" s="104" t="str">
        <f t="shared" si="411"/>
        <v/>
      </c>
      <c r="MQ41" s="104" t="str">
        <f t="shared" si="412"/>
        <v/>
      </c>
      <c r="MR41" s="105" t="str">
        <f t="shared" si="413"/>
        <v/>
      </c>
      <c r="MS41" s="109" t="str">
        <f t="shared" si="456"/>
        <v/>
      </c>
      <c r="MT41" s="102"/>
      <c r="MU41" s="102"/>
      <c r="MV41" s="104" t="str">
        <f t="shared" si="414"/>
        <v/>
      </c>
      <c r="MW41" s="102"/>
      <c r="MX41" s="104" t="str">
        <f t="shared" si="415"/>
        <v/>
      </c>
      <c r="MY41" s="102"/>
      <c r="MZ41" s="102"/>
      <c r="NA41" s="104" t="str">
        <f t="shared" si="416"/>
        <v/>
      </c>
      <c r="NB41" s="102"/>
      <c r="NC41" s="104" t="str">
        <f t="shared" si="417"/>
        <v/>
      </c>
      <c r="ND41" s="102"/>
      <c r="NE41" s="102"/>
      <c r="NF41" s="104" t="str">
        <f t="shared" si="418"/>
        <v/>
      </c>
      <c r="NG41" s="118"/>
      <c r="NH41" s="104" t="str">
        <f t="shared" si="419"/>
        <v/>
      </c>
      <c r="NI41" s="102"/>
      <c r="NJ41" s="102"/>
      <c r="NK41" s="104" t="str">
        <f t="shared" si="420"/>
        <v/>
      </c>
      <c r="NL41" s="118"/>
      <c r="NM41" s="104" t="str">
        <f t="shared" si="421"/>
        <v/>
      </c>
      <c r="NN41" s="102"/>
      <c r="NO41" s="102"/>
      <c r="NP41" s="104" t="str">
        <f t="shared" si="422"/>
        <v/>
      </c>
      <c r="NQ41" s="102"/>
      <c r="NR41" s="104" t="str">
        <f t="shared" si="423"/>
        <v/>
      </c>
      <c r="NS41" s="104" t="str">
        <f t="shared" si="424"/>
        <v/>
      </c>
      <c r="NT41" s="104" t="str">
        <f t="shared" si="425"/>
        <v/>
      </c>
      <c r="NU41" s="104" t="str">
        <f t="shared" si="426"/>
        <v/>
      </c>
      <c r="NV41" s="104" t="str">
        <f t="shared" si="427"/>
        <v/>
      </c>
      <c r="NW41" s="104" t="str">
        <f t="shared" si="428"/>
        <v/>
      </c>
      <c r="NX41" s="105" t="str">
        <f t="shared" si="429"/>
        <v/>
      </c>
      <c r="NY41" s="109" t="str">
        <f t="shared" si="457"/>
        <v/>
      </c>
      <c r="NZ41" s="73" t="str">
        <f t="shared" si="458"/>
        <v>Santatra</v>
      </c>
      <c r="OA41" s="104">
        <f t="shared" si="430"/>
        <v>5.2524999999999995</v>
      </c>
      <c r="OB41" s="104">
        <f t="shared" si="431"/>
        <v>9.9124999999999996</v>
      </c>
      <c r="OC41" s="104">
        <f t="shared" si="432"/>
        <v>14.21875</v>
      </c>
      <c r="OD41" s="104">
        <f t="shared" si="433"/>
        <v>13.7</v>
      </c>
      <c r="OE41" s="104">
        <f t="shared" si="434"/>
        <v>9.5500000000000007</v>
      </c>
      <c r="OF41" s="104">
        <f t="shared" si="435"/>
        <v>6.5750000000000011</v>
      </c>
      <c r="OG41" s="104">
        <f t="shared" si="436"/>
        <v>7.2</v>
      </c>
      <c r="OH41" s="104">
        <f t="shared" si="437"/>
        <v>13.600999999999999</v>
      </c>
      <c r="OI41" s="104" t="str">
        <f t="shared" si="438"/>
        <v/>
      </c>
      <c r="OJ41" s="104">
        <f t="shared" si="439"/>
        <v>13.55</v>
      </c>
      <c r="OK41" s="104" t="str">
        <f t="shared" si="440"/>
        <v/>
      </c>
      <c r="OL41" s="104" t="str">
        <f t="shared" si="441"/>
        <v/>
      </c>
      <c r="OM41" s="134"/>
      <c r="ON41" s="104">
        <f t="shared" si="97"/>
        <v>10.40625</v>
      </c>
      <c r="OO41" s="104">
        <f t="shared" si="98"/>
        <v>8.3226442307692317</v>
      </c>
      <c r="OP41" s="104">
        <f t="shared" si="442"/>
        <v>10.166182692307691</v>
      </c>
      <c r="OQ41" s="104">
        <f t="shared" si="443"/>
        <v>10.166182692307691</v>
      </c>
      <c r="OR41" s="105">
        <f t="shared" si="444"/>
        <v>11</v>
      </c>
      <c r="OS41" s="105">
        <f t="shared" si="445"/>
        <v>30</v>
      </c>
      <c r="OT41" s="134"/>
      <c r="OU41" s="109">
        <f t="shared" si="459"/>
        <v>25</v>
      </c>
      <c r="OW41" s="95" t="s">
        <v>32</v>
      </c>
      <c r="OX41" s="95" t="s">
        <v>31</v>
      </c>
      <c r="OY41" s="95" t="s">
        <v>31</v>
      </c>
      <c r="OZ41" s="95"/>
      <c r="PA41" s="95" t="s">
        <v>30</v>
      </c>
      <c r="PB41" s="95" t="s">
        <v>32</v>
      </c>
      <c r="PC41" s="95"/>
      <c r="PD41" s="95"/>
      <c r="PE41" s="95"/>
      <c r="PF41" s="95"/>
    </row>
    <row r="42" spans="1:422" s="3" customFormat="1" x14ac:dyDescent="0.3">
      <c r="A42" s="103">
        <f t="shared" si="225"/>
        <v>37</v>
      </c>
      <c r="B42" s="237" t="s">
        <v>317</v>
      </c>
      <c r="C42" s="237" t="s">
        <v>388</v>
      </c>
      <c r="D42" s="237" t="s">
        <v>425</v>
      </c>
      <c r="E42" s="239" t="s">
        <v>277</v>
      </c>
      <c r="F42" s="102">
        <v>18.899999999999999</v>
      </c>
      <c r="G42" s="102">
        <v>7.5</v>
      </c>
      <c r="H42" s="104">
        <f t="shared" si="238"/>
        <v>12.059999999999999</v>
      </c>
      <c r="I42" s="102"/>
      <c r="J42" s="104">
        <f t="shared" si="239"/>
        <v>12.059999999999999</v>
      </c>
      <c r="K42" s="102">
        <v>17.2</v>
      </c>
      <c r="L42" s="102">
        <v>3</v>
      </c>
      <c r="M42" s="104">
        <f t="shared" si="240"/>
        <v>8.68</v>
      </c>
      <c r="N42" s="102"/>
      <c r="O42" s="104">
        <f t="shared" si="241"/>
        <v>8.68</v>
      </c>
      <c r="P42" s="102"/>
      <c r="Q42" s="102"/>
      <c r="R42" s="104" t="str">
        <f t="shared" si="242"/>
        <v/>
      </c>
      <c r="S42" s="118"/>
      <c r="T42" s="104" t="str">
        <f t="shared" si="243"/>
        <v/>
      </c>
      <c r="U42" s="102"/>
      <c r="V42" s="102"/>
      <c r="W42" s="104" t="str">
        <f t="shared" si="244"/>
        <v/>
      </c>
      <c r="X42" s="118"/>
      <c r="Y42" s="104" t="str">
        <f t="shared" si="245"/>
        <v/>
      </c>
      <c r="Z42" s="102"/>
      <c r="AA42" s="102"/>
      <c r="AB42" s="104" t="str">
        <f t="shared" si="246"/>
        <v/>
      </c>
      <c r="AC42" s="102"/>
      <c r="AD42" s="104" t="str">
        <f t="shared" si="247"/>
        <v/>
      </c>
      <c r="AE42" s="104">
        <f t="shared" si="248"/>
        <v>17.837499999999999</v>
      </c>
      <c r="AF42" s="104">
        <f t="shared" si="249"/>
        <v>4.6875</v>
      </c>
      <c r="AG42" s="104">
        <f t="shared" si="250"/>
        <v>9.947499999999998</v>
      </c>
      <c r="AH42" s="104" t="str">
        <f t="shared" si="251"/>
        <v/>
      </c>
      <c r="AI42" s="104">
        <f t="shared" si="252"/>
        <v>9.947499999999998</v>
      </c>
      <c r="AJ42" s="105">
        <f t="shared" si="253"/>
        <v>0</v>
      </c>
      <c r="AK42" s="109">
        <f t="shared" si="446"/>
        <v>22</v>
      </c>
      <c r="AL42" s="102">
        <v>10.25</v>
      </c>
      <c r="AM42" s="102">
        <v>9.75</v>
      </c>
      <c r="AN42" s="104">
        <f t="shared" si="254"/>
        <v>9.9499999999999993</v>
      </c>
      <c r="AO42" s="102"/>
      <c r="AP42" s="104">
        <f t="shared" si="255"/>
        <v>9.9499999999999993</v>
      </c>
      <c r="AQ42" s="102">
        <v>7</v>
      </c>
      <c r="AR42" s="102">
        <v>7</v>
      </c>
      <c r="AS42" s="104">
        <f t="shared" si="256"/>
        <v>7</v>
      </c>
      <c r="AT42" s="102"/>
      <c r="AU42" s="104">
        <f t="shared" si="257"/>
        <v>7</v>
      </c>
      <c r="AV42" s="102">
        <v>6.5</v>
      </c>
      <c r="AW42" s="102">
        <v>11</v>
      </c>
      <c r="AX42" s="104">
        <f t="shared" si="258"/>
        <v>9.1999999999999993</v>
      </c>
      <c r="AY42" s="118"/>
      <c r="AZ42" s="104">
        <f t="shared" si="259"/>
        <v>9.1999999999999993</v>
      </c>
      <c r="BA42" s="102"/>
      <c r="BB42" s="102"/>
      <c r="BC42" s="104" t="str">
        <f t="shared" si="260"/>
        <v/>
      </c>
      <c r="BD42" s="118"/>
      <c r="BE42" s="104" t="str">
        <f t="shared" si="261"/>
        <v/>
      </c>
      <c r="BF42" s="102"/>
      <c r="BG42" s="102"/>
      <c r="BH42" s="104" t="str">
        <f t="shared" si="262"/>
        <v/>
      </c>
      <c r="BI42" s="102"/>
      <c r="BJ42" s="104" t="str">
        <f t="shared" si="263"/>
        <v/>
      </c>
      <c r="BK42" s="104">
        <f t="shared" si="264"/>
        <v>7.828125</v>
      </c>
      <c r="BL42" s="104">
        <f t="shared" si="265"/>
        <v>9.359375</v>
      </c>
      <c r="BM42" s="104">
        <f t="shared" si="266"/>
        <v>8.7468749999999993</v>
      </c>
      <c r="BN42" s="104" t="str">
        <f t="shared" si="267"/>
        <v/>
      </c>
      <c r="BO42" s="104">
        <f t="shared" si="268"/>
        <v>8.7468749999999993</v>
      </c>
      <c r="BP42" s="105">
        <f t="shared" si="269"/>
        <v>0</v>
      </c>
      <c r="BQ42" s="109">
        <f t="shared" si="447"/>
        <v>36</v>
      </c>
      <c r="BR42" s="102">
        <v>11</v>
      </c>
      <c r="BS42" s="102">
        <v>9.5</v>
      </c>
      <c r="BT42" s="104">
        <f t="shared" si="270"/>
        <v>10.100000000000001</v>
      </c>
      <c r="BU42" s="102"/>
      <c r="BV42" s="104">
        <f t="shared" si="271"/>
        <v>10.100000000000001</v>
      </c>
      <c r="BW42" s="240">
        <v>7</v>
      </c>
      <c r="BX42" s="102">
        <v>8</v>
      </c>
      <c r="BY42" s="104">
        <f t="shared" si="272"/>
        <v>7.6</v>
      </c>
      <c r="BZ42" s="102"/>
      <c r="CA42" s="104">
        <f t="shared" si="273"/>
        <v>7.6</v>
      </c>
      <c r="CB42" s="102">
        <v>10.5</v>
      </c>
      <c r="CC42" s="102">
        <v>7</v>
      </c>
      <c r="CD42" s="104">
        <f t="shared" si="274"/>
        <v>8.4</v>
      </c>
      <c r="CE42" s="118"/>
      <c r="CF42" s="104">
        <f t="shared" si="275"/>
        <v>8.4</v>
      </c>
      <c r="CG42" s="102"/>
      <c r="CH42" s="102"/>
      <c r="CI42" s="104" t="str">
        <f t="shared" si="276"/>
        <v/>
      </c>
      <c r="CJ42" s="118"/>
      <c r="CK42" s="104" t="str">
        <f t="shared" si="277"/>
        <v/>
      </c>
      <c r="CL42" s="102"/>
      <c r="CM42" s="102"/>
      <c r="CN42" s="104" t="str">
        <f t="shared" si="278"/>
        <v/>
      </c>
      <c r="CO42" s="102"/>
      <c r="CP42" s="104" t="str">
        <f t="shared" si="279"/>
        <v/>
      </c>
      <c r="CQ42" s="104">
        <f t="shared" si="280"/>
        <v>9.59375</v>
      </c>
      <c r="CR42" s="104">
        <f t="shared" si="281"/>
        <v>8.25</v>
      </c>
      <c r="CS42" s="104">
        <f t="shared" si="282"/>
        <v>8.7875000000000014</v>
      </c>
      <c r="CT42" s="104" t="str">
        <f t="shared" si="283"/>
        <v/>
      </c>
      <c r="CU42" s="104">
        <f t="shared" si="284"/>
        <v>8.7875000000000014</v>
      </c>
      <c r="CV42" s="105">
        <f t="shared" si="285"/>
        <v>0</v>
      </c>
      <c r="CW42" s="109">
        <f t="shared" si="448"/>
        <v>31</v>
      </c>
      <c r="CX42" s="102">
        <v>13</v>
      </c>
      <c r="CY42" s="102">
        <v>11</v>
      </c>
      <c r="CZ42" s="104">
        <f t="shared" si="286"/>
        <v>11.8</v>
      </c>
      <c r="DA42" s="102"/>
      <c r="DB42" s="104">
        <f t="shared" si="287"/>
        <v>11.8</v>
      </c>
      <c r="DC42" s="102">
        <v>15.5</v>
      </c>
      <c r="DD42" s="102">
        <v>14</v>
      </c>
      <c r="DE42" s="104">
        <f t="shared" si="288"/>
        <v>14.600000000000001</v>
      </c>
      <c r="DF42" s="102"/>
      <c r="DG42" s="104">
        <f t="shared" si="289"/>
        <v>14.600000000000001</v>
      </c>
      <c r="DH42" s="102"/>
      <c r="DI42" s="102"/>
      <c r="DJ42" s="104" t="str">
        <f t="shared" si="290"/>
        <v/>
      </c>
      <c r="DK42" s="118"/>
      <c r="DL42" s="104" t="str">
        <f t="shared" si="291"/>
        <v/>
      </c>
      <c r="DM42" s="102"/>
      <c r="DN42" s="102"/>
      <c r="DO42" s="104" t="str">
        <f t="shared" si="292"/>
        <v/>
      </c>
      <c r="DP42" s="118"/>
      <c r="DQ42" s="104" t="str">
        <f t="shared" si="293"/>
        <v/>
      </c>
      <c r="DR42" s="102"/>
      <c r="DS42" s="102"/>
      <c r="DT42" s="104" t="str">
        <f t="shared" si="294"/>
        <v/>
      </c>
      <c r="DU42" s="102"/>
      <c r="DV42" s="104" t="str">
        <f t="shared" si="295"/>
        <v/>
      </c>
      <c r="DW42" s="104">
        <f t="shared" si="296"/>
        <v>14.25</v>
      </c>
      <c r="DX42" s="104">
        <f t="shared" si="297"/>
        <v>12.5</v>
      </c>
      <c r="DY42" s="104">
        <f t="shared" si="298"/>
        <v>13.200000000000001</v>
      </c>
      <c r="DZ42" s="104" t="str">
        <f t="shared" si="299"/>
        <v/>
      </c>
      <c r="EA42" s="104">
        <f t="shared" si="300"/>
        <v>13.200000000000001</v>
      </c>
      <c r="EB42" s="105">
        <f t="shared" si="301"/>
        <v>4</v>
      </c>
      <c r="EC42" s="109">
        <f t="shared" si="449"/>
        <v>23</v>
      </c>
      <c r="ED42" s="102">
        <v>0</v>
      </c>
      <c r="EE42" s="102">
        <v>5</v>
      </c>
      <c r="EF42" s="104">
        <f t="shared" si="302"/>
        <v>3</v>
      </c>
      <c r="EG42" s="102"/>
      <c r="EH42" s="104">
        <f t="shared" si="303"/>
        <v>3</v>
      </c>
      <c r="EI42" s="102">
        <v>14.5</v>
      </c>
      <c r="EJ42" s="102">
        <v>5.5</v>
      </c>
      <c r="EK42" s="104">
        <f t="shared" si="304"/>
        <v>9.1000000000000014</v>
      </c>
      <c r="EL42" s="102"/>
      <c r="EM42" s="104">
        <f t="shared" si="305"/>
        <v>9.1000000000000014</v>
      </c>
      <c r="EN42" s="102"/>
      <c r="EO42" s="102"/>
      <c r="EP42" s="104" t="str">
        <f t="shared" si="306"/>
        <v/>
      </c>
      <c r="EQ42" s="118"/>
      <c r="ER42" s="104" t="str">
        <f t="shared" si="307"/>
        <v/>
      </c>
      <c r="ES42" s="102"/>
      <c r="ET42" s="102"/>
      <c r="EU42" s="104" t="str">
        <f t="shared" si="308"/>
        <v/>
      </c>
      <c r="EV42" s="118"/>
      <c r="EW42" s="104" t="str">
        <f t="shared" si="309"/>
        <v/>
      </c>
      <c r="EX42" s="102"/>
      <c r="EY42" s="102"/>
      <c r="EZ42" s="104" t="str">
        <f t="shared" si="310"/>
        <v/>
      </c>
      <c r="FA42" s="102"/>
      <c r="FB42" s="104" t="str">
        <f t="shared" si="311"/>
        <v/>
      </c>
      <c r="FC42" s="104">
        <f t="shared" si="312"/>
        <v>7.25</v>
      </c>
      <c r="FD42" s="104">
        <f t="shared" si="313"/>
        <v>5.25</v>
      </c>
      <c r="FE42" s="104">
        <f t="shared" si="314"/>
        <v>6.0500000000000007</v>
      </c>
      <c r="FF42" s="104" t="str">
        <f t="shared" si="315"/>
        <v/>
      </c>
      <c r="FG42" s="104">
        <f t="shared" si="316"/>
        <v>6.0500000000000007</v>
      </c>
      <c r="FH42" s="105">
        <f t="shared" si="317"/>
        <v>0</v>
      </c>
      <c r="FI42" s="109">
        <f t="shared" si="450"/>
        <v>42</v>
      </c>
      <c r="FJ42" s="102">
        <v>11</v>
      </c>
      <c r="FK42" s="102">
        <v>4</v>
      </c>
      <c r="FL42" s="104">
        <f t="shared" si="318"/>
        <v>6.8000000000000007</v>
      </c>
      <c r="FM42" s="102"/>
      <c r="FN42" s="104">
        <f t="shared" si="319"/>
        <v>6.8000000000000007</v>
      </c>
      <c r="FO42" s="102">
        <v>10.75</v>
      </c>
      <c r="FP42" s="102">
        <v>5</v>
      </c>
      <c r="FQ42" s="104">
        <f t="shared" si="320"/>
        <v>7.3</v>
      </c>
      <c r="FR42" s="102"/>
      <c r="FS42" s="104">
        <f t="shared" si="321"/>
        <v>7.3</v>
      </c>
      <c r="FT42" s="102"/>
      <c r="FU42" s="102"/>
      <c r="FV42" s="104" t="str">
        <f t="shared" si="322"/>
        <v/>
      </c>
      <c r="FW42" s="118"/>
      <c r="FX42" s="104" t="str">
        <f t="shared" si="323"/>
        <v/>
      </c>
      <c r="FY42" s="102"/>
      <c r="FZ42" s="102"/>
      <c r="GA42" s="104" t="str">
        <f t="shared" si="324"/>
        <v/>
      </c>
      <c r="GB42" s="118"/>
      <c r="GC42" s="104" t="str">
        <f t="shared" si="325"/>
        <v/>
      </c>
      <c r="GD42" s="102"/>
      <c r="GE42" s="102"/>
      <c r="GF42" s="104" t="str">
        <f t="shared" si="326"/>
        <v/>
      </c>
      <c r="GG42" s="102"/>
      <c r="GH42" s="104" t="str">
        <f t="shared" si="327"/>
        <v/>
      </c>
      <c r="GI42" s="104">
        <f t="shared" si="328"/>
        <v>10.78125</v>
      </c>
      <c r="GJ42" s="104">
        <f t="shared" si="329"/>
        <v>4.875</v>
      </c>
      <c r="GK42" s="104">
        <f t="shared" si="330"/>
        <v>7.2375000000000007</v>
      </c>
      <c r="GL42" s="104" t="str">
        <f t="shared" si="331"/>
        <v/>
      </c>
      <c r="GM42" s="104">
        <f t="shared" si="332"/>
        <v>7.2375000000000007</v>
      </c>
      <c r="GN42" s="105">
        <f t="shared" si="333"/>
        <v>0</v>
      </c>
      <c r="GO42" s="109">
        <f t="shared" si="451"/>
        <v>29</v>
      </c>
      <c r="GP42" s="102">
        <v>14.5</v>
      </c>
      <c r="GQ42" s="102">
        <v>12.5</v>
      </c>
      <c r="GR42" s="104">
        <f t="shared" si="334"/>
        <v>13.3</v>
      </c>
      <c r="GS42" s="102"/>
      <c r="GT42" s="104">
        <f t="shared" si="335"/>
        <v>13.3</v>
      </c>
      <c r="GU42" s="102">
        <v>13.5</v>
      </c>
      <c r="GV42" s="102">
        <v>7</v>
      </c>
      <c r="GW42" s="104">
        <f t="shared" si="336"/>
        <v>9.6000000000000014</v>
      </c>
      <c r="GX42" s="102"/>
      <c r="GY42" s="104">
        <f t="shared" si="337"/>
        <v>9.6000000000000014</v>
      </c>
      <c r="GZ42" s="102">
        <v>14</v>
      </c>
      <c r="HA42" s="102">
        <v>5</v>
      </c>
      <c r="HB42" s="104">
        <f t="shared" si="338"/>
        <v>8.6000000000000014</v>
      </c>
      <c r="HC42" s="118"/>
      <c r="HD42" s="104">
        <f t="shared" si="339"/>
        <v>8.6000000000000014</v>
      </c>
      <c r="HE42" s="102"/>
      <c r="HF42" s="102"/>
      <c r="HG42" s="104" t="str">
        <f t="shared" si="340"/>
        <v/>
      </c>
      <c r="HH42" s="118"/>
      <c r="HI42" s="104" t="str">
        <f t="shared" si="341"/>
        <v/>
      </c>
      <c r="HJ42" s="102"/>
      <c r="HK42" s="102"/>
      <c r="HL42" s="104" t="str">
        <f t="shared" si="342"/>
        <v/>
      </c>
      <c r="HM42" s="102"/>
      <c r="HN42" s="104" t="str">
        <f t="shared" si="343"/>
        <v/>
      </c>
      <c r="HO42" s="104">
        <f t="shared" si="344"/>
        <v>14</v>
      </c>
      <c r="HP42" s="104">
        <f t="shared" si="345"/>
        <v>6.78125</v>
      </c>
      <c r="HQ42" s="104">
        <f t="shared" si="346"/>
        <v>9.6687500000000028</v>
      </c>
      <c r="HR42" s="104" t="str">
        <f t="shared" si="347"/>
        <v/>
      </c>
      <c r="HS42" s="104">
        <f t="shared" si="348"/>
        <v>9.6687500000000028</v>
      </c>
      <c r="HT42" s="105">
        <f t="shared" si="349"/>
        <v>0</v>
      </c>
      <c r="HU42" s="109">
        <f t="shared" si="452"/>
        <v>24</v>
      </c>
      <c r="HV42" s="102">
        <v>13.875</v>
      </c>
      <c r="HW42" s="102">
        <v>11.763571428571428</v>
      </c>
      <c r="HX42" s="104">
        <f t="shared" si="350"/>
        <v>12.608142857142857</v>
      </c>
      <c r="HY42" s="102"/>
      <c r="HZ42" s="104">
        <f t="shared" si="351"/>
        <v>12.608142857142857</v>
      </c>
      <c r="IA42" s="102"/>
      <c r="IB42" s="102"/>
      <c r="IC42" s="104" t="str">
        <f t="shared" si="352"/>
        <v/>
      </c>
      <c r="ID42" s="102"/>
      <c r="IE42" s="104" t="str">
        <f t="shared" si="353"/>
        <v/>
      </c>
      <c r="IF42" s="102"/>
      <c r="IG42" s="102"/>
      <c r="IH42" s="104" t="str">
        <f t="shared" si="354"/>
        <v/>
      </c>
      <c r="II42" s="118"/>
      <c r="IJ42" s="104" t="str">
        <f t="shared" si="355"/>
        <v/>
      </c>
      <c r="IK42" s="102"/>
      <c r="IL42" s="102"/>
      <c r="IM42" s="104" t="str">
        <f t="shared" si="356"/>
        <v/>
      </c>
      <c r="IN42" s="118"/>
      <c r="IO42" s="104" t="str">
        <f t="shared" si="357"/>
        <v/>
      </c>
      <c r="IP42" s="102"/>
      <c r="IQ42" s="102"/>
      <c r="IR42" s="104" t="str">
        <f t="shared" si="358"/>
        <v/>
      </c>
      <c r="IS42" s="102"/>
      <c r="IT42" s="104" t="str">
        <f t="shared" si="359"/>
        <v/>
      </c>
      <c r="IU42" s="104">
        <f t="shared" si="360"/>
        <v>13.875</v>
      </c>
      <c r="IV42" s="104">
        <f t="shared" si="361"/>
        <v>11.763571428571428</v>
      </c>
      <c r="IW42" s="104">
        <f t="shared" si="362"/>
        <v>12.608142857142857</v>
      </c>
      <c r="IX42" s="104" t="str">
        <f t="shared" si="363"/>
        <v/>
      </c>
      <c r="IY42" s="104">
        <f t="shared" si="364"/>
        <v>12.608142857142857</v>
      </c>
      <c r="IZ42" s="105">
        <f t="shared" si="365"/>
        <v>2</v>
      </c>
      <c r="JA42" s="109">
        <f t="shared" si="453"/>
        <v>16</v>
      </c>
      <c r="JB42" s="102"/>
      <c r="JC42" s="102"/>
      <c r="JD42" s="104" t="str">
        <f t="shared" si="366"/>
        <v/>
      </c>
      <c r="JE42" s="102"/>
      <c r="JF42" s="104" t="str">
        <f t="shared" si="367"/>
        <v/>
      </c>
      <c r="JG42" s="102"/>
      <c r="JH42" s="102"/>
      <c r="JI42" s="104" t="str">
        <f t="shared" si="368"/>
        <v/>
      </c>
      <c r="JJ42" s="102"/>
      <c r="JK42" s="104" t="str">
        <f t="shared" si="369"/>
        <v/>
      </c>
      <c r="JL42" s="102"/>
      <c r="JM42" s="102"/>
      <c r="JN42" s="104" t="str">
        <f t="shared" si="370"/>
        <v/>
      </c>
      <c r="JO42" s="118"/>
      <c r="JP42" s="104" t="str">
        <f t="shared" si="371"/>
        <v/>
      </c>
      <c r="JQ42" s="102"/>
      <c r="JR42" s="102"/>
      <c r="JS42" s="104" t="str">
        <f t="shared" si="372"/>
        <v/>
      </c>
      <c r="JT42" s="118"/>
      <c r="JU42" s="104" t="str">
        <f t="shared" si="373"/>
        <v/>
      </c>
      <c r="JV42" s="102"/>
      <c r="JW42" s="102"/>
      <c r="JX42" s="104" t="str">
        <f t="shared" si="374"/>
        <v/>
      </c>
      <c r="JY42" s="102"/>
      <c r="JZ42" s="104" t="str">
        <f t="shared" si="375"/>
        <v/>
      </c>
      <c r="KA42" s="104" t="str">
        <f t="shared" si="376"/>
        <v/>
      </c>
      <c r="KB42" s="104" t="str">
        <f t="shared" si="377"/>
        <v/>
      </c>
      <c r="KC42" s="104" t="str">
        <f t="shared" si="378"/>
        <v/>
      </c>
      <c r="KD42" s="104" t="str">
        <f t="shared" si="379"/>
        <v/>
      </c>
      <c r="KE42" s="104" t="str">
        <f t="shared" si="380"/>
        <v/>
      </c>
      <c r="KF42" s="105" t="str">
        <f t="shared" si="381"/>
        <v/>
      </c>
      <c r="KG42" s="109" t="str">
        <f t="shared" si="454"/>
        <v/>
      </c>
      <c r="KH42" s="102">
        <v>14</v>
      </c>
      <c r="KI42" s="102">
        <v>13</v>
      </c>
      <c r="KJ42" s="104">
        <f t="shared" si="382"/>
        <v>13.4</v>
      </c>
      <c r="KK42" s="102"/>
      <c r="KL42" s="104">
        <f t="shared" si="383"/>
        <v>13.4</v>
      </c>
      <c r="KM42" s="102"/>
      <c r="KN42" s="102"/>
      <c r="KO42" s="104" t="str">
        <f t="shared" si="384"/>
        <v/>
      </c>
      <c r="KP42" s="102"/>
      <c r="KQ42" s="104" t="str">
        <f t="shared" si="385"/>
        <v/>
      </c>
      <c r="KR42" s="102"/>
      <c r="KS42" s="102"/>
      <c r="KT42" s="104" t="str">
        <f t="shared" si="386"/>
        <v/>
      </c>
      <c r="KU42" s="118"/>
      <c r="KV42" s="104" t="str">
        <f t="shared" si="387"/>
        <v/>
      </c>
      <c r="KW42" s="102"/>
      <c r="KX42" s="102"/>
      <c r="KY42" s="104" t="str">
        <f t="shared" si="388"/>
        <v/>
      </c>
      <c r="KZ42" s="118"/>
      <c r="LA42" s="104" t="str">
        <f t="shared" si="389"/>
        <v/>
      </c>
      <c r="LB42" s="102"/>
      <c r="LC42" s="102"/>
      <c r="LD42" s="104" t="str">
        <f t="shared" si="390"/>
        <v/>
      </c>
      <c r="LE42" s="102"/>
      <c r="LF42" s="104" t="str">
        <f t="shared" si="391"/>
        <v/>
      </c>
      <c r="LG42" s="104">
        <f t="shared" si="392"/>
        <v>14</v>
      </c>
      <c r="LH42" s="104">
        <f t="shared" si="393"/>
        <v>13</v>
      </c>
      <c r="LI42" s="104">
        <f t="shared" si="394"/>
        <v>13.4</v>
      </c>
      <c r="LJ42" s="104" t="str">
        <f t="shared" si="395"/>
        <v/>
      </c>
      <c r="LK42" s="104">
        <f t="shared" si="396"/>
        <v>13.4</v>
      </c>
      <c r="LL42" s="105">
        <f t="shared" si="397"/>
        <v>2</v>
      </c>
      <c r="LM42" s="109">
        <f t="shared" si="455"/>
        <v>7</v>
      </c>
      <c r="LN42" s="102"/>
      <c r="LO42" s="102"/>
      <c r="LP42" s="104" t="str">
        <f t="shared" si="398"/>
        <v/>
      </c>
      <c r="LQ42" s="102"/>
      <c r="LR42" s="104" t="str">
        <f t="shared" si="399"/>
        <v/>
      </c>
      <c r="LS42" s="102"/>
      <c r="LT42" s="102"/>
      <c r="LU42" s="104" t="str">
        <f t="shared" si="400"/>
        <v/>
      </c>
      <c r="LV42" s="102"/>
      <c r="LW42" s="104" t="str">
        <f t="shared" si="401"/>
        <v/>
      </c>
      <c r="LX42" s="102"/>
      <c r="LY42" s="102"/>
      <c r="LZ42" s="104" t="str">
        <f t="shared" si="402"/>
        <v/>
      </c>
      <c r="MA42" s="118"/>
      <c r="MB42" s="104" t="str">
        <f t="shared" si="403"/>
        <v/>
      </c>
      <c r="MC42" s="102"/>
      <c r="MD42" s="102"/>
      <c r="ME42" s="104" t="str">
        <f t="shared" si="404"/>
        <v/>
      </c>
      <c r="MF42" s="118"/>
      <c r="MG42" s="104" t="str">
        <f t="shared" si="405"/>
        <v/>
      </c>
      <c r="MH42" s="102"/>
      <c r="MI42" s="102"/>
      <c r="MJ42" s="104" t="str">
        <f t="shared" si="406"/>
        <v/>
      </c>
      <c r="MK42" s="102"/>
      <c r="ML42" s="104" t="str">
        <f t="shared" si="407"/>
        <v/>
      </c>
      <c r="MM42" s="104" t="str">
        <f t="shared" si="408"/>
        <v/>
      </c>
      <c r="MN42" s="104" t="str">
        <f t="shared" si="409"/>
        <v/>
      </c>
      <c r="MO42" s="104" t="str">
        <f t="shared" si="410"/>
        <v/>
      </c>
      <c r="MP42" s="104" t="str">
        <f t="shared" si="411"/>
        <v/>
      </c>
      <c r="MQ42" s="104" t="str">
        <f t="shared" si="412"/>
        <v/>
      </c>
      <c r="MR42" s="105" t="str">
        <f t="shared" si="413"/>
        <v/>
      </c>
      <c r="MS42" s="109" t="str">
        <f t="shared" si="456"/>
        <v/>
      </c>
      <c r="MT42" s="102"/>
      <c r="MU42" s="102"/>
      <c r="MV42" s="104" t="str">
        <f t="shared" si="414"/>
        <v/>
      </c>
      <c r="MW42" s="102"/>
      <c r="MX42" s="104" t="str">
        <f t="shared" si="415"/>
        <v/>
      </c>
      <c r="MY42" s="102"/>
      <c r="MZ42" s="102"/>
      <c r="NA42" s="104" t="str">
        <f t="shared" si="416"/>
        <v/>
      </c>
      <c r="NB42" s="102"/>
      <c r="NC42" s="104" t="str">
        <f t="shared" si="417"/>
        <v/>
      </c>
      <c r="ND42" s="102"/>
      <c r="NE42" s="102"/>
      <c r="NF42" s="104" t="str">
        <f t="shared" si="418"/>
        <v/>
      </c>
      <c r="NG42" s="118"/>
      <c r="NH42" s="104" t="str">
        <f t="shared" si="419"/>
        <v/>
      </c>
      <c r="NI42" s="102"/>
      <c r="NJ42" s="102"/>
      <c r="NK42" s="104" t="str">
        <f t="shared" si="420"/>
        <v/>
      </c>
      <c r="NL42" s="118"/>
      <c r="NM42" s="104" t="str">
        <f t="shared" si="421"/>
        <v/>
      </c>
      <c r="NN42" s="102"/>
      <c r="NO42" s="102"/>
      <c r="NP42" s="104" t="str">
        <f t="shared" si="422"/>
        <v/>
      </c>
      <c r="NQ42" s="102"/>
      <c r="NR42" s="104" t="str">
        <f t="shared" si="423"/>
        <v/>
      </c>
      <c r="NS42" s="104" t="str">
        <f t="shared" si="424"/>
        <v/>
      </c>
      <c r="NT42" s="104" t="str">
        <f t="shared" si="425"/>
        <v/>
      </c>
      <c r="NU42" s="104" t="str">
        <f t="shared" si="426"/>
        <v/>
      </c>
      <c r="NV42" s="104" t="str">
        <f t="shared" si="427"/>
        <v/>
      </c>
      <c r="NW42" s="104" t="str">
        <f t="shared" si="428"/>
        <v/>
      </c>
      <c r="NX42" s="105" t="str">
        <f t="shared" si="429"/>
        <v/>
      </c>
      <c r="NY42" s="109" t="str">
        <f t="shared" si="457"/>
        <v/>
      </c>
      <c r="NZ42" s="73" t="str">
        <f t="shared" si="458"/>
        <v>Santatra Raïssa</v>
      </c>
      <c r="OA42" s="104">
        <f t="shared" si="430"/>
        <v>9.947499999999998</v>
      </c>
      <c r="OB42" s="104">
        <f t="shared" si="431"/>
        <v>8.7468749999999993</v>
      </c>
      <c r="OC42" s="104">
        <f t="shared" si="432"/>
        <v>8.7875000000000014</v>
      </c>
      <c r="OD42" s="104">
        <f t="shared" si="433"/>
        <v>13.200000000000001</v>
      </c>
      <c r="OE42" s="104">
        <f t="shared" si="434"/>
        <v>6.0500000000000007</v>
      </c>
      <c r="OF42" s="104">
        <f t="shared" si="435"/>
        <v>7.2375000000000007</v>
      </c>
      <c r="OG42" s="104">
        <f t="shared" si="436"/>
        <v>9.6687500000000028</v>
      </c>
      <c r="OH42" s="104">
        <f t="shared" si="437"/>
        <v>12.608142857142857</v>
      </c>
      <c r="OI42" s="104" t="str">
        <f t="shared" si="438"/>
        <v/>
      </c>
      <c r="OJ42" s="104">
        <f t="shared" si="439"/>
        <v>13.4</v>
      </c>
      <c r="OK42" s="104" t="str">
        <f t="shared" si="440"/>
        <v/>
      </c>
      <c r="OL42" s="104" t="str">
        <f t="shared" si="441"/>
        <v/>
      </c>
      <c r="OM42" s="134"/>
      <c r="ON42" s="104">
        <f t="shared" si="97"/>
        <v>9.1117788461538467</v>
      </c>
      <c r="OO42" s="104">
        <f t="shared" si="98"/>
        <v>7.5202747252747253</v>
      </c>
      <c r="OP42" s="104">
        <f t="shared" si="442"/>
        <v>10.069857142857142</v>
      </c>
      <c r="OQ42" s="104">
        <f t="shared" si="443"/>
        <v>10.069857142857142</v>
      </c>
      <c r="OR42" s="105">
        <f t="shared" si="444"/>
        <v>8</v>
      </c>
      <c r="OS42" s="105">
        <f t="shared" si="445"/>
        <v>30</v>
      </c>
      <c r="OT42" s="134"/>
      <c r="OU42" s="109">
        <f t="shared" si="459"/>
        <v>27</v>
      </c>
      <c r="OV42" s="10"/>
      <c r="OW42" s="95" t="s">
        <v>32</v>
      </c>
      <c r="OX42" s="95" t="s">
        <v>31</v>
      </c>
      <c r="OY42" s="95" t="s">
        <v>30</v>
      </c>
      <c r="OZ42" s="95"/>
      <c r="PA42" s="95" t="s">
        <v>31</v>
      </c>
      <c r="PB42" s="95" t="s">
        <v>32</v>
      </c>
      <c r="PC42" s="95"/>
      <c r="PD42" s="95"/>
      <c r="PE42" s="95"/>
      <c r="PF42" s="95"/>
    </row>
    <row r="43" spans="1:422" x14ac:dyDescent="0.3">
      <c r="A43" s="103">
        <f t="shared" si="225"/>
        <v>38</v>
      </c>
      <c r="B43" s="237" t="s">
        <v>318</v>
      </c>
      <c r="C43" s="237" t="s">
        <v>318</v>
      </c>
      <c r="D43" s="237" t="s">
        <v>426</v>
      </c>
      <c r="E43" s="239" t="s">
        <v>277</v>
      </c>
      <c r="F43" s="102">
        <v>17.5</v>
      </c>
      <c r="G43" s="102">
        <v>7</v>
      </c>
      <c r="H43" s="104">
        <f t="shared" si="238"/>
        <v>11.2</v>
      </c>
      <c r="I43" s="102"/>
      <c r="J43" s="104">
        <f t="shared" si="239"/>
        <v>11.2</v>
      </c>
      <c r="K43" s="102">
        <v>17.7</v>
      </c>
      <c r="L43" s="102">
        <v>7</v>
      </c>
      <c r="M43" s="104">
        <f t="shared" si="240"/>
        <v>11.280000000000001</v>
      </c>
      <c r="N43" s="102"/>
      <c r="O43" s="104">
        <f t="shared" si="241"/>
        <v>11.280000000000001</v>
      </c>
      <c r="P43" s="102"/>
      <c r="Q43" s="102"/>
      <c r="R43" s="104" t="str">
        <f t="shared" si="242"/>
        <v/>
      </c>
      <c r="S43" s="118"/>
      <c r="T43" s="104" t="str">
        <f t="shared" si="243"/>
        <v/>
      </c>
      <c r="U43" s="102"/>
      <c r="V43" s="102"/>
      <c r="W43" s="104" t="str">
        <f t="shared" si="244"/>
        <v/>
      </c>
      <c r="X43" s="118"/>
      <c r="Y43" s="104" t="str">
        <f t="shared" si="245"/>
        <v/>
      </c>
      <c r="Z43" s="102"/>
      <c r="AA43" s="102"/>
      <c r="AB43" s="104" t="str">
        <f t="shared" si="246"/>
        <v/>
      </c>
      <c r="AC43" s="102"/>
      <c r="AD43" s="104" t="str">
        <f t="shared" si="247"/>
        <v/>
      </c>
      <c r="AE43" s="104">
        <f t="shared" si="248"/>
        <v>17.625</v>
      </c>
      <c r="AF43" s="104">
        <f t="shared" si="249"/>
        <v>7</v>
      </c>
      <c r="AG43" s="104">
        <f t="shared" si="250"/>
        <v>11.25</v>
      </c>
      <c r="AH43" s="104" t="str">
        <f t="shared" si="251"/>
        <v/>
      </c>
      <c r="AI43" s="104">
        <f t="shared" si="252"/>
        <v>11.25</v>
      </c>
      <c r="AJ43" s="105">
        <f t="shared" si="253"/>
        <v>5</v>
      </c>
      <c r="AK43" s="109">
        <f t="shared" si="446"/>
        <v>20</v>
      </c>
      <c r="AL43" s="102">
        <v>9.875</v>
      </c>
      <c r="AM43" s="102">
        <v>8.75</v>
      </c>
      <c r="AN43" s="104">
        <f t="shared" si="254"/>
        <v>9.1999999999999993</v>
      </c>
      <c r="AO43" s="102"/>
      <c r="AP43" s="104">
        <f t="shared" si="255"/>
        <v>9.1999999999999993</v>
      </c>
      <c r="AQ43" s="102">
        <v>10.5</v>
      </c>
      <c r="AR43" s="102">
        <v>8.5</v>
      </c>
      <c r="AS43" s="104">
        <f t="shared" si="256"/>
        <v>9.3000000000000007</v>
      </c>
      <c r="AT43" s="102"/>
      <c r="AU43" s="104">
        <f t="shared" si="257"/>
        <v>9.3000000000000007</v>
      </c>
      <c r="AV43" s="102">
        <v>11.5</v>
      </c>
      <c r="AW43" s="102">
        <v>13.5</v>
      </c>
      <c r="AX43" s="104">
        <f t="shared" si="258"/>
        <v>12.7</v>
      </c>
      <c r="AY43" s="118"/>
      <c r="AZ43" s="104">
        <f t="shared" si="259"/>
        <v>12.7</v>
      </c>
      <c r="BA43" s="102"/>
      <c r="BB43" s="102"/>
      <c r="BC43" s="104" t="str">
        <f t="shared" si="260"/>
        <v/>
      </c>
      <c r="BD43" s="118"/>
      <c r="BE43" s="104" t="str">
        <f t="shared" si="261"/>
        <v/>
      </c>
      <c r="BF43" s="102"/>
      <c r="BG43" s="102"/>
      <c r="BH43" s="104" t="str">
        <f t="shared" si="262"/>
        <v/>
      </c>
      <c r="BI43" s="102"/>
      <c r="BJ43" s="104" t="str">
        <f t="shared" si="263"/>
        <v/>
      </c>
      <c r="BK43" s="104">
        <f t="shared" si="264"/>
        <v>10.6796875</v>
      </c>
      <c r="BL43" s="104">
        <f t="shared" si="265"/>
        <v>10.453125</v>
      </c>
      <c r="BM43" s="104">
        <f t="shared" si="266"/>
        <v>10.543749999999999</v>
      </c>
      <c r="BN43" s="104" t="str">
        <f t="shared" si="267"/>
        <v/>
      </c>
      <c r="BO43" s="104">
        <f t="shared" si="268"/>
        <v>10.543749999999999</v>
      </c>
      <c r="BP43" s="105">
        <f t="shared" si="269"/>
        <v>4</v>
      </c>
      <c r="BQ43" s="109">
        <f t="shared" si="447"/>
        <v>22</v>
      </c>
      <c r="BR43" s="102">
        <v>6</v>
      </c>
      <c r="BS43" s="102">
        <v>5.5</v>
      </c>
      <c r="BT43" s="104">
        <f t="shared" si="270"/>
        <v>5.7</v>
      </c>
      <c r="BU43" s="102"/>
      <c r="BV43" s="104">
        <f t="shared" si="271"/>
        <v>5.7</v>
      </c>
      <c r="BW43" s="240">
        <v>8.5</v>
      </c>
      <c r="BX43" s="102">
        <v>8</v>
      </c>
      <c r="BY43" s="104">
        <f t="shared" si="272"/>
        <v>8.1999999999999993</v>
      </c>
      <c r="BZ43" s="102"/>
      <c r="CA43" s="104">
        <f t="shared" si="273"/>
        <v>8.1999999999999993</v>
      </c>
      <c r="CB43" s="102">
        <v>7.5</v>
      </c>
      <c r="CC43" s="102">
        <v>8</v>
      </c>
      <c r="CD43" s="104">
        <f t="shared" si="274"/>
        <v>7.8</v>
      </c>
      <c r="CE43" s="118"/>
      <c r="CF43" s="104">
        <f t="shared" si="275"/>
        <v>7.8</v>
      </c>
      <c r="CG43" s="102"/>
      <c r="CH43" s="102"/>
      <c r="CI43" s="104" t="str">
        <f t="shared" si="276"/>
        <v/>
      </c>
      <c r="CJ43" s="118"/>
      <c r="CK43" s="104" t="str">
        <f t="shared" si="277"/>
        <v/>
      </c>
      <c r="CL43" s="102"/>
      <c r="CM43" s="102"/>
      <c r="CN43" s="104" t="str">
        <f t="shared" si="278"/>
        <v/>
      </c>
      <c r="CO43" s="102"/>
      <c r="CP43" s="104" t="str">
        <f t="shared" si="279"/>
        <v/>
      </c>
      <c r="CQ43" s="104">
        <f t="shared" si="280"/>
        <v>7.25</v>
      </c>
      <c r="CR43" s="104">
        <f t="shared" si="281"/>
        <v>7.0625</v>
      </c>
      <c r="CS43" s="104">
        <f t="shared" si="282"/>
        <v>7.1375000000000002</v>
      </c>
      <c r="CT43" s="104" t="str">
        <f t="shared" si="283"/>
        <v/>
      </c>
      <c r="CU43" s="104">
        <f t="shared" si="284"/>
        <v>7.1375000000000002</v>
      </c>
      <c r="CV43" s="105">
        <f t="shared" si="285"/>
        <v>0</v>
      </c>
      <c r="CW43" s="109">
        <f t="shared" si="448"/>
        <v>43</v>
      </c>
      <c r="CX43" s="102">
        <v>15</v>
      </c>
      <c r="CY43" s="102">
        <v>10</v>
      </c>
      <c r="CZ43" s="104">
        <f t="shared" si="286"/>
        <v>12</v>
      </c>
      <c r="DA43" s="102"/>
      <c r="DB43" s="104">
        <f t="shared" si="287"/>
        <v>12</v>
      </c>
      <c r="DC43" s="102">
        <v>14</v>
      </c>
      <c r="DD43" s="102">
        <v>9.5</v>
      </c>
      <c r="DE43" s="104">
        <f t="shared" si="288"/>
        <v>11.3</v>
      </c>
      <c r="DF43" s="102"/>
      <c r="DG43" s="104">
        <f t="shared" si="289"/>
        <v>11.3</v>
      </c>
      <c r="DH43" s="102"/>
      <c r="DI43" s="102"/>
      <c r="DJ43" s="104" t="str">
        <f t="shared" si="290"/>
        <v/>
      </c>
      <c r="DK43" s="118"/>
      <c r="DL43" s="104" t="str">
        <f t="shared" si="291"/>
        <v/>
      </c>
      <c r="DM43" s="102"/>
      <c r="DN43" s="102"/>
      <c r="DO43" s="104" t="str">
        <f t="shared" si="292"/>
        <v/>
      </c>
      <c r="DP43" s="118"/>
      <c r="DQ43" s="104" t="str">
        <f t="shared" si="293"/>
        <v/>
      </c>
      <c r="DR43" s="102"/>
      <c r="DS43" s="102"/>
      <c r="DT43" s="104" t="str">
        <f t="shared" si="294"/>
        <v/>
      </c>
      <c r="DU43" s="102"/>
      <c r="DV43" s="104" t="str">
        <f t="shared" si="295"/>
        <v/>
      </c>
      <c r="DW43" s="104">
        <f t="shared" si="296"/>
        <v>14.5</v>
      </c>
      <c r="DX43" s="104">
        <f t="shared" si="297"/>
        <v>9.75</v>
      </c>
      <c r="DY43" s="104">
        <f t="shared" si="298"/>
        <v>11.65</v>
      </c>
      <c r="DZ43" s="104" t="str">
        <f t="shared" si="299"/>
        <v/>
      </c>
      <c r="EA43" s="104">
        <f t="shared" si="300"/>
        <v>11.65</v>
      </c>
      <c r="EB43" s="105">
        <f t="shared" si="301"/>
        <v>4</v>
      </c>
      <c r="EC43" s="109">
        <f t="shared" si="449"/>
        <v>32</v>
      </c>
      <c r="ED43" s="102">
        <v>9.5</v>
      </c>
      <c r="EE43" s="102">
        <v>7</v>
      </c>
      <c r="EF43" s="104">
        <f t="shared" si="302"/>
        <v>8</v>
      </c>
      <c r="EG43" s="102"/>
      <c r="EH43" s="104">
        <f t="shared" si="303"/>
        <v>8</v>
      </c>
      <c r="EI43" s="102">
        <v>13</v>
      </c>
      <c r="EJ43" s="102">
        <v>5</v>
      </c>
      <c r="EK43" s="104">
        <f t="shared" si="304"/>
        <v>8.1999999999999993</v>
      </c>
      <c r="EL43" s="102"/>
      <c r="EM43" s="104">
        <f t="shared" si="305"/>
        <v>8.1999999999999993</v>
      </c>
      <c r="EN43" s="102"/>
      <c r="EO43" s="102"/>
      <c r="EP43" s="104" t="str">
        <f t="shared" si="306"/>
        <v/>
      </c>
      <c r="EQ43" s="118"/>
      <c r="ER43" s="104" t="str">
        <f t="shared" si="307"/>
        <v/>
      </c>
      <c r="ES43" s="102"/>
      <c r="ET43" s="102"/>
      <c r="EU43" s="104" t="str">
        <f t="shared" si="308"/>
        <v/>
      </c>
      <c r="EV43" s="118"/>
      <c r="EW43" s="104" t="str">
        <f t="shared" si="309"/>
        <v/>
      </c>
      <c r="EX43" s="102"/>
      <c r="EY43" s="102"/>
      <c r="EZ43" s="104" t="str">
        <f t="shared" si="310"/>
        <v/>
      </c>
      <c r="FA43" s="102"/>
      <c r="FB43" s="104" t="str">
        <f t="shared" si="311"/>
        <v/>
      </c>
      <c r="FC43" s="104">
        <f t="shared" si="312"/>
        <v>11.25</v>
      </c>
      <c r="FD43" s="104">
        <f t="shared" si="313"/>
        <v>6</v>
      </c>
      <c r="FE43" s="104">
        <f t="shared" si="314"/>
        <v>8.1</v>
      </c>
      <c r="FF43" s="104" t="str">
        <f t="shared" si="315"/>
        <v/>
      </c>
      <c r="FG43" s="104">
        <f t="shared" si="316"/>
        <v>8.1</v>
      </c>
      <c r="FH43" s="105">
        <f t="shared" si="317"/>
        <v>0</v>
      </c>
      <c r="FI43" s="109">
        <f t="shared" si="450"/>
        <v>32</v>
      </c>
      <c r="FJ43" s="102">
        <v>13</v>
      </c>
      <c r="FK43" s="102">
        <v>4</v>
      </c>
      <c r="FL43" s="104">
        <f t="shared" si="318"/>
        <v>7.6</v>
      </c>
      <c r="FM43" s="102"/>
      <c r="FN43" s="104">
        <f t="shared" si="319"/>
        <v>7.6</v>
      </c>
      <c r="FO43" s="102">
        <v>8.5</v>
      </c>
      <c r="FP43" s="102">
        <v>5</v>
      </c>
      <c r="FQ43" s="104">
        <f t="shared" si="320"/>
        <v>6.4</v>
      </c>
      <c r="FR43" s="102"/>
      <c r="FS43" s="104">
        <f t="shared" si="321"/>
        <v>6.4</v>
      </c>
      <c r="FT43" s="102"/>
      <c r="FU43" s="102"/>
      <c r="FV43" s="104" t="str">
        <f t="shared" si="322"/>
        <v/>
      </c>
      <c r="FW43" s="118"/>
      <c r="FX43" s="104" t="str">
        <f t="shared" si="323"/>
        <v/>
      </c>
      <c r="FY43" s="102"/>
      <c r="FZ43" s="102"/>
      <c r="GA43" s="104" t="str">
        <f t="shared" si="324"/>
        <v/>
      </c>
      <c r="GB43" s="118"/>
      <c r="GC43" s="104" t="str">
        <f t="shared" si="325"/>
        <v/>
      </c>
      <c r="GD43" s="102"/>
      <c r="GE43" s="102"/>
      <c r="GF43" s="104" t="str">
        <f t="shared" si="326"/>
        <v/>
      </c>
      <c r="GG43" s="102"/>
      <c r="GH43" s="104" t="str">
        <f t="shared" si="327"/>
        <v/>
      </c>
      <c r="GI43" s="104">
        <f t="shared" si="328"/>
        <v>9.0625</v>
      </c>
      <c r="GJ43" s="104">
        <f t="shared" si="329"/>
        <v>4.875</v>
      </c>
      <c r="GK43" s="104">
        <f t="shared" si="330"/>
        <v>6.5500000000000007</v>
      </c>
      <c r="GL43" s="104" t="str">
        <f t="shared" si="331"/>
        <v/>
      </c>
      <c r="GM43" s="104">
        <f t="shared" si="332"/>
        <v>6.5500000000000007</v>
      </c>
      <c r="GN43" s="105">
        <f t="shared" si="333"/>
        <v>0</v>
      </c>
      <c r="GO43" s="109">
        <f t="shared" si="451"/>
        <v>35</v>
      </c>
      <c r="GP43" s="102">
        <v>11</v>
      </c>
      <c r="GQ43" s="102">
        <v>7.5</v>
      </c>
      <c r="GR43" s="104">
        <f t="shared" si="334"/>
        <v>8.9</v>
      </c>
      <c r="GS43" s="102"/>
      <c r="GT43" s="104">
        <f t="shared" si="335"/>
        <v>8.9</v>
      </c>
      <c r="GU43" s="102">
        <v>15</v>
      </c>
      <c r="GV43" s="102">
        <v>5</v>
      </c>
      <c r="GW43" s="104">
        <f t="shared" si="336"/>
        <v>9</v>
      </c>
      <c r="GX43" s="102"/>
      <c r="GY43" s="104">
        <f t="shared" si="337"/>
        <v>9</v>
      </c>
      <c r="GZ43" s="102">
        <v>14</v>
      </c>
      <c r="HA43" s="102">
        <v>7</v>
      </c>
      <c r="HB43" s="104">
        <f t="shared" si="338"/>
        <v>9.8000000000000007</v>
      </c>
      <c r="HC43" s="118"/>
      <c r="HD43" s="104">
        <f t="shared" si="339"/>
        <v>9.8000000000000007</v>
      </c>
      <c r="HE43" s="102"/>
      <c r="HF43" s="102"/>
      <c r="HG43" s="104" t="str">
        <f t="shared" si="340"/>
        <v/>
      </c>
      <c r="HH43" s="118"/>
      <c r="HI43" s="104" t="str">
        <f t="shared" si="341"/>
        <v/>
      </c>
      <c r="HJ43" s="102"/>
      <c r="HK43" s="102"/>
      <c r="HL43" s="104" t="str">
        <f t="shared" si="342"/>
        <v/>
      </c>
      <c r="HM43" s="102"/>
      <c r="HN43" s="104" t="str">
        <f t="shared" si="343"/>
        <v/>
      </c>
      <c r="HO43" s="104">
        <f t="shared" si="344"/>
        <v>13.625</v>
      </c>
      <c r="HP43" s="104">
        <f t="shared" si="345"/>
        <v>6.71875</v>
      </c>
      <c r="HQ43" s="104">
        <f t="shared" si="346"/>
        <v>9.4812499999999993</v>
      </c>
      <c r="HR43" s="104" t="str">
        <f t="shared" si="347"/>
        <v/>
      </c>
      <c r="HS43" s="104">
        <f t="shared" si="348"/>
        <v>9.4812499999999993</v>
      </c>
      <c r="HT43" s="105">
        <f t="shared" si="349"/>
        <v>0</v>
      </c>
      <c r="HU43" s="109">
        <f t="shared" si="452"/>
        <v>25</v>
      </c>
      <c r="HV43" s="102"/>
      <c r="HW43" s="102"/>
      <c r="HX43" s="104" t="str">
        <f t="shared" si="350"/>
        <v/>
      </c>
      <c r="HY43" s="102"/>
      <c r="HZ43" s="104" t="str">
        <f t="shared" si="351"/>
        <v/>
      </c>
      <c r="IA43" s="102"/>
      <c r="IB43" s="102"/>
      <c r="IC43" s="104" t="str">
        <f t="shared" si="352"/>
        <v/>
      </c>
      <c r="ID43" s="102"/>
      <c r="IE43" s="104" t="str">
        <f t="shared" si="353"/>
        <v/>
      </c>
      <c r="IF43" s="102"/>
      <c r="IG43" s="102"/>
      <c r="IH43" s="104" t="str">
        <f t="shared" si="354"/>
        <v/>
      </c>
      <c r="II43" s="118"/>
      <c r="IJ43" s="104" t="str">
        <f t="shared" si="355"/>
        <v/>
      </c>
      <c r="IK43" s="102"/>
      <c r="IL43" s="102"/>
      <c r="IM43" s="104" t="str">
        <f t="shared" si="356"/>
        <v/>
      </c>
      <c r="IN43" s="118"/>
      <c r="IO43" s="104" t="str">
        <f t="shared" si="357"/>
        <v/>
      </c>
      <c r="IP43" s="102"/>
      <c r="IQ43" s="102"/>
      <c r="IR43" s="104" t="str">
        <f t="shared" si="358"/>
        <v/>
      </c>
      <c r="IS43" s="102"/>
      <c r="IT43" s="104" t="str">
        <f t="shared" si="359"/>
        <v/>
      </c>
      <c r="IU43" s="104" t="str">
        <f t="shared" si="360"/>
        <v/>
      </c>
      <c r="IV43" s="104" t="str">
        <f t="shared" si="361"/>
        <v/>
      </c>
      <c r="IW43" s="104" t="str">
        <f t="shared" si="362"/>
        <v/>
      </c>
      <c r="IX43" s="104" t="str">
        <f t="shared" si="363"/>
        <v/>
      </c>
      <c r="IY43" s="104" t="str">
        <f t="shared" si="364"/>
        <v/>
      </c>
      <c r="IZ43" s="105" t="str">
        <f t="shared" si="365"/>
        <v/>
      </c>
      <c r="JA43" s="109" t="str">
        <f t="shared" si="453"/>
        <v/>
      </c>
      <c r="JB43" s="102"/>
      <c r="JC43" s="102"/>
      <c r="JD43" s="104" t="str">
        <f t="shared" si="366"/>
        <v/>
      </c>
      <c r="JE43" s="102"/>
      <c r="JF43" s="104" t="str">
        <f t="shared" si="367"/>
        <v/>
      </c>
      <c r="JG43" s="102"/>
      <c r="JH43" s="102"/>
      <c r="JI43" s="104" t="str">
        <f t="shared" si="368"/>
        <v/>
      </c>
      <c r="JJ43" s="102"/>
      <c r="JK43" s="104" t="str">
        <f t="shared" si="369"/>
        <v/>
      </c>
      <c r="JL43" s="102"/>
      <c r="JM43" s="102"/>
      <c r="JN43" s="104" t="str">
        <f t="shared" si="370"/>
        <v/>
      </c>
      <c r="JO43" s="118"/>
      <c r="JP43" s="104" t="str">
        <f t="shared" si="371"/>
        <v/>
      </c>
      <c r="JQ43" s="102"/>
      <c r="JR43" s="102"/>
      <c r="JS43" s="104" t="str">
        <f t="shared" si="372"/>
        <v/>
      </c>
      <c r="JT43" s="118"/>
      <c r="JU43" s="104" t="str">
        <f t="shared" si="373"/>
        <v/>
      </c>
      <c r="JV43" s="102"/>
      <c r="JW43" s="102"/>
      <c r="JX43" s="104" t="str">
        <f t="shared" si="374"/>
        <v/>
      </c>
      <c r="JY43" s="102"/>
      <c r="JZ43" s="104" t="str">
        <f t="shared" si="375"/>
        <v/>
      </c>
      <c r="KA43" s="104" t="str">
        <f t="shared" si="376"/>
        <v/>
      </c>
      <c r="KB43" s="104" t="str">
        <f t="shared" si="377"/>
        <v/>
      </c>
      <c r="KC43" s="104" t="str">
        <f t="shared" si="378"/>
        <v/>
      </c>
      <c r="KD43" s="104" t="str">
        <f t="shared" si="379"/>
        <v/>
      </c>
      <c r="KE43" s="104" t="str">
        <f t="shared" si="380"/>
        <v/>
      </c>
      <c r="KF43" s="105" t="str">
        <f t="shared" si="381"/>
        <v/>
      </c>
      <c r="KG43" s="109" t="str">
        <f t="shared" si="454"/>
        <v/>
      </c>
      <c r="KH43" s="102">
        <v>14</v>
      </c>
      <c r="KI43" s="102">
        <v>9.25</v>
      </c>
      <c r="KJ43" s="104">
        <f t="shared" si="382"/>
        <v>11.15</v>
      </c>
      <c r="KK43" s="102"/>
      <c r="KL43" s="104">
        <f t="shared" si="383"/>
        <v>11.15</v>
      </c>
      <c r="KM43" s="102"/>
      <c r="KN43" s="102"/>
      <c r="KO43" s="104" t="str">
        <f t="shared" si="384"/>
        <v/>
      </c>
      <c r="KP43" s="102"/>
      <c r="KQ43" s="104" t="str">
        <f t="shared" si="385"/>
        <v/>
      </c>
      <c r="KR43" s="102"/>
      <c r="KS43" s="102"/>
      <c r="KT43" s="104" t="str">
        <f t="shared" si="386"/>
        <v/>
      </c>
      <c r="KU43" s="118"/>
      <c r="KV43" s="104" t="str">
        <f t="shared" si="387"/>
        <v/>
      </c>
      <c r="KW43" s="102"/>
      <c r="KX43" s="102"/>
      <c r="KY43" s="104" t="str">
        <f t="shared" si="388"/>
        <v/>
      </c>
      <c r="KZ43" s="118"/>
      <c r="LA43" s="104" t="str">
        <f t="shared" si="389"/>
        <v/>
      </c>
      <c r="LB43" s="102"/>
      <c r="LC43" s="102"/>
      <c r="LD43" s="104" t="str">
        <f t="shared" si="390"/>
        <v/>
      </c>
      <c r="LE43" s="102"/>
      <c r="LF43" s="104" t="str">
        <f t="shared" si="391"/>
        <v/>
      </c>
      <c r="LG43" s="104">
        <f t="shared" si="392"/>
        <v>14</v>
      </c>
      <c r="LH43" s="104">
        <f t="shared" si="393"/>
        <v>9.25</v>
      </c>
      <c r="LI43" s="104">
        <f t="shared" si="394"/>
        <v>11.15</v>
      </c>
      <c r="LJ43" s="104" t="str">
        <f t="shared" si="395"/>
        <v/>
      </c>
      <c r="LK43" s="104">
        <f t="shared" si="396"/>
        <v>11.15</v>
      </c>
      <c r="LL43" s="105">
        <f t="shared" si="397"/>
        <v>2</v>
      </c>
      <c r="LM43" s="109">
        <f t="shared" si="455"/>
        <v>20</v>
      </c>
      <c r="LN43" s="102">
        <v>7.75</v>
      </c>
      <c r="LO43" s="102">
        <v>9.25</v>
      </c>
      <c r="LP43" s="104">
        <f t="shared" si="398"/>
        <v>8.65</v>
      </c>
      <c r="LQ43" s="102"/>
      <c r="LR43" s="104">
        <f t="shared" si="399"/>
        <v>8.65</v>
      </c>
      <c r="LS43" s="102"/>
      <c r="LT43" s="102"/>
      <c r="LU43" s="104" t="str">
        <f t="shared" si="400"/>
        <v/>
      </c>
      <c r="LV43" s="102"/>
      <c r="LW43" s="104" t="str">
        <f t="shared" si="401"/>
        <v/>
      </c>
      <c r="LX43" s="102"/>
      <c r="LY43" s="102"/>
      <c r="LZ43" s="104" t="str">
        <f t="shared" si="402"/>
        <v/>
      </c>
      <c r="MA43" s="118"/>
      <c r="MB43" s="104" t="str">
        <f t="shared" si="403"/>
        <v/>
      </c>
      <c r="MC43" s="102"/>
      <c r="MD43" s="102"/>
      <c r="ME43" s="104" t="str">
        <f t="shared" si="404"/>
        <v/>
      </c>
      <c r="MF43" s="118"/>
      <c r="MG43" s="104" t="str">
        <f t="shared" si="405"/>
        <v/>
      </c>
      <c r="MH43" s="102"/>
      <c r="MI43" s="102"/>
      <c r="MJ43" s="104" t="str">
        <f t="shared" si="406"/>
        <v/>
      </c>
      <c r="MK43" s="102"/>
      <c r="ML43" s="104" t="str">
        <f t="shared" si="407"/>
        <v/>
      </c>
      <c r="MM43" s="104">
        <f t="shared" si="408"/>
        <v>7.75</v>
      </c>
      <c r="MN43" s="104">
        <f t="shared" si="409"/>
        <v>9.25</v>
      </c>
      <c r="MO43" s="104">
        <f t="shared" si="410"/>
        <v>8.65</v>
      </c>
      <c r="MP43" s="104" t="str">
        <f t="shared" si="411"/>
        <v/>
      </c>
      <c r="MQ43" s="104">
        <f t="shared" si="412"/>
        <v>8.65</v>
      </c>
      <c r="MR43" s="105">
        <f t="shared" si="413"/>
        <v>0</v>
      </c>
      <c r="MS43" s="109">
        <f t="shared" si="456"/>
        <v>10</v>
      </c>
      <c r="MT43" s="102"/>
      <c r="MU43" s="102"/>
      <c r="MV43" s="104" t="str">
        <f t="shared" si="414"/>
        <v/>
      </c>
      <c r="MW43" s="102"/>
      <c r="MX43" s="104" t="str">
        <f t="shared" si="415"/>
        <v/>
      </c>
      <c r="MY43" s="102"/>
      <c r="MZ43" s="102"/>
      <c r="NA43" s="104" t="str">
        <f t="shared" si="416"/>
        <v/>
      </c>
      <c r="NB43" s="102"/>
      <c r="NC43" s="104" t="str">
        <f t="shared" si="417"/>
        <v/>
      </c>
      <c r="ND43" s="102"/>
      <c r="NE43" s="102"/>
      <c r="NF43" s="104" t="str">
        <f t="shared" si="418"/>
        <v/>
      </c>
      <c r="NG43" s="118"/>
      <c r="NH43" s="104" t="str">
        <f t="shared" si="419"/>
        <v/>
      </c>
      <c r="NI43" s="102"/>
      <c r="NJ43" s="102"/>
      <c r="NK43" s="104" t="str">
        <f t="shared" si="420"/>
        <v/>
      </c>
      <c r="NL43" s="118"/>
      <c r="NM43" s="104" t="str">
        <f t="shared" si="421"/>
        <v/>
      </c>
      <c r="NN43" s="102"/>
      <c r="NO43" s="102"/>
      <c r="NP43" s="104" t="str">
        <f t="shared" si="422"/>
        <v/>
      </c>
      <c r="NQ43" s="102"/>
      <c r="NR43" s="104" t="str">
        <f t="shared" si="423"/>
        <v/>
      </c>
      <c r="NS43" s="104" t="str">
        <f t="shared" si="424"/>
        <v/>
      </c>
      <c r="NT43" s="104" t="str">
        <f t="shared" si="425"/>
        <v/>
      </c>
      <c r="NU43" s="104" t="str">
        <f t="shared" si="426"/>
        <v/>
      </c>
      <c r="NV43" s="104" t="str">
        <f t="shared" si="427"/>
        <v/>
      </c>
      <c r="NW43" s="104" t="str">
        <f t="shared" si="428"/>
        <v/>
      </c>
      <c r="NX43" s="105" t="str">
        <f t="shared" si="429"/>
        <v/>
      </c>
      <c r="NY43" s="109" t="str">
        <f t="shared" si="457"/>
        <v/>
      </c>
      <c r="NZ43" s="73" t="str">
        <f t="shared" si="458"/>
        <v>Sarinô</v>
      </c>
      <c r="OA43" s="104">
        <f t="shared" si="430"/>
        <v>11.25</v>
      </c>
      <c r="OB43" s="104">
        <f t="shared" si="431"/>
        <v>10.543749999999999</v>
      </c>
      <c r="OC43" s="104">
        <f t="shared" si="432"/>
        <v>7.1375000000000002</v>
      </c>
      <c r="OD43" s="104">
        <f t="shared" si="433"/>
        <v>11.65</v>
      </c>
      <c r="OE43" s="104">
        <f t="shared" si="434"/>
        <v>8.1</v>
      </c>
      <c r="OF43" s="104">
        <f t="shared" si="435"/>
        <v>6.5500000000000007</v>
      </c>
      <c r="OG43" s="104">
        <f t="shared" si="436"/>
        <v>9.4812499999999993</v>
      </c>
      <c r="OH43" s="104" t="str">
        <f t="shared" si="437"/>
        <v/>
      </c>
      <c r="OI43" s="104" t="str">
        <f t="shared" si="438"/>
        <v/>
      </c>
      <c r="OJ43" s="104">
        <f t="shared" si="439"/>
        <v>11.15</v>
      </c>
      <c r="OK43" s="104">
        <f t="shared" si="440"/>
        <v>8.65</v>
      </c>
      <c r="OL43" s="104" t="str">
        <f t="shared" si="441"/>
        <v/>
      </c>
      <c r="OM43" s="134"/>
      <c r="ON43" s="104">
        <f t="shared" si="97"/>
        <v>8.993990384615385</v>
      </c>
      <c r="OO43" s="104">
        <f t="shared" si="98"/>
        <v>6.6995192307692308</v>
      </c>
      <c r="OP43" s="104">
        <f t="shared" si="442"/>
        <v>9.7807692307692307</v>
      </c>
      <c r="OQ43" s="104">
        <f t="shared" si="443"/>
        <v>9.7807692307692307</v>
      </c>
      <c r="OR43" s="105">
        <f t="shared" si="444"/>
        <v>15</v>
      </c>
      <c r="OS43" s="105">
        <f t="shared" si="445"/>
        <v>15</v>
      </c>
      <c r="OT43" s="134"/>
      <c r="OU43" s="109">
        <f t="shared" si="459"/>
        <v>31</v>
      </c>
      <c r="OW43" s="95" t="s">
        <v>32</v>
      </c>
      <c r="OX43" s="95" t="s">
        <v>33</v>
      </c>
      <c r="OY43" s="95" t="s">
        <v>30</v>
      </c>
      <c r="OZ43" s="95"/>
      <c r="PA43" s="95" t="s">
        <v>30</v>
      </c>
      <c r="PB43" s="95" t="s">
        <v>32</v>
      </c>
      <c r="PC43" s="95"/>
      <c r="PD43" s="95"/>
      <c r="PE43" s="95"/>
      <c r="PF43" s="95"/>
    </row>
    <row r="44" spans="1:422" x14ac:dyDescent="0.3">
      <c r="A44" s="103">
        <f t="shared" si="225"/>
        <v>39</v>
      </c>
      <c r="B44" s="237" t="s">
        <v>319</v>
      </c>
      <c r="C44" s="237" t="s">
        <v>319</v>
      </c>
      <c r="D44" s="237" t="s">
        <v>427</v>
      </c>
      <c r="E44" s="239" t="s">
        <v>278</v>
      </c>
      <c r="F44" s="102">
        <v>16.600000000000001</v>
      </c>
      <c r="G44" s="102">
        <v>10.25</v>
      </c>
      <c r="H44" s="104">
        <f t="shared" si="238"/>
        <v>12.79</v>
      </c>
      <c r="I44" s="102"/>
      <c r="J44" s="104">
        <f t="shared" si="239"/>
        <v>12.79</v>
      </c>
      <c r="K44" s="102">
        <v>7.5</v>
      </c>
      <c r="L44" s="102">
        <v>6</v>
      </c>
      <c r="M44" s="104">
        <f t="shared" si="240"/>
        <v>6.6</v>
      </c>
      <c r="N44" s="102"/>
      <c r="O44" s="104">
        <f t="shared" si="241"/>
        <v>6.6</v>
      </c>
      <c r="P44" s="102"/>
      <c r="Q44" s="102"/>
      <c r="R44" s="104" t="str">
        <f t="shared" si="242"/>
        <v/>
      </c>
      <c r="S44" s="118"/>
      <c r="T44" s="104" t="str">
        <f t="shared" si="243"/>
        <v/>
      </c>
      <c r="U44" s="102"/>
      <c r="V44" s="102"/>
      <c r="W44" s="104" t="str">
        <f t="shared" si="244"/>
        <v/>
      </c>
      <c r="X44" s="118"/>
      <c r="Y44" s="104" t="str">
        <f t="shared" si="245"/>
        <v/>
      </c>
      <c r="Z44" s="102"/>
      <c r="AA44" s="102"/>
      <c r="AB44" s="104" t="str">
        <f t="shared" si="246"/>
        <v/>
      </c>
      <c r="AC44" s="102"/>
      <c r="AD44" s="104" t="str">
        <f t="shared" si="247"/>
        <v/>
      </c>
      <c r="AE44" s="104">
        <f t="shared" si="248"/>
        <v>10.912500000000001</v>
      </c>
      <c r="AF44" s="104">
        <f t="shared" si="249"/>
        <v>7.59375</v>
      </c>
      <c r="AG44" s="104">
        <f t="shared" si="250"/>
        <v>8.9212500000000006</v>
      </c>
      <c r="AH44" s="104" t="str">
        <f t="shared" si="251"/>
        <v/>
      </c>
      <c r="AI44" s="104">
        <f t="shared" si="252"/>
        <v>8.9212500000000006</v>
      </c>
      <c r="AJ44" s="105">
        <f t="shared" si="253"/>
        <v>0</v>
      </c>
      <c r="AK44" s="109">
        <f t="shared" si="446"/>
        <v>29</v>
      </c>
      <c r="AL44" s="102">
        <v>11.125</v>
      </c>
      <c r="AM44" s="102">
        <v>8</v>
      </c>
      <c r="AN44" s="104">
        <f t="shared" si="254"/>
        <v>9.25</v>
      </c>
      <c r="AO44" s="102"/>
      <c r="AP44" s="104">
        <f t="shared" si="255"/>
        <v>9.25</v>
      </c>
      <c r="AQ44" s="102">
        <v>14.5</v>
      </c>
      <c r="AR44" s="102">
        <v>10.5</v>
      </c>
      <c r="AS44" s="104">
        <f t="shared" si="256"/>
        <v>12.100000000000001</v>
      </c>
      <c r="AT44" s="102"/>
      <c r="AU44" s="104">
        <f t="shared" si="257"/>
        <v>12.100000000000001</v>
      </c>
      <c r="AV44" s="102">
        <v>12</v>
      </c>
      <c r="AW44" s="102">
        <v>11</v>
      </c>
      <c r="AX44" s="104">
        <f t="shared" si="258"/>
        <v>11.4</v>
      </c>
      <c r="AY44" s="118"/>
      <c r="AZ44" s="104">
        <f t="shared" si="259"/>
        <v>11.4</v>
      </c>
      <c r="BA44" s="102"/>
      <c r="BB44" s="102"/>
      <c r="BC44" s="104" t="str">
        <f t="shared" si="260"/>
        <v/>
      </c>
      <c r="BD44" s="118"/>
      <c r="BE44" s="104" t="str">
        <f t="shared" si="261"/>
        <v/>
      </c>
      <c r="BF44" s="102"/>
      <c r="BG44" s="102"/>
      <c r="BH44" s="104" t="str">
        <f t="shared" si="262"/>
        <v/>
      </c>
      <c r="BI44" s="102"/>
      <c r="BJ44" s="104" t="str">
        <f t="shared" si="263"/>
        <v/>
      </c>
      <c r="BK44" s="104">
        <f t="shared" si="264"/>
        <v>12.5078125</v>
      </c>
      <c r="BL44" s="104">
        <f t="shared" si="265"/>
        <v>9.90625</v>
      </c>
      <c r="BM44" s="104">
        <f t="shared" si="266"/>
        <v>10.946875</v>
      </c>
      <c r="BN44" s="104" t="str">
        <f t="shared" si="267"/>
        <v/>
      </c>
      <c r="BO44" s="104">
        <f t="shared" si="268"/>
        <v>10.946875</v>
      </c>
      <c r="BP44" s="105">
        <f t="shared" si="269"/>
        <v>4</v>
      </c>
      <c r="BQ44" s="109">
        <f t="shared" si="447"/>
        <v>16</v>
      </c>
      <c r="BR44" s="102">
        <v>13</v>
      </c>
      <c r="BS44" s="102">
        <v>11</v>
      </c>
      <c r="BT44" s="104">
        <f t="shared" si="270"/>
        <v>11.8</v>
      </c>
      <c r="BU44" s="102"/>
      <c r="BV44" s="104">
        <f t="shared" si="271"/>
        <v>11.8</v>
      </c>
      <c r="BW44" s="240">
        <v>13.5</v>
      </c>
      <c r="BX44" s="102">
        <v>13</v>
      </c>
      <c r="BY44" s="104">
        <f t="shared" si="272"/>
        <v>13.2</v>
      </c>
      <c r="BZ44" s="102"/>
      <c r="CA44" s="104">
        <f t="shared" si="273"/>
        <v>13.2</v>
      </c>
      <c r="CB44" s="102">
        <v>13.5</v>
      </c>
      <c r="CC44" s="102">
        <v>11.5</v>
      </c>
      <c r="CD44" s="104">
        <f t="shared" si="274"/>
        <v>12.3</v>
      </c>
      <c r="CE44" s="118"/>
      <c r="CF44" s="104">
        <f t="shared" si="275"/>
        <v>12.3</v>
      </c>
      <c r="CG44" s="102"/>
      <c r="CH44" s="102"/>
      <c r="CI44" s="104" t="str">
        <f t="shared" si="276"/>
        <v/>
      </c>
      <c r="CJ44" s="118"/>
      <c r="CK44" s="104" t="str">
        <f t="shared" si="277"/>
        <v/>
      </c>
      <c r="CL44" s="102"/>
      <c r="CM44" s="102"/>
      <c r="CN44" s="104" t="str">
        <f t="shared" si="278"/>
        <v/>
      </c>
      <c r="CO44" s="102"/>
      <c r="CP44" s="104" t="str">
        <f t="shared" si="279"/>
        <v/>
      </c>
      <c r="CQ44" s="104">
        <f t="shared" si="280"/>
        <v>13.3125</v>
      </c>
      <c r="CR44" s="104">
        <f t="shared" si="281"/>
        <v>11.78125</v>
      </c>
      <c r="CS44" s="104">
        <f t="shared" si="282"/>
        <v>12.393750000000001</v>
      </c>
      <c r="CT44" s="104" t="str">
        <f t="shared" si="283"/>
        <v/>
      </c>
      <c r="CU44" s="104">
        <f t="shared" si="284"/>
        <v>12.393750000000001</v>
      </c>
      <c r="CV44" s="105">
        <f t="shared" si="285"/>
        <v>3</v>
      </c>
      <c r="CW44" s="109">
        <f t="shared" si="448"/>
        <v>9</v>
      </c>
      <c r="CX44" s="102">
        <v>16</v>
      </c>
      <c r="CY44" s="102">
        <v>10.5</v>
      </c>
      <c r="CZ44" s="104">
        <f t="shared" si="286"/>
        <v>12.7</v>
      </c>
      <c r="DA44" s="102"/>
      <c r="DB44" s="104">
        <f t="shared" si="287"/>
        <v>12.7</v>
      </c>
      <c r="DC44" s="102">
        <v>18</v>
      </c>
      <c r="DD44" s="102">
        <v>15</v>
      </c>
      <c r="DE44" s="104">
        <f t="shared" si="288"/>
        <v>16.2</v>
      </c>
      <c r="DF44" s="102"/>
      <c r="DG44" s="104">
        <f t="shared" si="289"/>
        <v>16.2</v>
      </c>
      <c r="DH44" s="102"/>
      <c r="DI44" s="102"/>
      <c r="DJ44" s="104" t="str">
        <f t="shared" si="290"/>
        <v/>
      </c>
      <c r="DK44" s="118"/>
      <c r="DL44" s="104" t="str">
        <f t="shared" si="291"/>
        <v/>
      </c>
      <c r="DM44" s="102"/>
      <c r="DN44" s="102"/>
      <c r="DO44" s="104" t="str">
        <f t="shared" si="292"/>
        <v/>
      </c>
      <c r="DP44" s="118"/>
      <c r="DQ44" s="104" t="str">
        <f t="shared" si="293"/>
        <v/>
      </c>
      <c r="DR44" s="102"/>
      <c r="DS44" s="102"/>
      <c r="DT44" s="104" t="str">
        <f t="shared" si="294"/>
        <v/>
      </c>
      <c r="DU44" s="102"/>
      <c r="DV44" s="104" t="str">
        <f t="shared" si="295"/>
        <v/>
      </c>
      <c r="DW44" s="104">
        <f t="shared" si="296"/>
        <v>17</v>
      </c>
      <c r="DX44" s="104">
        <f t="shared" si="297"/>
        <v>12.75</v>
      </c>
      <c r="DY44" s="104">
        <f t="shared" si="298"/>
        <v>14.45</v>
      </c>
      <c r="DZ44" s="104" t="str">
        <f t="shared" si="299"/>
        <v/>
      </c>
      <c r="EA44" s="104">
        <f t="shared" si="300"/>
        <v>14.45</v>
      </c>
      <c r="EB44" s="105">
        <f t="shared" si="301"/>
        <v>4</v>
      </c>
      <c r="EC44" s="109">
        <f t="shared" si="449"/>
        <v>11</v>
      </c>
      <c r="ED44" s="102">
        <v>13.5</v>
      </c>
      <c r="EE44" s="102">
        <v>11.5</v>
      </c>
      <c r="EF44" s="104">
        <f t="shared" si="302"/>
        <v>12.3</v>
      </c>
      <c r="EG44" s="102"/>
      <c r="EH44" s="104">
        <f t="shared" si="303"/>
        <v>12.3</v>
      </c>
      <c r="EI44" s="102">
        <v>16</v>
      </c>
      <c r="EJ44" s="102">
        <v>8</v>
      </c>
      <c r="EK44" s="104">
        <f t="shared" si="304"/>
        <v>11.2</v>
      </c>
      <c r="EL44" s="102"/>
      <c r="EM44" s="104">
        <f t="shared" si="305"/>
        <v>11.2</v>
      </c>
      <c r="EN44" s="102"/>
      <c r="EO44" s="102"/>
      <c r="EP44" s="104" t="str">
        <f t="shared" si="306"/>
        <v/>
      </c>
      <c r="EQ44" s="118"/>
      <c r="ER44" s="104" t="str">
        <f t="shared" si="307"/>
        <v/>
      </c>
      <c r="ES44" s="102"/>
      <c r="ET44" s="102"/>
      <c r="EU44" s="104" t="str">
        <f t="shared" si="308"/>
        <v/>
      </c>
      <c r="EV44" s="118"/>
      <c r="EW44" s="104" t="str">
        <f t="shared" si="309"/>
        <v/>
      </c>
      <c r="EX44" s="102"/>
      <c r="EY44" s="102"/>
      <c r="EZ44" s="104" t="str">
        <f t="shared" si="310"/>
        <v/>
      </c>
      <c r="FA44" s="102"/>
      <c r="FB44" s="104" t="str">
        <f t="shared" si="311"/>
        <v/>
      </c>
      <c r="FC44" s="104">
        <f t="shared" si="312"/>
        <v>14.75</v>
      </c>
      <c r="FD44" s="104">
        <f t="shared" si="313"/>
        <v>9.75</v>
      </c>
      <c r="FE44" s="104">
        <f t="shared" si="314"/>
        <v>11.75</v>
      </c>
      <c r="FF44" s="104" t="str">
        <f t="shared" si="315"/>
        <v/>
      </c>
      <c r="FG44" s="104">
        <f t="shared" si="316"/>
        <v>11.75</v>
      </c>
      <c r="FH44" s="105">
        <f t="shared" si="317"/>
        <v>2</v>
      </c>
      <c r="FI44" s="109">
        <f t="shared" si="450"/>
        <v>9</v>
      </c>
      <c r="FJ44" s="102">
        <v>9</v>
      </c>
      <c r="FK44" s="102">
        <v>6</v>
      </c>
      <c r="FL44" s="104">
        <f t="shared" si="318"/>
        <v>7.1999999999999993</v>
      </c>
      <c r="FM44" s="102"/>
      <c r="FN44" s="104">
        <f t="shared" si="319"/>
        <v>7.1999999999999993</v>
      </c>
      <c r="FO44" s="102">
        <v>9</v>
      </c>
      <c r="FP44" s="102">
        <v>4</v>
      </c>
      <c r="FQ44" s="104">
        <f t="shared" si="320"/>
        <v>6</v>
      </c>
      <c r="FR44" s="102"/>
      <c r="FS44" s="104">
        <f t="shared" si="321"/>
        <v>6</v>
      </c>
      <c r="FT44" s="102"/>
      <c r="FU44" s="102"/>
      <c r="FV44" s="104" t="str">
        <f t="shared" si="322"/>
        <v/>
      </c>
      <c r="FW44" s="118"/>
      <c r="FX44" s="104" t="str">
        <f t="shared" si="323"/>
        <v/>
      </c>
      <c r="FY44" s="102"/>
      <c r="FZ44" s="102"/>
      <c r="GA44" s="104" t="str">
        <f t="shared" si="324"/>
        <v/>
      </c>
      <c r="GB44" s="118"/>
      <c r="GC44" s="104" t="str">
        <f t="shared" si="325"/>
        <v/>
      </c>
      <c r="GD44" s="102"/>
      <c r="GE44" s="102"/>
      <c r="GF44" s="104" t="str">
        <f t="shared" si="326"/>
        <v/>
      </c>
      <c r="GG44" s="102"/>
      <c r="GH44" s="104" t="str">
        <f t="shared" si="327"/>
        <v/>
      </c>
      <c r="GI44" s="104">
        <f t="shared" si="328"/>
        <v>9</v>
      </c>
      <c r="GJ44" s="104">
        <f t="shared" si="329"/>
        <v>4.25</v>
      </c>
      <c r="GK44" s="104">
        <f t="shared" si="330"/>
        <v>6.15</v>
      </c>
      <c r="GL44" s="104" t="str">
        <f t="shared" si="331"/>
        <v/>
      </c>
      <c r="GM44" s="104">
        <f t="shared" si="332"/>
        <v>6.15</v>
      </c>
      <c r="GN44" s="105">
        <f t="shared" si="333"/>
        <v>0</v>
      </c>
      <c r="GO44" s="109">
        <f t="shared" si="451"/>
        <v>38</v>
      </c>
      <c r="GP44" s="102">
        <v>8.5</v>
      </c>
      <c r="GQ44" s="102">
        <v>9</v>
      </c>
      <c r="GR44" s="104">
        <f t="shared" si="334"/>
        <v>8.8000000000000007</v>
      </c>
      <c r="GS44" s="102"/>
      <c r="GT44" s="104">
        <f t="shared" si="335"/>
        <v>8.8000000000000007</v>
      </c>
      <c r="GU44" s="102">
        <v>16.75</v>
      </c>
      <c r="GV44" s="102">
        <v>4</v>
      </c>
      <c r="GW44" s="104">
        <f t="shared" si="336"/>
        <v>9.1</v>
      </c>
      <c r="GX44" s="102"/>
      <c r="GY44" s="104">
        <f t="shared" si="337"/>
        <v>9.1</v>
      </c>
      <c r="GZ44" s="102">
        <v>10</v>
      </c>
      <c r="HA44" s="102">
        <v>14</v>
      </c>
      <c r="HB44" s="104">
        <f t="shared" si="338"/>
        <v>12.4</v>
      </c>
      <c r="HC44" s="118"/>
      <c r="HD44" s="104">
        <f t="shared" si="339"/>
        <v>12.4</v>
      </c>
      <c r="HE44" s="102"/>
      <c r="HF44" s="102"/>
      <c r="HG44" s="104" t="str">
        <f t="shared" si="340"/>
        <v/>
      </c>
      <c r="HH44" s="118"/>
      <c r="HI44" s="104" t="str">
        <f t="shared" si="341"/>
        <v/>
      </c>
      <c r="HJ44" s="102"/>
      <c r="HK44" s="102"/>
      <c r="HL44" s="104" t="str">
        <f t="shared" si="342"/>
        <v/>
      </c>
      <c r="HM44" s="102"/>
      <c r="HN44" s="104" t="str">
        <f t="shared" si="343"/>
        <v/>
      </c>
      <c r="HO44" s="104">
        <f t="shared" si="344"/>
        <v>10.984375</v>
      </c>
      <c r="HP44" s="104">
        <f t="shared" si="345"/>
        <v>11.1875</v>
      </c>
      <c r="HQ44" s="104">
        <f t="shared" si="346"/>
        <v>11.106249999999999</v>
      </c>
      <c r="HR44" s="104" t="str">
        <f t="shared" si="347"/>
        <v/>
      </c>
      <c r="HS44" s="104">
        <f t="shared" si="348"/>
        <v>11.106249999999999</v>
      </c>
      <c r="HT44" s="105">
        <f t="shared" si="349"/>
        <v>2</v>
      </c>
      <c r="HU44" s="109">
        <f t="shared" si="452"/>
        <v>17</v>
      </c>
      <c r="HV44" s="102"/>
      <c r="HW44" s="102"/>
      <c r="HX44" s="104" t="str">
        <f t="shared" si="350"/>
        <v/>
      </c>
      <c r="HY44" s="102"/>
      <c r="HZ44" s="104" t="str">
        <f t="shared" si="351"/>
        <v/>
      </c>
      <c r="IA44" s="102"/>
      <c r="IB44" s="102"/>
      <c r="IC44" s="104" t="str">
        <f t="shared" si="352"/>
        <v/>
      </c>
      <c r="ID44" s="102"/>
      <c r="IE44" s="104" t="str">
        <f t="shared" si="353"/>
        <v/>
      </c>
      <c r="IF44" s="102">
        <v>6.5</v>
      </c>
      <c r="IG44" s="102">
        <v>7.25</v>
      </c>
      <c r="IH44" s="104">
        <f t="shared" si="354"/>
        <v>6.9499999999999993</v>
      </c>
      <c r="II44" s="118"/>
      <c r="IJ44" s="104">
        <f t="shared" si="355"/>
        <v>6.9499999999999993</v>
      </c>
      <c r="IK44" s="102"/>
      <c r="IL44" s="102"/>
      <c r="IM44" s="104" t="str">
        <f t="shared" si="356"/>
        <v/>
      </c>
      <c r="IN44" s="118"/>
      <c r="IO44" s="104" t="str">
        <f t="shared" si="357"/>
        <v/>
      </c>
      <c r="IP44" s="102"/>
      <c r="IQ44" s="102"/>
      <c r="IR44" s="104" t="str">
        <f t="shared" si="358"/>
        <v/>
      </c>
      <c r="IS44" s="102"/>
      <c r="IT44" s="104" t="str">
        <f t="shared" si="359"/>
        <v/>
      </c>
      <c r="IU44" s="104">
        <f t="shared" si="360"/>
        <v>6.5</v>
      </c>
      <c r="IV44" s="104">
        <f t="shared" si="361"/>
        <v>7.25</v>
      </c>
      <c r="IW44" s="104">
        <f t="shared" si="362"/>
        <v>6.9499999999999993</v>
      </c>
      <c r="IX44" s="104" t="str">
        <f t="shared" si="363"/>
        <v/>
      </c>
      <c r="IY44" s="104">
        <f t="shared" si="364"/>
        <v>6.9499999999999993</v>
      </c>
      <c r="IZ44" s="105">
        <f t="shared" si="365"/>
        <v>0</v>
      </c>
      <c r="JA44" s="109">
        <f t="shared" si="453"/>
        <v>30</v>
      </c>
      <c r="JB44" s="102">
        <v>10</v>
      </c>
      <c r="JC44" s="102">
        <v>8</v>
      </c>
      <c r="JD44" s="104">
        <f t="shared" si="366"/>
        <v>8.8000000000000007</v>
      </c>
      <c r="JE44" s="102"/>
      <c r="JF44" s="104">
        <f t="shared" si="367"/>
        <v>8.8000000000000007</v>
      </c>
      <c r="JG44" s="102"/>
      <c r="JH44" s="102"/>
      <c r="JI44" s="104" t="str">
        <f t="shared" si="368"/>
        <v/>
      </c>
      <c r="JJ44" s="102"/>
      <c r="JK44" s="104" t="str">
        <f t="shared" si="369"/>
        <v/>
      </c>
      <c r="JL44" s="102"/>
      <c r="JM44" s="102"/>
      <c r="JN44" s="104" t="str">
        <f t="shared" si="370"/>
        <v/>
      </c>
      <c r="JO44" s="118"/>
      <c r="JP44" s="104" t="str">
        <f t="shared" si="371"/>
        <v/>
      </c>
      <c r="JQ44" s="102"/>
      <c r="JR44" s="102"/>
      <c r="JS44" s="104" t="str">
        <f t="shared" si="372"/>
        <v/>
      </c>
      <c r="JT44" s="118"/>
      <c r="JU44" s="104" t="str">
        <f t="shared" si="373"/>
        <v/>
      </c>
      <c r="JV44" s="102"/>
      <c r="JW44" s="102"/>
      <c r="JX44" s="104" t="str">
        <f t="shared" si="374"/>
        <v/>
      </c>
      <c r="JY44" s="102"/>
      <c r="JZ44" s="104" t="str">
        <f t="shared" si="375"/>
        <v/>
      </c>
      <c r="KA44" s="104">
        <f t="shared" si="376"/>
        <v>10</v>
      </c>
      <c r="KB44" s="104">
        <f t="shared" si="377"/>
        <v>8</v>
      </c>
      <c r="KC44" s="104">
        <f t="shared" si="378"/>
        <v>8.8000000000000007</v>
      </c>
      <c r="KD44" s="104" t="str">
        <f t="shared" si="379"/>
        <v/>
      </c>
      <c r="KE44" s="104">
        <f t="shared" si="380"/>
        <v>8.8000000000000007</v>
      </c>
      <c r="KF44" s="105">
        <f t="shared" si="381"/>
        <v>0</v>
      </c>
      <c r="KG44" s="109">
        <f t="shared" si="454"/>
        <v>13</v>
      </c>
      <c r="KH44" s="102"/>
      <c r="KI44" s="102"/>
      <c r="KJ44" s="104" t="str">
        <f t="shared" si="382"/>
        <v/>
      </c>
      <c r="KK44" s="102"/>
      <c r="KL44" s="104" t="str">
        <f t="shared" si="383"/>
        <v/>
      </c>
      <c r="KM44" s="102"/>
      <c r="KN44" s="102"/>
      <c r="KO44" s="104" t="str">
        <f t="shared" si="384"/>
        <v/>
      </c>
      <c r="KP44" s="102"/>
      <c r="KQ44" s="104" t="str">
        <f t="shared" si="385"/>
        <v/>
      </c>
      <c r="KR44" s="102"/>
      <c r="KS44" s="102"/>
      <c r="KT44" s="104" t="str">
        <f t="shared" si="386"/>
        <v/>
      </c>
      <c r="KU44" s="118"/>
      <c r="KV44" s="104" t="str">
        <f t="shared" si="387"/>
        <v/>
      </c>
      <c r="KW44" s="102"/>
      <c r="KX44" s="102"/>
      <c r="KY44" s="104" t="str">
        <f t="shared" si="388"/>
        <v/>
      </c>
      <c r="KZ44" s="118"/>
      <c r="LA44" s="104" t="str">
        <f t="shared" si="389"/>
        <v/>
      </c>
      <c r="LB44" s="102"/>
      <c r="LC44" s="102"/>
      <c r="LD44" s="104" t="str">
        <f t="shared" si="390"/>
        <v/>
      </c>
      <c r="LE44" s="102"/>
      <c r="LF44" s="104" t="str">
        <f t="shared" si="391"/>
        <v/>
      </c>
      <c r="LG44" s="104" t="str">
        <f t="shared" si="392"/>
        <v/>
      </c>
      <c r="LH44" s="104" t="str">
        <f t="shared" si="393"/>
        <v/>
      </c>
      <c r="LI44" s="104" t="str">
        <f t="shared" si="394"/>
        <v/>
      </c>
      <c r="LJ44" s="104" t="str">
        <f t="shared" si="395"/>
        <v/>
      </c>
      <c r="LK44" s="104" t="str">
        <f t="shared" si="396"/>
        <v/>
      </c>
      <c r="LL44" s="105" t="str">
        <f t="shared" si="397"/>
        <v/>
      </c>
      <c r="LM44" s="109" t="str">
        <f t="shared" si="455"/>
        <v/>
      </c>
      <c r="LN44" s="102"/>
      <c r="LO44" s="102"/>
      <c r="LP44" s="104" t="str">
        <f t="shared" si="398"/>
        <v/>
      </c>
      <c r="LQ44" s="102"/>
      <c r="LR44" s="104" t="str">
        <f t="shared" si="399"/>
        <v/>
      </c>
      <c r="LS44" s="102"/>
      <c r="LT44" s="102"/>
      <c r="LU44" s="104" t="str">
        <f t="shared" si="400"/>
        <v/>
      </c>
      <c r="LV44" s="102"/>
      <c r="LW44" s="104" t="str">
        <f t="shared" si="401"/>
        <v/>
      </c>
      <c r="LX44" s="102"/>
      <c r="LY44" s="102"/>
      <c r="LZ44" s="104" t="str">
        <f t="shared" si="402"/>
        <v/>
      </c>
      <c r="MA44" s="118"/>
      <c r="MB44" s="104" t="str">
        <f t="shared" si="403"/>
        <v/>
      </c>
      <c r="MC44" s="102"/>
      <c r="MD44" s="102"/>
      <c r="ME44" s="104" t="str">
        <f t="shared" si="404"/>
        <v/>
      </c>
      <c r="MF44" s="118"/>
      <c r="MG44" s="104" t="str">
        <f t="shared" si="405"/>
        <v/>
      </c>
      <c r="MH44" s="102"/>
      <c r="MI44" s="102"/>
      <c r="MJ44" s="104" t="str">
        <f t="shared" si="406"/>
        <v/>
      </c>
      <c r="MK44" s="102"/>
      <c r="ML44" s="104" t="str">
        <f t="shared" si="407"/>
        <v/>
      </c>
      <c r="MM44" s="104" t="str">
        <f t="shared" si="408"/>
        <v/>
      </c>
      <c r="MN44" s="104" t="str">
        <f t="shared" si="409"/>
        <v/>
      </c>
      <c r="MO44" s="104" t="str">
        <f t="shared" si="410"/>
        <v/>
      </c>
      <c r="MP44" s="104" t="str">
        <f t="shared" si="411"/>
        <v/>
      </c>
      <c r="MQ44" s="104" t="str">
        <f t="shared" si="412"/>
        <v/>
      </c>
      <c r="MR44" s="105" t="str">
        <f t="shared" si="413"/>
        <v/>
      </c>
      <c r="MS44" s="109" t="str">
        <f t="shared" si="456"/>
        <v/>
      </c>
      <c r="MT44" s="102"/>
      <c r="MU44" s="102"/>
      <c r="MV44" s="104" t="str">
        <f t="shared" si="414"/>
        <v/>
      </c>
      <c r="MW44" s="102"/>
      <c r="MX44" s="104" t="str">
        <f t="shared" si="415"/>
        <v/>
      </c>
      <c r="MY44" s="102"/>
      <c r="MZ44" s="102"/>
      <c r="NA44" s="104" t="str">
        <f t="shared" si="416"/>
        <v/>
      </c>
      <c r="NB44" s="102"/>
      <c r="NC44" s="104" t="str">
        <f t="shared" si="417"/>
        <v/>
      </c>
      <c r="ND44" s="102"/>
      <c r="NE44" s="102"/>
      <c r="NF44" s="104" t="str">
        <f t="shared" si="418"/>
        <v/>
      </c>
      <c r="NG44" s="118"/>
      <c r="NH44" s="104" t="str">
        <f t="shared" si="419"/>
        <v/>
      </c>
      <c r="NI44" s="102"/>
      <c r="NJ44" s="102"/>
      <c r="NK44" s="104" t="str">
        <f t="shared" si="420"/>
        <v/>
      </c>
      <c r="NL44" s="118"/>
      <c r="NM44" s="104" t="str">
        <f t="shared" si="421"/>
        <v/>
      </c>
      <c r="NN44" s="102"/>
      <c r="NO44" s="102"/>
      <c r="NP44" s="104" t="str">
        <f t="shared" si="422"/>
        <v/>
      </c>
      <c r="NQ44" s="102"/>
      <c r="NR44" s="104" t="str">
        <f t="shared" si="423"/>
        <v/>
      </c>
      <c r="NS44" s="104" t="str">
        <f t="shared" si="424"/>
        <v/>
      </c>
      <c r="NT44" s="104" t="str">
        <f t="shared" si="425"/>
        <v/>
      </c>
      <c r="NU44" s="104" t="str">
        <f t="shared" si="426"/>
        <v/>
      </c>
      <c r="NV44" s="104" t="str">
        <f t="shared" si="427"/>
        <v/>
      </c>
      <c r="NW44" s="104" t="str">
        <f t="shared" si="428"/>
        <v/>
      </c>
      <c r="NX44" s="105" t="str">
        <f t="shared" si="429"/>
        <v/>
      </c>
      <c r="NY44" s="109" t="str">
        <f t="shared" si="457"/>
        <v/>
      </c>
      <c r="NZ44" s="73" t="str">
        <f t="shared" si="458"/>
        <v>Stéphanie</v>
      </c>
      <c r="OA44" s="104">
        <f t="shared" si="430"/>
        <v>8.9212500000000006</v>
      </c>
      <c r="OB44" s="104">
        <f t="shared" si="431"/>
        <v>10.946875</v>
      </c>
      <c r="OC44" s="104">
        <f t="shared" si="432"/>
        <v>12.393750000000001</v>
      </c>
      <c r="OD44" s="104">
        <f t="shared" si="433"/>
        <v>14.45</v>
      </c>
      <c r="OE44" s="104">
        <f t="shared" si="434"/>
        <v>11.75</v>
      </c>
      <c r="OF44" s="104">
        <f t="shared" si="435"/>
        <v>6.15</v>
      </c>
      <c r="OG44" s="104">
        <f t="shared" si="436"/>
        <v>11.106249999999999</v>
      </c>
      <c r="OH44" s="104">
        <f t="shared" si="437"/>
        <v>6.9499999999999993</v>
      </c>
      <c r="OI44" s="104">
        <f t="shared" si="438"/>
        <v>8.8000000000000007</v>
      </c>
      <c r="OJ44" s="104" t="str">
        <f t="shared" si="439"/>
        <v/>
      </c>
      <c r="OK44" s="104" t="str">
        <f t="shared" si="440"/>
        <v/>
      </c>
      <c r="OL44" s="104" t="str">
        <f t="shared" si="441"/>
        <v/>
      </c>
      <c r="OM44" s="134"/>
      <c r="ON44" s="104">
        <f t="shared" si="97"/>
        <v>10.016826923076923</v>
      </c>
      <c r="OO44" s="104">
        <f t="shared" si="98"/>
        <v>7.9555288461538458</v>
      </c>
      <c r="OP44" s="104">
        <f t="shared" si="442"/>
        <v>10.495673076923079</v>
      </c>
      <c r="OQ44" s="104">
        <f t="shared" si="443"/>
        <v>10.495673076923079</v>
      </c>
      <c r="OR44" s="105">
        <f t="shared" si="444"/>
        <v>15</v>
      </c>
      <c r="OS44" s="105">
        <f t="shared" si="445"/>
        <v>30</v>
      </c>
      <c r="OT44" s="134"/>
      <c r="OU44" s="109">
        <f t="shared" si="459"/>
        <v>22</v>
      </c>
      <c r="OW44" s="95" t="s">
        <v>31</v>
      </c>
      <c r="OX44" s="95" t="s">
        <v>31</v>
      </c>
      <c r="OY44" s="95" t="s">
        <v>31</v>
      </c>
      <c r="OZ44" s="95"/>
      <c r="PA44" s="95" t="s">
        <v>30</v>
      </c>
      <c r="PB44" s="95" t="s">
        <v>31</v>
      </c>
      <c r="PC44" s="95"/>
      <c r="PD44" s="95"/>
      <c r="PE44" s="95"/>
      <c r="PF44" s="95"/>
    </row>
    <row r="45" spans="1:422" x14ac:dyDescent="0.3">
      <c r="A45" s="103">
        <f t="shared" si="225"/>
        <v>40</v>
      </c>
      <c r="B45" s="237" t="s">
        <v>320</v>
      </c>
      <c r="C45" s="237" t="s">
        <v>389</v>
      </c>
      <c r="D45" s="237" t="s">
        <v>428</v>
      </c>
      <c r="E45" s="239" t="s">
        <v>277</v>
      </c>
      <c r="F45" s="102">
        <v>18</v>
      </c>
      <c r="G45" s="102">
        <v>13.25</v>
      </c>
      <c r="H45" s="104">
        <f t="shared" si="238"/>
        <v>15.149999999999999</v>
      </c>
      <c r="I45" s="102"/>
      <c r="J45" s="104">
        <f t="shared" si="239"/>
        <v>15.149999999999999</v>
      </c>
      <c r="K45" s="102">
        <v>18.7</v>
      </c>
      <c r="L45" s="102">
        <v>11.25</v>
      </c>
      <c r="M45" s="104">
        <f t="shared" si="240"/>
        <v>14.23</v>
      </c>
      <c r="N45" s="102"/>
      <c r="O45" s="104">
        <f t="shared" si="241"/>
        <v>14.23</v>
      </c>
      <c r="P45" s="102"/>
      <c r="Q45" s="102"/>
      <c r="R45" s="104" t="str">
        <f t="shared" si="242"/>
        <v/>
      </c>
      <c r="S45" s="118"/>
      <c r="T45" s="104" t="str">
        <f t="shared" si="243"/>
        <v/>
      </c>
      <c r="U45" s="102"/>
      <c r="V45" s="102"/>
      <c r="W45" s="104" t="str">
        <f t="shared" si="244"/>
        <v/>
      </c>
      <c r="X45" s="118"/>
      <c r="Y45" s="104" t="str">
        <f t="shared" si="245"/>
        <v/>
      </c>
      <c r="Z45" s="102"/>
      <c r="AA45" s="102"/>
      <c r="AB45" s="104" t="str">
        <f t="shared" si="246"/>
        <v/>
      </c>
      <c r="AC45" s="102"/>
      <c r="AD45" s="104" t="str">
        <f t="shared" si="247"/>
        <v/>
      </c>
      <c r="AE45" s="104">
        <f t="shared" si="248"/>
        <v>18.4375</v>
      </c>
      <c r="AF45" s="104">
        <f t="shared" si="249"/>
        <v>12</v>
      </c>
      <c r="AG45" s="104">
        <f t="shared" si="250"/>
        <v>14.574999999999999</v>
      </c>
      <c r="AH45" s="104" t="str">
        <f t="shared" si="251"/>
        <v/>
      </c>
      <c r="AI45" s="104">
        <f t="shared" si="252"/>
        <v>14.574999999999999</v>
      </c>
      <c r="AJ45" s="105">
        <f t="shared" si="253"/>
        <v>5</v>
      </c>
      <c r="AK45" s="109">
        <f t="shared" si="446"/>
        <v>6</v>
      </c>
      <c r="AL45" s="102">
        <v>13.125</v>
      </c>
      <c r="AM45" s="102">
        <v>5</v>
      </c>
      <c r="AN45" s="104">
        <f t="shared" si="254"/>
        <v>8.25</v>
      </c>
      <c r="AO45" s="102"/>
      <c r="AP45" s="104">
        <f t="shared" si="255"/>
        <v>8.25</v>
      </c>
      <c r="AQ45" s="102">
        <v>12.5</v>
      </c>
      <c r="AR45" s="102">
        <v>14</v>
      </c>
      <c r="AS45" s="104">
        <f t="shared" si="256"/>
        <v>13.4</v>
      </c>
      <c r="AT45" s="102"/>
      <c r="AU45" s="104">
        <f t="shared" si="257"/>
        <v>13.4</v>
      </c>
      <c r="AV45" s="102">
        <v>12.25</v>
      </c>
      <c r="AW45" s="102">
        <v>15</v>
      </c>
      <c r="AX45" s="104">
        <f t="shared" si="258"/>
        <v>13.9</v>
      </c>
      <c r="AY45" s="118"/>
      <c r="AZ45" s="104">
        <f t="shared" si="259"/>
        <v>13.9</v>
      </c>
      <c r="BA45" s="102"/>
      <c r="BB45" s="102"/>
      <c r="BC45" s="104" t="str">
        <f t="shared" si="260"/>
        <v/>
      </c>
      <c r="BD45" s="118"/>
      <c r="BE45" s="104" t="str">
        <f t="shared" si="261"/>
        <v/>
      </c>
      <c r="BF45" s="102"/>
      <c r="BG45" s="102"/>
      <c r="BH45" s="104" t="str">
        <f t="shared" si="262"/>
        <v/>
      </c>
      <c r="BI45" s="102"/>
      <c r="BJ45" s="104" t="str">
        <f t="shared" si="263"/>
        <v/>
      </c>
      <c r="BK45" s="104">
        <f t="shared" si="264"/>
        <v>12.6015625</v>
      </c>
      <c r="BL45" s="104">
        <f t="shared" si="265"/>
        <v>11.5625</v>
      </c>
      <c r="BM45" s="104">
        <f t="shared" si="266"/>
        <v>11.978125</v>
      </c>
      <c r="BN45" s="104" t="str">
        <f t="shared" si="267"/>
        <v/>
      </c>
      <c r="BO45" s="104">
        <f t="shared" si="268"/>
        <v>11.978125</v>
      </c>
      <c r="BP45" s="105">
        <f t="shared" si="269"/>
        <v>4</v>
      </c>
      <c r="BQ45" s="109">
        <f t="shared" si="447"/>
        <v>8</v>
      </c>
      <c r="BR45" s="102">
        <v>15</v>
      </c>
      <c r="BS45" s="102">
        <v>9.5</v>
      </c>
      <c r="BT45" s="104">
        <f t="shared" si="270"/>
        <v>11.7</v>
      </c>
      <c r="BU45" s="102"/>
      <c r="BV45" s="104">
        <f t="shared" si="271"/>
        <v>11.7</v>
      </c>
      <c r="BW45" s="240">
        <v>6.5</v>
      </c>
      <c r="BX45" s="102">
        <v>10.5</v>
      </c>
      <c r="BY45" s="104">
        <f t="shared" si="272"/>
        <v>8.9</v>
      </c>
      <c r="BZ45" s="102"/>
      <c r="CA45" s="104">
        <f t="shared" si="273"/>
        <v>8.9</v>
      </c>
      <c r="CB45" s="102">
        <v>12.5</v>
      </c>
      <c r="CC45" s="102">
        <v>12</v>
      </c>
      <c r="CD45" s="104">
        <f t="shared" si="274"/>
        <v>12.2</v>
      </c>
      <c r="CE45" s="118"/>
      <c r="CF45" s="104">
        <f t="shared" si="275"/>
        <v>12.2</v>
      </c>
      <c r="CG45" s="102"/>
      <c r="CH45" s="102"/>
      <c r="CI45" s="104" t="str">
        <f t="shared" si="276"/>
        <v/>
      </c>
      <c r="CJ45" s="118"/>
      <c r="CK45" s="104" t="str">
        <f t="shared" si="277"/>
        <v/>
      </c>
      <c r="CL45" s="102"/>
      <c r="CM45" s="102"/>
      <c r="CN45" s="104" t="str">
        <f t="shared" si="278"/>
        <v/>
      </c>
      <c r="CO45" s="102"/>
      <c r="CP45" s="104" t="str">
        <f t="shared" si="279"/>
        <v/>
      </c>
      <c r="CQ45" s="104">
        <f t="shared" si="280"/>
        <v>11.5625</v>
      </c>
      <c r="CR45" s="104">
        <f t="shared" si="281"/>
        <v>10.59375</v>
      </c>
      <c r="CS45" s="104">
        <f t="shared" si="282"/>
        <v>10.981249999999999</v>
      </c>
      <c r="CT45" s="104" t="str">
        <f t="shared" si="283"/>
        <v/>
      </c>
      <c r="CU45" s="104">
        <f t="shared" si="284"/>
        <v>10.981249999999999</v>
      </c>
      <c r="CV45" s="105">
        <f t="shared" si="285"/>
        <v>3</v>
      </c>
      <c r="CW45" s="109">
        <f t="shared" si="448"/>
        <v>16</v>
      </c>
      <c r="CX45" s="102">
        <v>12</v>
      </c>
      <c r="CY45" s="102">
        <v>11.5</v>
      </c>
      <c r="CZ45" s="104">
        <f t="shared" si="286"/>
        <v>11.7</v>
      </c>
      <c r="DA45" s="102"/>
      <c r="DB45" s="104">
        <f t="shared" si="287"/>
        <v>11.7</v>
      </c>
      <c r="DC45" s="102">
        <v>15</v>
      </c>
      <c r="DD45" s="102">
        <v>9</v>
      </c>
      <c r="DE45" s="104">
        <f t="shared" si="288"/>
        <v>11.399999999999999</v>
      </c>
      <c r="DF45" s="102"/>
      <c r="DG45" s="104">
        <f t="shared" si="289"/>
        <v>11.399999999999999</v>
      </c>
      <c r="DH45" s="102"/>
      <c r="DI45" s="102"/>
      <c r="DJ45" s="104" t="str">
        <f t="shared" si="290"/>
        <v/>
      </c>
      <c r="DK45" s="118"/>
      <c r="DL45" s="104" t="str">
        <f t="shared" si="291"/>
        <v/>
      </c>
      <c r="DM45" s="102"/>
      <c r="DN45" s="102"/>
      <c r="DO45" s="104" t="str">
        <f t="shared" si="292"/>
        <v/>
      </c>
      <c r="DP45" s="118"/>
      <c r="DQ45" s="104" t="str">
        <f t="shared" si="293"/>
        <v/>
      </c>
      <c r="DR45" s="102"/>
      <c r="DS45" s="102"/>
      <c r="DT45" s="104" t="str">
        <f t="shared" si="294"/>
        <v/>
      </c>
      <c r="DU45" s="102"/>
      <c r="DV45" s="104" t="str">
        <f t="shared" si="295"/>
        <v/>
      </c>
      <c r="DW45" s="104">
        <f t="shared" si="296"/>
        <v>13.5</v>
      </c>
      <c r="DX45" s="104">
        <f t="shared" si="297"/>
        <v>10.25</v>
      </c>
      <c r="DY45" s="104">
        <f t="shared" si="298"/>
        <v>11.549999999999999</v>
      </c>
      <c r="DZ45" s="104" t="str">
        <f t="shared" si="299"/>
        <v/>
      </c>
      <c r="EA45" s="104">
        <f t="shared" si="300"/>
        <v>11.549999999999999</v>
      </c>
      <c r="EB45" s="105">
        <f t="shared" si="301"/>
        <v>4</v>
      </c>
      <c r="EC45" s="109">
        <f t="shared" si="449"/>
        <v>33</v>
      </c>
      <c r="ED45" s="102">
        <v>7.5</v>
      </c>
      <c r="EE45" s="102">
        <v>11</v>
      </c>
      <c r="EF45" s="104">
        <f t="shared" si="302"/>
        <v>9.6</v>
      </c>
      <c r="EG45" s="102"/>
      <c r="EH45" s="104">
        <f t="shared" si="303"/>
        <v>9.6</v>
      </c>
      <c r="EI45" s="102">
        <v>14.5</v>
      </c>
      <c r="EJ45" s="102">
        <v>6.5</v>
      </c>
      <c r="EK45" s="104">
        <f t="shared" si="304"/>
        <v>9.7000000000000011</v>
      </c>
      <c r="EL45" s="102"/>
      <c r="EM45" s="104">
        <f t="shared" si="305"/>
        <v>9.7000000000000011</v>
      </c>
      <c r="EN45" s="102"/>
      <c r="EO45" s="102"/>
      <c r="EP45" s="104" t="str">
        <f t="shared" si="306"/>
        <v/>
      </c>
      <c r="EQ45" s="118"/>
      <c r="ER45" s="104" t="str">
        <f t="shared" si="307"/>
        <v/>
      </c>
      <c r="ES45" s="102"/>
      <c r="ET45" s="102"/>
      <c r="EU45" s="104" t="str">
        <f t="shared" si="308"/>
        <v/>
      </c>
      <c r="EV45" s="118"/>
      <c r="EW45" s="104" t="str">
        <f t="shared" si="309"/>
        <v/>
      </c>
      <c r="EX45" s="102"/>
      <c r="EY45" s="102"/>
      <c r="EZ45" s="104" t="str">
        <f t="shared" si="310"/>
        <v/>
      </c>
      <c r="FA45" s="102"/>
      <c r="FB45" s="104" t="str">
        <f t="shared" si="311"/>
        <v/>
      </c>
      <c r="FC45" s="104">
        <f t="shared" si="312"/>
        <v>11</v>
      </c>
      <c r="FD45" s="104">
        <f t="shared" si="313"/>
        <v>8.75</v>
      </c>
      <c r="FE45" s="104">
        <f t="shared" si="314"/>
        <v>9.65</v>
      </c>
      <c r="FF45" s="104" t="str">
        <f t="shared" si="315"/>
        <v/>
      </c>
      <c r="FG45" s="104">
        <f t="shared" si="316"/>
        <v>9.65</v>
      </c>
      <c r="FH45" s="105">
        <f t="shared" si="317"/>
        <v>0</v>
      </c>
      <c r="FI45" s="109">
        <f t="shared" si="450"/>
        <v>19</v>
      </c>
      <c r="FJ45" s="102">
        <v>14</v>
      </c>
      <c r="FK45" s="102">
        <v>5.5</v>
      </c>
      <c r="FL45" s="104">
        <f t="shared" si="318"/>
        <v>8.9</v>
      </c>
      <c r="FM45" s="102"/>
      <c r="FN45" s="104">
        <f t="shared" si="319"/>
        <v>8.9</v>
      </c>
      <c r="FO45" s="102">
        <v>14</v>
      </c>
      <c r="FP45" s="102">
        <v>12</v>
      </c>
      <c r="FQ45" s="104">
        <f t="shared" si="320"/>
        <v>12.8</v>
      </c>
      <c r="FR45" s="102"/>
      <c r="FS45" s="104">
        <f t="shared" si="321"/>
        <v>12.8</v>
      </c>
      <c r="FT45" s="102"/>
      <c r="FU45" s="102"/>
      <c r="FV45" s="104" t="str">
        <f t="shared" si="322"/>
        <v/>
      </c>
      <c r="FW45" s="118"/>
      <c r="FX45" s="104" t="str">
        <f t="shared" si="323"/>
        <v/>
      </c>
      <c r="FY45" s="102"/>
      <c r="FZ45" s="102"/>
      <c r="GA45" s="104" t="str">
        <f t="shared" si="324"/>
        <v/>
      </c>
      <c r="GB45" s="118"/>
      <c r="GC45" s="104" t="str">
        <f t="shared" si="325"/>
        <v/>
      </c>
      <c r="GD45" s="102"/>
      <c r="GE45" s="102"/>
      <c r="GF45" s="104" t="str">
        <f t="shared" si="326"/>
        <v/>
      </c>
      <c r="GG45" s="102"/>
      <c r="GH45" s="104" t="str">
        <f t="shared" si="327"/>
        <v/>
      </c>
      <c r="GI45" s="104">
        <f t="shared" si="328"/>
        <v>14</v>
      </c>
      <c r="GJ45" s="104">
        <f t="shared" si="329"/>
        <v>11.1875</v>
      </c>
      <c r="GK45" s="104">
        <f t="shared" si="330"/>
        <v>12.312500000000002</v>
      </c>
      <c r="GL45" s="104" t="str">
        <f t="shared" si="331"/>
        <v/>
      </c>
      <c r="GM45" s="104">
        <f t="shared" si="332"/>
        <v>12.312500000000002</v>
      </c>
      <c r="GN45" s="105">
        <f t="shared" si="333"/>
        <v>2</v>
      </c>
      <c r="GO45" s="109">
        <f t="shared" si="451"/>
        <v>4</v>
      </c>
      <c r="GP45" s="102">
        <v>13</v>
      </c>
      <c r="GQ45" s="102">
        <v>9</v>
      </c>
      <c r="GR45" s="104">
        <f t="shared" si="334"/>
        <v>10.6</v>
      </c>
      <c r="GS45" s="102"/>
      <c r="GT45" s="104">
        <f t="shared" si="335"/>
        <v>10.6</v>
      </c>
      <c r="GU45" s="102">
        <v>17</v>
      </c>
      <c r="GV45" s="102">
        <v>11</v>
      </c>
      <c r="GW45" s="104">
        <f t="shared" si="336"/>
        <v>13.4</v>
      </c>
      <c r="GX45" s="102"/>
      <c r="GY45" s="104">
        <f t="shared" si="337"/>
        <v>13.4</v>
      </c>
      <c r="GZ45" s="102">
        <v>18.5</v>
      </c>
      <c r="HA45" s="102">
        <v>11.5</v>
      </c>
      <c r="HB45" s="104">
        <f t="shared" si="338"/>
        <v>14.3</v>
      </c>
      <c r="HC45" s="118"/>
      <c r="HD45" s="104">
        <f t="shared" si="339"/>
        <v>14.3</v>
      </c>
      <c r="HE45" s="102"/>
      <c r="HF45" s="102"/>
      <c r="HG45" s="104" t="str">
        <f t="shared" si="340"/>
        <v/>
      </c>
      <c r="HH45" s="118"/>
      <c r="HI45" s="104" t="str">
        <f t="shared" si="341"/>
        <v/>
      </c>
      <c r="HJ45" s="102"/>
      <c r="HK45" s="102"/>
      <c r="HL45" s="104" t="str">
        <f t="shared" si="342"/>
        <v/>
      </c>
      <c r="HM45" s="102"/>
      <c r="HN45" s="104" t="str">
        <f t="shared" si="343"/>
        <v/>
      </c>
      <c r="HO45" s="104">
        <f t="shared" si="344"/>
        <v>17.1875</v>
      </c>
      <c r="HP45" s="104">
        <f t="shared" si="345"/>
        <v>10.9375</v>
      </c>
      <c r="HQ45" s="104">
        <f t="shared" si="346"/>
        <v>13.4375</v>
      </c>
      <c r="HR45" s="104" t="str">
        <f t="shared" si="347"/>
        <v/>
      </c>
      <c r="HS45" s="104">
        <f t="shared" si="348"/>
        <v>13.4375</v>
      </c>
      <c r="HT45" s="105">
        <f t="shared" si="349"/>
        <v>2</v>
      </c>
      <c r="HU45" s="109">
        <f t="shared" si="452"/>
        <v>5</v>
      </c>
      <c r="HV45" s="102"/>
      <c r="HW45" s="102"/>
      <c r="HX45" s="104" t="str">
        <f t="shared" si="350"/>
        <v/>
      </c>
      <c r="HY45" s="102"/>
      <c r="HZ45" s="104" t="str">
        <f t="shared" si="351"/>
        <v/>
      </c>
      <c r="IA45" s="102">
        <v>17</v>
      </c>
      <c r="IB45" s="102">
        <v>14</v>
      </c>
      <c r="IC45" s="104">
        <f t="shared" si="352"/>
        <v>15.200000000000001</v>
      </c>
      <c r="ID45" s="102"/>
      <c r="IE45" s="104">
        <f t="shared" si="353"/>
        <v>15.200000000000001</v>
      </c>
      <c r="IF45" s="102"/>
      <c r="IG45" s="102"/>
      <c r="IH45" s="104" t="str">
        <f t="shared" si="354"/>
        <v/>
      </c>
      <c r="II45" s="118"/>
      <c r="IJ45" s="104" t="str">
        <f t="shared" si="355"/>
        <v/>
      </c>
      <c r="IK45" s="102"/>
      <c r="IL45" s="102"/>
      <c r="IM45" s="104" t="str">
        <f t="shared" si="356"/>
        <v/>
      </c>
      <c r="IN45" s="118"/>
      <c r="IO45" s="104" t="str">
        <f t="shared" si="357"/>
        <v/>
      </c>
      <c r="IP45" s="102"/>
      <c r="IQ45" s="102"/>
      <c r="IR45" s="104" t="str">
        <f t="shared" si="358"/>
        <v/>
      </c>
      <c r="IS45" s="102"/>
      <c r="IT45" s="104" t="str">
        <f t="shared" si="359"/>
        <v/>
      </c>
      <c r="IU45" s="104">
        <f t="shared" si="360"/>
        <v>17</v>
      </c>
      <c r="IV45" s="104">
        <f t="shared" si="361"/>
        <v>14</v>
      </c>
      <c r="IW45" s="104">
        <f t="shared" si="362"/>
        <v>15.200000000000001</v>
      </c>
      <c r="IX45" s="104" t="str">
        <f t="shared" si="363"/>
        <v/>
      </c>
      <c r="IY45" s="104">
        <f t="shared" si="364"/>
        <v>15.200000000000001</v>
      </c>
      <c r="IZ45" s="105">
        <f t="shared" si="365"/>
        <v>2</v>
      </c>
      <c r="JA45" s="109">
        <f t="shared" si="453"/>
        <v>4</v>
      </c>
      <c r="JB45" s="102">
        <v>11</v>
      </c>
      <c r="JC45" s="102">
        <v>11</v>
      </c>
      <c r="JD45" s="104">
        <f t="shared" si="366"/>
        <v>11</v>
      </c>
      <c r="JE45" s="102"/>
      <c r="JF45" s="104">
        <f t="shared" si="367"/>
        <v>11</v>
      </c>
      <c r="JG45" s="102"/>
      <c r="JH45" s="102"/>
      <c r="JI45" s="104" t="str">
        <f t="shared" si="368"/>
        <v/>
      </c>
      <c r="JJ45" s="102"/>
      <c r="JK45" s="104" t="str">
        <f t="shared" si="369"/>
        <v/>
      </c>
      <c r="JL45" s="102"/>
      <c r="JM45" s="102"/>
      <c r="JN45" s="104" t="str">
        <f t="shared" si="370"/>
        <v/>
      </c>
      <c r="JO45" s="118"/>
      <c r="JP45" s="104" t="str">
        <f t="shared" si="371"/>
        <v/>
      </c>
      <c r="JQ45" s="102"/>
      <c r="JR45" s="102"/>
      <c r="JS45" s="104" t="str">
        <f t="shared" si="372"/>
        <v/>
      </c>
      <c r="JT45" s="118"/>
      <c r="JU45" s="104" t="str">
        <f t="shared" si="373"/>
        <v/>
      </c>
      <c r="JV45" s="102"/>
      <c r="JW45" s="102"/>
      <c r="JX45" s="104" t="str">
        <f t="shared" si="374"/>
        <v/>
      </c>
      <c r="JY45" s="102"/>
      <c r="JZ45" s="104" t="str">
        <f t="shared" si="375"/>
        <v/>
      </c>
      <c r="KA45" s="104">
        <f t="shared" si="376"/>
        <v>11</v>
      </c>
      <c r="KB45" s="104">
        <f t="shared" si="377"/>
        <v>11</v>
      </c>
      <c r="KC45" s="104">
        <f t="shared" si="378"/>
        <v>11</v>
      </c>
      <c r="KD45" s="104" t="str">
        <f t="shared" si="379"/>
        <v/>
      </c>
      <c r="KE45" s="104">
        <f t="shared" si="380"/>
        <v>11</v>
      </c>
      <c r="KF45" s="105">
        <f t="shared" si="381"/>
        <v>2</v>
      </c>
      <c r="KG45" s="109">
        <f t="shared" si="454"/>
        <v>5</v>
      </c>
      <c r="KH45" s="102"/>
      <c r="KI45" s="102"/>
      <c r="KJ45" s="104" t="str">
        <f t="shared" si="382"/>
        <v/>
      </c>
      <c r="KK45" s="102"/>
      <c r="KL45" s="104" t="str">
        <f t="shared" si="383"/>
        <v/>
      </c>
      <c r="KM45" s="102"/>
      <c r="KN45" s="102"/>
      <c r="KO45" s="104" t="str">
        <f t="shared" si="384"/>
        <v/>
      </c>
      <c r="KP45" s="102"/>
      <c r="KQ45" s="104" t="str">
        <f t="shared" si="385"/>
        <v/>
      </c>
      <c r="KR45" s="102"/>
      <c r="KS45" s="102"/>
      <c r="KT45" s="104" t="str">
        <f t="shared" si="386"/>
        <v/>
      </c>
      <c r="KU45" s="118"/>
      <c r="KV45" s="104" t="str">
        <f t="shared" si="387"/>
        <v/>
      </c>
      <c r="KW45" s="102"/>
      <c r="KX45" s="102"/>
      <c r="KY45" s="104" t="str">
        <f t="shared" si="388"/>
        <v/>
      </c>
      <c r="KZ45" s="118"/>
      <c r="LA45" s="104" t="str">
        <f t="shared" si="389"/>
        <v/>
      </c>
      <c r="LB45" s="102"/>
      <c r="LC45" s="102"/>
      <c r="LD45" s="104" t="str">
        <f t="shared" si="390"/>
        <v/>
      </c>
      <c r="LE45" s="102"/>
      <c r="LF45" s="104" t="str">
        <f t="shared" si="391"/>
        <v/>
      </c>
      <c r="LG45" s="104" t="str">
        <f t="shared" si="392"/>
        <v/>
      </c>
      <c r="LH45" s="104" t="str">
        <f t="shared" si="393"/>
        <v/>
      </c>
      <c r="LI45" s="104" t="str">
        <f t="shared" si="394"/>
        <v/>
      </c>
      <c r="LJ45" s="104" t="str">
        <f t="shared" si="395"/>
        <v/>
      </c>
      <c r="LK45" s="104" t="str">
        <f t="shared" si="396"/>
        <v/>
      </c>
      <c r="LL45" s="105" t="str">
        <f t="shared" si="397"/>
        <v/>
      </c>
      <c r="LM45" s="109" t="str">
        <f t="shared" si="455"/>
        <v/>
      </c>
      <c r="LN45" s="102"/>
      <c r="LO45" s="102"/>
      <c r="LP45" s="104" t="str">
        <f t="shared" si="398"/>
        <v/>
      </c>
      <c r="LQ45" s="102"/>
      <c r="LR45" s="104" t="str">
        <f t="shared" si="399"/>
        <v/>
      </c>
      <c r="LS45" s="102"/>
      <c r="LT45" s="102"/>
      <c r="LU45" s="104" t="str">
        <f t="shared" si="400"/>
        <v/>
      </c>
      <c r="LV45" s="102"/>
      <c r="LW45" s="104" t="str">
        <f t="shared" si="401"/>
        <v/>
      </c>
      <c r="LX45" s="102"/>
      <c r="LY45" s="102"/>
      <c r="LZ45" s="104" t="str">
        <f t="shared" si="402"/>
        <v/>
      </c>
      <c r="MA45" s="118"/>
      <c r="MB45" s="104" t="str">
        <f t="shared" si="403"/>
        <v/>
      </c>
      <c r="MC45" s="102"/>
      <c r="MD45" s="102"/>
      <c r="ME45" s="104" t="str">
        <f t="shared" si="404"/>
        <v/>
      </c>
      <c r="MF45" s="118"/>
      <c r="MG45" s="104" t="str">
        <f t="shared" si="405"/>
        <v/>
      </c>
      <c r="MH45" s="102"/>
      <c r="MI45" s="102"/>
      <c r="MJ45" s="104" t="str">
        <f t="shared" si="406"/>
        <v/>
      </c>
      <c r="MK45" s="102"/>
      <c r="ML45" s="104" t="str">
        <f t="shared" si="407"/>
        <v/>
      </c>
      <c r="MM45" s="104" t="str">
        <f t="shared" si="408"/>
        <v/>
      </c>
      <c r="MN45" s="104" t="str">
        <f t="shared" si="409"/>
        <v/>
      </c>
      <c r="MO45" s="104" t="str">
        <f t="shared" si="410"/>
        <v/>
      </c>
      <c r="MP45" s="104" t="str">
        <f t="shared" si="411"/>
        <v/>
      </c>
      <c r="MQ45" s="104" t="str">
        <f t="shared" si="412"/>
        <v/>
      </c>
      <c r="MR45" s="105" t="str">
        <f t="shared" si="413"/>
        <v/>
      </c>
      <c r="MS45" s="109" t="str">
        <f t="shared" si="456"/>
        <v/>
      </c>
      <c r="MT45" s="102"/>
      <c r="MU45" s="102"/>
      <c r="MV45" s="104" t="str">
        <f t="shared" si="414"/>
        <v/>
      </c>
      <c r="MW45" s="102"/>
      <c r="MX45" s="104" t="str">
        <f t="shared" si="415"/>
        <v/>
      </c>
      <c r="MY45" s="102"/>
      <c r="MZ45" s="102"/>
      <c r="NA45" s="104" t="str">
        <f t="shared" si="416"/>
        <v/>
      </c>
      <c r="NB45" s="102"/>
      <c r="NC45" s="104" t="str">
        <f t="shared" si="417"/>
        <v/>
      </c>
      <c r="ND45" s="102"/>
      <c r="NE45" s="102"/>
      <c r="NF45" s="104" t="str">
        <f t="shared" si="418"/>
        <v/>
      </c>
      <c r="NG45" s="118"/>
      <c r="NH45" s="104" t="str">
        <f t="shared" si="419"/>
        <v/>
      </c>
      <c r="NI45" s="102"/>
      <c r="NJ45" s="102"/>
      <c r="NK45" s="104" t="str">
        <f t="shared" si="420"/>
        <v/>
      </c>
      <c r="NL45" s="118"/>
      <c r="NM45" s="104" t="str">
        <f t="shared" si="421"/>
        <v/>
      </c>
      <c r="NN45" s="102"/>
      <c r="NO45" s="102"/>
      <c r="NP45" s="104" t="str">
        <f t="shared" si="422"/>
        <v/>
      </c>
      <c r="NQ45" s="102"/>
      <c r="NR45" s="104" t="str">
        <f t="shared" si="423"/>
        <v/>
      </c>
      <c r="NS45" s="104" t="str">
        <f t="shared" si="424"/>
        <v/>
      </c>
      <c r="NT45" s="104" t="str">
        <f t="shared" si="425"/>
        <v/>
      </c>
      <c r="NU45" s="104" t="str">
        <f t="shared" si="426"/>
        <v/>
      </c>
      <c r="NV45" s="104" t="str">
        <f t="shared" si="427"/>
        <v/>
      </c>
      <c r="NW45" s="104" t="str">
        <f t="shared" si="428"/>
        <v/>
      </c>
      <c r="NX45" s="105" t="str">
        <f t="shared" si="429"/>
        <v/>
      </c>
      <c r="NY45" s="109" t="str">
        <f t="shared" si="457"/>
        <v/>
      </c>
      <c r="NZ45" s="73" t="str">
        <f t="shared" si="458"/>
        <v>Stevin</v>
      </c>
      <c r="OA45" s="104">
        <f t="shared" si="430"/>
        <v>14.574999999999999</v>
      </c>
      <c r="OB45" s="104">
        <f t="shared" si="431"/>
        <v>11.978125</v>
      </c>
      <c r="OC45" s="104">
        <f t="shared" si="432"/>
        <v>10.981249999999999</v>
      </c>
      <c r="OD45" s="104">
        <f t="shared" si="433"/>
        <v>11.549999999999999</v>
      </c>
      <c r="OE45" s="104">
        <f t="shared" si="434"/>
        <v>9.65</v>
      </c>
      <c r="OF45" s="104">
        <f t="shared" si="435"/>
        <v>12.312500000000002</v>
      </c>
      <c r="OG45" s="104">
        <f t="shared" si="436"/>
        <v>13.4375</v>
      </c>
      <c r="OH45" s="104">
        <f t="shared" si="437"/>
        <v>15.200000000000001</v>
      </c>
      <c r="OI45" s="104">
        <f t="shared" si="438"/>
        <v>11</v>
      </c>
      <c r="OJ45" s="104" t="str">
        <f t="shared" si="439"/>
        <v/>
      </c>
      <c r="OK45" s="104" t="str">
        <f t="shared" si="440"/>
        <v/>
      </c>
      <c r="OL45" s="104" t="str">
        <f t="shared" si="441"/>
        <v/>
      </c>
      <c r="OM45" s="134"/>
      <c r="ON45" s="104">
        <f t="shared" si="97"/>
        <v>10.748798076923077</v>
      </c>
      <c r="OO45" s="104">
        <f t="shared" si="98"/>
        <v>8.8762019230769234</v>
      </c>
      <c r="OP45" s="104">
        <f t="shared" si="442"/>
        <v>12.428124999999998</v>
      </c>
      <c r="OQ45" s="104">
        <f t="shared" si="443"/>
        <v>12.428124999999998</v>
      </c>
      <c r="OR45" s="105">
        <f t="shared" si="444"/>
        <v>24</v>
      </c>
      <c r="OS45" s="105">
        <f t="shared" si="445"/>
        <v>30</v>
      </c>
      <c r="OT45" s="134"/>
      <c r="OU45" s="109">
        <f t="shared" si="459"/>
        <v>7</v>
      </c>
      <c r="OW45" s="95" t="s">
        <v>31</v>
      </c>
      <c r="OX45" s="95" t="s">
        <v>31</v>
      </c>
      <c r="OY45" s="95" t="s">
        <v>30</v>
      </c>
      <c r="OZ45" s="95"/>
      <c r="PA45" s="95" t="s">
        <v>30</v>
      </c>
      <c r="PB45" s="95" t="s">
        <v>31</v>
      </c>
      <c r="PC45" s="95"/>
      <c r="PD45" s="95"/>
      <c r="PE45" s="95"/>
      <c r="PF45" s="95"/>
    </row>
    <row r="46" spans="1:422" x14ac:dyDescent="0.3">
      <c r="A46" s="103">
        <f t="shared" si="225"/>
        <v>41</v>
      </c>
      <c r="B46" s="237" t="s">
        <v>321</v>
      </c>
      <c r="C46" s="237" t="s">
        <v>390</v>
      </c>
      <c r="D46" s="237" t="s">
        <v>429</v>
      </c>
      <c r="E46" s="239" t="s">
        <v>278</v>
      </c>
      <c r="F46" s="102">
        <v>17.2</v>
      </c>
      <c r="G46" s="102">
        <v>0.75</v>
      </c>
      <c r="H46" s="104">
        <f t="shared" si="238"/>
        <v>7.33</v>
      </c>
      <c r="I46" s="102"/>
      <c r="J46" s="104">
        <f t="shared" si="239"/>
        <v>7.33</v>
      </c>
      <c r="K46" s="102">
        <v>7.1</v>
      </c>
      <c r="L46" s="102">
        <v>1</v>
      </c>
      <c r="M46" s="104">
        <f t="shared" si="240"/>
        <v>3.44</v>
      </c>
      <c r="N46" s="102"/>
      <c r="O46" s="104">
        <f t="shared" si="241"/>
        <v>3.44</v>
      </c>
      <c r="P46" s="102"/>
      <c r="Q46" s="102"/>
      <c r="R46" s="104" t="str">
        <f t="shared" si="242"/>
        <v/>
      </c>
      <c r="S46" s="118"/>
      <c r="T46" s="104" t="str">
        <f t="shared" si="243"/>
        <v/>
      </c>
      <c r="U46" s="102"/>
      <c r="V46" s="102"/>
      <c r="W46" s="104" t="str">
        <f t="shared" si="244"/>
        <v/>
      </c>
      <c r="X46" s="118"/>
      <c r="Y46" s="104" t="str">
        <f t="shared" si="245"/>
        <v/>
      </c>
      <c r="Z46" s="102"/>
      <c r="AA46" s="102"/>
      <c r="AB46" s="104" t="str">
        <f t="shared" si="246"/>
        <v/>
      </c>
      <c r="AC46" s="102"/>
      <c r="AD46" s="104" t="str">
        <f t="shared" si="247"/>
        <v/>
      </c>
      <c r="AE46" s="104">
        <f t="shared" si="248"/>
        <v>10.887499999999999</v>
      </c>
      <c r="AF46" s="104">
        <f t="shared" si="249"/>
        <v>0.90625</v>
      </c>
      <c r="AG46" s="104">
        <f t="shared" si="250"/>
        <v>4.8987499999999997</v>
      </c>
      <c r="AH46" s="104" t="str">
        <f t="shared" si="251"/>
        <v/>
      </c>
      <c r="AI46" s="104">
        <f t="shared" si="252"/>
        <v>4.8987499999999997</v>
      </c>
      <c r="AJ46" s="105">
        <f t="shared" si="253"/>
        <v>0</v>
      </c>
      <c r="AK46" s="109">
        <f t="shared" si="446"/>
        <v>44</v>
      </c>
      <c r="AL46" s="102">
        <v>10.75</v>
      </c>
      <c r="AM46" s="102">
        <v>10</v>
      </c>
      <c r="AN46" s="104">
        <f t="shared" si="254"/>
        <v>10.3</v>
      </c>
      <c r="AO46" s="102"/>
      <c r="AP46" s="104">
        <f t="shared" si="255"/>
        <v>10.3</v>
      </c>
      <c r="AQ46" s="102">
        <v>6</v>
      </c>
      <c r="AR46" s="102">
        <v>10</v>
      </c>
      <c r="AS46" s="104">
        <f t="shared" si="256"/>
        <v>8.4</v>
      </c>
      <c r="AT46" s="102"/>
      <c r="AU46" s="104">
        <f t="shared" si="257"/>
        <v>8.4</v>
      </c>
      <c r="AV46" s="102">
        <v>7</v>
      </c>
      <c r="AW46" s="102">
        <v>7</v>
      </c>
      <c r="AX46" s="104">
        <f t="shared" si="258"/>
        <v>7</v>
      </c>
      <c r="AY46" s="118"/>
      <c r="AZ46" s="104">
        <f t="shared" si="259"/>
        <v>7</v>
      </c>
      <c r="BA46" s="102"/>
      <c r="BB46" s="102"/>
      <c r="BC46" s="104" t="str">
        <f t="shared" si="260"/>
        <v/>
      </c>
      <c r="BD46" s="118"/>
      <c r="BE46" s="104" t="str">
        <f t="shared" si="261"/>
        <v/>
      </c>
      <c r="BF46" s="102"/>
      <c r="BG46" s="102"/>
      <c r="BH46" s="104" t="str">
        <f t="shared" si="262"/>
        <v/>
      </c>
      <c r="BI46" s="102"/>
      <c r="BJ46" s="104" t="str">
        <f t="shared" si="263"/>
        <v/>
      </c>
      <c r="BK46" s="104">
        <f t="shared" si="264"/>
        <v>7.859375</v>
      </c>
      <c r="BL46" s="104">
        <f t="shared" si="265"/>
        <v>8.875</v>
      </c>
      <c r="BM46" s="104">
        <f t="shared" si="266"/>
        <v>8.46875</v>
      </c>
      <c r="BN46" s="104" t="str">
        <f t="shared" si="267"/>
        <v/>
      </c>
      <c r="BO46" s="104">
        <f t="shared" si="268"/>
        <v>8.46875</v>
      </c>
      <c r="BP46" s="105">
        <f t="shared" si="269"/>
        <v>0</v>
      </c>
      <c r="BQ46" s="109">
        <f t="shared" si="447"/>
        <v>38</v>
      </c>
      <c r="BR46" s="102">
        <v>8</v>
      </c>
      <c r="BS46" s="102">
        <v>10</v>
      </c>
      <c r="BT46" s="104">
        <f t="shared" si="270"/>
        <v>9.1999999999999993</v>
      </c>
      <c r="BU46" s="102"/>
      <c r="BV46" s="104">
        <f t="shared" si="271"/>
        <v>9.1999999999999993</v>
      </c>
      <c r="BW46" s="240">
        <v>10.5</v>
      </c>
      <c r="BX46" s="102">
        <v>12</v>
      </c>
      <c r="BY46" s="104">
        <f t="shared" si="272"/>
        <v>11.399999999999999</v>
      </c>
      <c r="BZ46" s="102"/>
      <c r="CA46" s="104">
        <f t="shared" si="273"/>
        <v>11.399999999999999</v>
      </c>
      <c r="CB46" s="102">
        <v>12.5</v>
      </c>
      <c r="CC46" s="102">
        <v>7</v>
      </c>
      <c r="CD46" s="104">
        <f t="shared" si="274"/>
        <v>9.1999999999999993</v>
      </c>
      <c r="CE46" s="118"/>
      <c r="CF46" s="104">
        <f t="shared" si="275"/>
        <v>9.1999999999999993</v>
      </c>
      <c r="CG46" s="102"/>
      <c r="CH46" s="102"/>
      <c r="CI46" s="104" t="str">
        <f t="shared" si="276"/>
        <v/>
      </c>
      <c r="CJ46" s="118"/>
      <c r="CK46" s="104" t="str">
        <f t="shared" si="277"/>
        <v/>
      </c>
      <c r="CL46" s="102"/>
      <c r="CM46" s="102"/>
      <c r="CN46" s="104" t="str">
        <f t="shared" si="278"/>
        <v/>
      </c>
      <c r="CO46" s="102"/>
      <c r="CP46" s="104" t="str">
        <f t="shared" si="279"/>
        <v/>
      </c>
      <c r="CQ46" s="104">
        <f t="shared" si="280"/>
        <v>10.1875</v>
      </c>
      <c r="CR46" s="104">
        <f t="shared" si="281"/>
        <v>9.6875</v>
      </c>
      <c r="CS46" s="104">
        <f t="shared" si="282"/>
        <v>9.8874999999999993</v>
      </c>
      <c r="CT46" s="104" t="str">
        <f t="shared" si="283"/>
        <v/>
      </c>
      <c r="CU46" s="104">
        <f t="shared" si="284"/>
        <v>9.8874999999999993</v>
      </c>
      <c r="CV46" s="105">
        <f t="shared" si="285"/>
        <v>0</v>
      </c>
      <c r="CW46" s="109">
        <f t="shared" si="448"/>
        <v>23</v>
      </c>
      <c r="CX46" s="102">
        <v>14</v>
      </c>
      <c r="CY46" s="102">
        <v>14.5</v>
      </c>
      <c r="CZ46" s="104">
        <f t="shared" si="286"/>
        <v>14.3</v>
      </c>
      <c r="DA46" s="102"/>
      <c r="DB46" s="104">
        <f t="shared" si="287"/>
        <v>14.3</v>
      </c>
      <c r="DC46" s="102">
        <v>15</v>
      </c>
      <c r="DD46" s="102">
        <v>12</v>
      </c>
      <c r="DE46" s="104">
        <f t="shared" si="288"/>
        <v>13.2</v>
      </c>
      <c r="DF46" s="102"/>
      <c r="DG46" s="104">
        <f t="shared" si="289"/>
        <v>13.2</v>
      </c>
      <c r="DH46" s="102"/>
      <c r="DI46" s="102"/>
      <c r="DJ46" s="104" t="str">
        <f t="shared" si="290"/>
        <v/>
      </c>
      <c r="DK46" s="118"/>
      <c r="DL46" s="104" t="str">
        <f t="shared" si="291"/>
        <v/>
      </c>
      <c r="DM46" s="102"/>
      <c r="DN46" s="102"/>
      <c r="DO46" s="104" t="str">
        <f t="shared" si="292"/>
        <v/>
      </c>
      <c r="DP46" s="118"/>
      <c r="DQ46" s="104" t="str">
        <f t="shared" si="293"/>
        <v/>
      </c>
      <c r="DR46" s="102"/>
      <c r="DS46" s="102"/>
      <c r="DT46" s="104" t="str">
        <f t="shared" si="294"/>
        <v/>
      </c>
      <c r="DU46" s="102"/>
      <c r="DV46" s="104" t="str">
        <f t="shared" si="295"/>
        <v/>
      </c>
      <c r="DW46" s="104">
        <f t="shared" si="296"/>
        <v>14.5</v>
      </c>
      <c r="DX46" s="104">
        <f t="shared" si="297"/>
        <v>13.25</v>
      </c>
      <c r="DY46" s="104">
        <f t="shared" si="298"/>
        <v>13.75</v>
      </c>
      <c r="DZ46" s="104" t="str">
        <f t="shared" si="299"/>
        <v/>
      </c>
      <c r="EA46" s="104">
        <f t="shared" si="300"/>
        <v>13.75</v>
      </c>
      <c r="EB46" s="105">
        <f t="shared" si="301"/>
        <v>4</v>
      </c>
      <c r="EC46" s="109">
        <f t="shared" si="449"/>
        <v>16</v>
      </c>
      <c r="ED46" s="102">
        <v>7.5</v>
      </c>
      <c r="EE46" s="102">
        <v>9</v>
      </c>
      <c r="EF46" s="104">
        <f t="shared" si="302"/>
        <v>8.3999999999999986</v>
      </c>
      <c r="EG46" s="102"/>
      <c r="EH46" s="104">
        <f t="shared" si="303"/>
        <v>8.3999999999999986</v>
      </c>
      <c r="EI46" s="102">
        <v>14</v>
      </c>
      <c r="EJ46" s="102">
        <v>4</v>
      </c>
      <c r="EK46" s="104">
        <f t="shared" si="304"/>
        <v>8</v>
      </c>
      <c r="EL46" s="102"/>
      <c r="EM46" s="104">
        <f t="shared" si="305"/>
        <v>8</v>
      </c>
      <c r="EN46" s="102"/>
      <c r="EO46" s="102"/>
      <c r="EP46" s="104" t="str">
        <f t="shared" si="306"/>
        <v/>
      </c>
      <c r="EQ46" s="118"/>
      <c r="ER46" s="104" t="str">
        <f t="shared" si="307"/>
        <v/>
      </c>
      <c r="ES46" s="102"/>
      <c r="ET46" s="102"/>
      <c r="EU46" s="104" t="str">
        <f t="shared" si="308"/>
        <v/>
      </c>
      <c r="EV46" s="118"/>
      <c r="EW46" s="104" t="str">
        <f t="shared" si="309"/>
        <v/>
      </c>
      <c r="EX46" s="102"/>
      <c r="EY46" s="102"/>
      <c r="EZ46" s="104" t="str">
        <f t="shared" si="310"/>
        <v/>
      </c>
      <c r="FA46" s="102"/>
      <c r="FB46" s="104" t="str">
        <f t="shared" si="311"/>
        <v/>
      </c>
      <c r="FC46" s="104">
        <f t="shared" si="312"/>
        <v>10.75</v>
      </c>
      <c r="FD46" s="104">
        <f t="shared" si="313"/>
        <v>6.5</v>
      </c>
      <c r="FE46" s="104">
        <f t="shared" si="314"/>
        <v>8.1999999999999993</v>
      </c>
      <c r="FF46" s="104" t="str">
        <f t="shared" si="315"/>
        <v/>
      </c>
      <c r="FG46" s="104">
        <f t="shared" si="316"/>
        <v>8.1999999999999993</v>
      </c>
      <c r="FH46" s="105">
        <f t="shared" si="317"/>
        <v>0</v>
      </c>
      <c r="FI46" s="109">
        <f t="shared" si="450"/>
        <v>29</v>
      </c>
      <c r="FJ46" s="102">
        <v>13</v>
      </c>
      <c r="FK46" s="102">
        <v>3</v>
      </c>
      <c r="FL46" s="104">
        <f t="shared" si="318"/>
        <v>7</v>
      </c>
      <c r="FM46" s="102"/>
      <c r="FN46" s="104">
        <f t="shared" si="319"/>
        <v>7</v>
      </c>
      <c r="FO46" s="102">
        <v>8.5</v>
      </c>
      <c r="FP46" s="102">
        <v>2</v>
      </c>
      <c r="FQ46" s="104">
        <f t="shared" si="320"/>
        <v>4.6000000000000005</v>
      </c>
      <c r="FR46" s="102"/>
      <c r="FS46" s="104">
        <f t="shared" si="321"/>
        <v>4.6000000000000005</v>
      </c>
      <c r="FT46" s="102"/>
      <c r="FU46" s="102"/>
      <c r="FV46" s="104" t="str">
        <f t="shared" si="322"/>
        <v/>
      </c>
      <c r="FW46" s="118"/>
      <c r="FX46" s="104" t="str">
        <f t="shared" si="323"/>
        <v/>
      </c>
      <c r="FY46" s="102"/>
      <c r="FZ46" s="102"/>
      <c r="GA46" s="104" t="str">
        <f t="shared" si="324"/>
        <v/>
      </c>
      <c r="GB46" s="118"/>
      <c r="GC46" s="104" t="str">
        <f t="shared" si="325"/>
        <v/>
      </c>
      <c r="GD46" s="102"/>
      <c r="GE46" s="102"/>
      <c r="GF46" s="104" t="str">
        <f t="shared" si="326"/>
        <v/>
      </c>
      <c r="GG46" s="102"/>
      <c r="GH46" s="104" t="str">
        <f t="shared" si="327"/>
        <v/>
      </c>
      <c r="GI46" s="104">
        <f t="shared" si="328"/>
        <v>9.0625</v>
      </c>
      <c r="GJ46" s="104">
        <f t="shared" si="329"/>
        <v>2.125</v>
      </c>
      <c r="GK46" s="104">
        <f t="shared" si="330"/>
        <v>4.9000000000000004</v>
      </c>
      <c r="GL46" s="104" t="str">
        <f t="shared" si="331"/>
        <v/>
      </c>
      <c r="GM46" s="104">
        <f t="shared" si="332"/>
        <v>4.9000000000000004</v>
      </c>
      <c r="GN46" s="105">
        <f t="shared" si="333"/>
        <v>0</v>
      </c>
      <c r="GO46" s="109">
        <f t="shared" si="451"/>
        <v>43</v>
      </c>
      <c r="GP46" s="102">
        <v>8</v>
      </c>
      <c r="GQ46" s="102">
        <v>3</v>
      </c>
      <c r="GR46" s="104">
        <f t="shared" si="334"/>
        <v>5</v>
      </c>
      <c r="GS46" s="102"/>
      <c r="GT46" s="104">
        <f t="shared" si="335"/>
        <v>5</v>
      </c>
      <c r="GU46" s="102">
        <v>9</v>
      </c>
      <c r="GV46" s="102">
        <v>14</v>
      </c>
      <c r="GW46" s="104">
        <f t="shared" si="336"/>
        <v>12</v>
      </c>
      <c r="GX46" s="102"/>
      <c r="GY46" s="104">
        <f t="shared" si="337"/>
        <v>12</v>
      </c>
      <c r="GZ46" s="102">
        <v>12</v>
      </c>
      <c r="HA46" s="102">
        <v>7</v>
      </c>
      <c r="HB46" s="104">
        <f t="shared" si="338"/>
        <v>9</v>
      </c>
      <c r="HC46" s="118"/>
      <c r="HD46" s="104">
        <f t="shared" si="339"/>
        <v>9</v>
      </c>
      <c r="HE46" s="102"/>
      <c r="HF46" s="102"/>
      <c r="HG46" s="104" t="str">
        <f t="shared" si="340"/>
        <v/>
      </c>
      <c r="HH46" s="118"/>
      <c r="HI46" s="104" t="str">
        <f t="shared" si="341"/>
        <v/>
      </c>
      <c r="HJ46" s="102"/>
      <c r="HK46" s="102"/>
      <c r="HL46" s="104" t="str">
        <f t="shared" si="342"/>
        <v/>
      </c>
      <c r="HM46" s="102"/>
      <c r="HN46" s="104" t="str">
        <f t="shared" si="343"/>
        <v/>
      </c>
      <c r="HO46" s="104">
        <f t="shared" si="344"/>
        <v>10.6875</v>
      </c>
      <c r="HP46" s="104">
        <f t="shared" si="345"/>
        <v>7.5625</v>
      </c>
      <c r="HQ46" s="104">
        <f t="shared" si="346"/>
        <v>8.8125</v>
      </c>
      <c r="HR46" s="104" t="str">
        <f t="shared" si="347"/>
        <v/>
      </c>
      <c r="HS46" s="104">
        <f t="shared" si="348"/>
        <v>8.8125</v>
      </c>
      <c r="HT46" s="105">
        <f t="shared" si="349"/>
        <v>0</v>
      </c>
      <c r="HU46" s="109">
        <f t="shared" si="452"/>
        <v>28</v>
      </c>
      <c r="HV46" s="102"/>
      <c r="HW46" s="102"/>
      <c r="HX46" s="104" t="str">
        <f t="shared" si="350"/>
        <v/>
      </c>
      <c r="HY46" s="102"/>
      <c r="HZ46" s="104" t="str">
        <f t="shared" si="351"/>
        <v/>
      </c>
      <c r="IA46" s="102"/>
      <c r="IB46" s="102"/>
      <c r="IC46" s="104" t="str">
        <f t="shared" si="352"/>
        <v/>
      </c>
      <c r="ID46" s="102"/>
      <c r="IE46" s="104" t="str">
        <f t="shared" si="353"/>
        <v/>
      </c>
      <c r="IF46" s="102">
        <v>4.25</v>
      </c>
      <c r="IG46" s="102">
        <v>2.25</v>
      </c>
      <c r="IH46" s="104">
        <f t="shared" si="354"/>
        <v>3.05</v>
      </c>
      <c r="II46" s="118"/>
      <c r="IJ46" s="104">
        <f t="shared" si="355"/>
        <v>3.05</v>
      </c>
      <c r="IK46" s="102"/>
      <c r="IL46" s="102"/>
      <c r="IM46" s="104" t="str">
        <f t="shared" si="356"/>
        <v/>
      </c>
      <c r="IN46" s="118"/>
      <c r="IO46" s="104" t="str">
        <f t="shared" si="357"/>
        <v/>
      </c>
      <c r="IP46" s="102"/>
      <c r="IQ46" s="102"/>
      <c r="IR46" s="104" t="str">
        <f t="shared" si="358"/>
        <v/>
      </c>
      <c r="IS46" s="102"/>
      <c r="IT46" s="104" t="str">
        <f t="shared" si="359"/>
        <v/>
      </c>
      <c r="IU46" s="104">
        <f t="shared" si="360"/>
        <v>4.25</v>
      </c>
      <c r="IV46" s="104">
        <f t="shared" si="361"/>
        <v>2.25</v>
      </c>
      <c r="IW46" s="104">
        <f t="shared" si="362"/>
        <v>3.05</v>
      </c>
      <c r="IX46" s="104" t="str">
        <f t="shared" si="363"/>
        <v/>
      </c>
      <c r="IY46" s="104">
        <f t="shared" si="364"/>
        <v>3.05</v>
      </c>
      <c r="IZ46" s="105">
        <f t="shared" si="365"/>
        <v>0</v>
      </c>
      <c r="JA46" s="109">
        <f t="shared" si="453"/>
        <v>36</v>
      </c>
      <c r="JB46" s="102"/>
      <c r="JC46" s="102"/>
      <c r="JD46" s="104" t="str">
        <f t="shared" si="366"/>
        <v/>
      </c>
      <c r="JE46" s="102"/>
      <c r="JF46" s="104" t="str">
        <f t="shared" si="367"/>
        <v/>
      </c>
      <c r="JG46" s="102"/>
      <c r="JH46" s="102"/>
      <c r="JI46" s="104" t="str">
        <f t="shared" si="368"/>
        <v/>
      </c>
      <c r="JJ46" s="102"/>
      <c r="JK46" s="104" t="str">
        <f t="shared" si="369"/>
        <v/>
      </c>
      <c r="JL46" s="102"/>
      <c r="JM46" s="102"/>
      <c r="JN46" s="104" t="str">
        <f t="shared" si="370"/>
        <v/>
      </c>
      <c r="JO46" s="118"/>
      <c r="JP46" s="104" t="str">
        <f t="shared" si="371"/>
        <v/>
      </c>
      <c r="JQ46" s="102"/>
      <c r="JR46" s="102"/>
      <c r="JS46" s="104" t="str">
        <f t="shared" si="372"/>
        <v/>
      </c>
      <c r="JT46" s="118"/>
      <c r="JU46" s="104" t="str">
        <f t="shared" si="373"/>
        <v/>
      </c>
      <c r="JV46" s="102"/>
      <c r="JW46" s="102"/>
      <c r="JX46" s="104" t="str">
        <f t="shared" si="374"/>
        <v/>
      </c>
      <c r="JY46" s="102"/>
      <c r="JZ46" s="104" t="str">
        <f t="shared" si="375"/>
        <v/>
      </c>
      <c r="KA46" s="104" t="str">
        <f t="shared" si="376"/>
        <v/>
      </c>
      <c r="KB46" s="104" t="str">
        <f t="shared" si="377"/>
        <v/>
      </c>
      <c r="KC46" s="104" t="str">
        <f t="shared" si="378"/>
        <v/>
      </c>
      <c r="KD46" s="104" t="str">
        <f t="shared" si="379"/>
        <v/>
      </c>
      <c r="KE46" s="104" t="str">
        <f t="shared" si="380"/>
        <v/>
      </c>
      <c r="KF46" s="105" t="str">
        <f t="shared" si="381"/>
        <v/>
      </c>
      <c r="KG46" s="109" t="str">
        <f t="shared" si="454"/>
        <v/>
      </c>
      <c r="KH46" s="102">
        <v>14.5</v>
      </c>
      <c r="KI46" s="102">
        <v>12.25</v>
      </c>
      <c r="KJ46" s="104">
        <f t="shared" si="382"/>
        <v>13.15</v>
      </c>
      <c r="KK46" s="102"/>
      <c r="KL46" s="104">
        <f t="shared" si="383"/>
        <v>13.15</v>
      </c>
      <c r="KM46" s="102"/>
      <c r="KN46" s="102"/>
      <c r="KO46" s="104" t="str">
        <f t="shared" si="384"/>
        <v/>
      </c>
      <c r="KP46" s="102"/>
      <c r="KQ46" s="104" t="str">
        <f t="shared" si="385"/>
        <v/>
      </c>
      <c r="KR46" s="102"/>
      <c r="KS46" s="102"/>
      <c r="KT46" s="104" t="str">
        <f t="shared" si="386"/>
        <v/>
      </c>
      <c r="KU46" s="118"/>
      <c r="KV46" s="104" t="str">
        <f t="shared" si="387"/>
        <v/>
      </c>
      <c r="KW46" s="102"/>
      <c r="KX46" s="102"/>
      <c r="KY46" s="104" t="str">
        <f t="shared" si="388"/>
        <v/>
      </c>
      <c r="KZ46" s="118"/>
      <c r="LA46" s="104" t="str">
        <f t="shared" si="389"/>
        <v/>
      </c>
      <c r="LB46" s="102"/>
      <c r="LC46" s="102"/>
      <c r="LD46" s="104" t="str">
        <f t="shared" si="390"/>
        <v/>
      </c>
      <c r="LE46" s="102"/>
      <c r="LF46" s="104" t="str">
        <f t="shared" si="391"/>
        <v/>
      </c>
      <c r="LG46" s="104">
        <f t="shared" si="392"/>
        <v>14.5</v>
      </c>
      <c r="LH46" s="104">
        <f t="shared" si="393"/>
        <v>12.25</v>
      </c>
      <c r="LI46" s="104">
        <f t="shared" si="394"/>
        <v>13.15</v>
      </c>
      <c r="LJ46" s="104" t="str">
        <f t="shared" si="395"/>
        <v/>
      </c>
      <c r="LK46" s="104">
        <f t="shared" si="396"/>
        <v>13.15</v>
      </c>
      <c r="LL46" s="105">
        <f t="shared" si="397"/>
        <v>2</v>
      </c>
      <c r="LM46" s="109">
        <f t="shared" si="455"/>
        <v>12</v>
      </c>
      <c r="LN46" s="102"/>
      <c r="LO46" s="102"/>
      <c r="LP46" s="104" t="str">
        <f t="shared" si="398"/>
        <v/>
      </c>
      <c r="LQ46" s="102"/>
      <c r="LR46" s="104" t="str">
        <f t="shared" si="399"/>
        <v/>
      </c>
      <c r="LS46" s="102"/>
      <c r="LT46" s="102"/>
      <c r="LU46" s="104" t="str">
        <f t="shared" si="400"/>
        <v/>
      </c>
      <c r="LV46" s="102"/>
      <c r="LW46" s="104" t="str">
        <f t="shared" si="401"/>
        <v/>
      </c>
      <c r="LX46" s="102"/>
      <c r="LY46" s="102"/>
      <c r="LZ46" s="104" t="str">
        <f t="shared" si="402"/>
        <v/>
      </c>
      <c r="MA46" s="118"/>
      <c r="MB46" s="104" t="str">
        <f t="shared" si="403"/>
        <v/>
      </c>
      <c r="MC46" s="102"/>
      <c r="MD46" s="102"/>
      <c r="ME46" s="104" t="str">
        <f t="shared" si="404"/>
        <v/>
      </c>
      <c r="MF46" s="118"/>
      <c r="MG46" s="104" t="str">
        <f t="shared" si="405"/>
        <v/>
      </c>
      <c r="MH46" s="102"/>
      <c r="MI46" s="102"/>
      <c r="MJ46" s="104" t="str">
        <f t="shared" si="406"/>
        <v/>
      </c>
      <c r="MK46" s="102"/>
      <c r="ML46" s="104" t="str">
        <f t="shared" si="407"/>
        <v/>
      </c>
      <c r="MM46" s="104" t="str">
        <f t="shared" si="408"/>
        <v/>
      </c>
      <c r="MN46" s="104" t="str">
        <f t="shared" si="409"/>
        <v/>
      </c>
      <c r="MO46" s="104" t="str">
        <f t="shared" si="410"/>
        <v/>
      </c>
      <c r="MP46" s="104" t="str">
        <f t="shared" si="411"/>
        <v/>
      </c>
      <c r="MQ46" s="104" t="str">
        <f t="shared" si="412"/>
        <v/>
      </c>
      <c r="MR46" s="105" t="str">
        <f t="shared" si="413"/>
        <v/>
      </c>
      <c r="MS46" s="109" t="str">
        <f t="shared" si="456"/>
        <v/>
      </c>
      <c r="MT46" s="102"/>
      <c r="MU46" s="102"/>
      <c r="MV46" s="104" t="str">
        <f t="shared" si="414"/>
        <v/>
      </c>
      <c r="MW46" s="102"/>
      <c r="MX46" s="104" t="str">
        <f t="shared" si="415"/>
        <v/>
      </c>
      <c r="MY46" s="102"/>
      <c r="MZ46" s="102"/>
      <c r="NA46" s="104" t="str">
        <f t="shared" si="416"/>
        <v/>
      </c>
      <c r="NB46" s="102"/>
      <c r="NC46" s="104" t="str">
        <f t="shared" si="417"/>
        <v/>
      </c>
      <c r="ND46" s="102"/>
      <c r="NE46" s="102"/>
      <c r="NF46" s="104" t="str">
        <f t="shared" si="418"/>
        <v/>
      </c>
      <c r="NG46" s="118"/>
      <c r="NH46" s="104" t="str">
        <f t="shared" si="419"/>
        <v/>
      </c>
      <c r="NI46" s="102"/>
      <c r="NJ46" s="102"/>
      <c r="NK46" s="104" t="str">
        <f t="shared" si="420"/>
        <v/>
      </c>
      <c r="NL46" s="118"/>
      <c r="NM46" s="104" t="str">
        <f t="shared" si="421"/>
        <v/>
      </c>
      <c r="NN46" s="102"/>
      <c r="NO46" s="102"/>
      <c r="NP46" s="104" t="str">
        <f t="shared" si="422"/>
        <v/>
      </c>
      <c r="NQ46" s="102"/>
      <c r="NR46" s="104" t="str">
        <f t="shared" si="423"/>
        <v/>
      </c>
      <c r="NS46" s="104" t="str">
        <f t="shared" si="424"/>
        <v/>
      </c>
      <c r="NT46" s="104" t="str">
        <f t="shared" si="425"/>
        <v/>
      </c>
      <c r="NU46" s="104" t="str">
        <f t="shared" si="426"/>
        <v/>
      </c>
      <c r="NV46" s="104" t="str">
        <f t="shared" si="427"/>
        <v/>
      </c>
      <c r="NW46" s="104" t="str">
        <f t="shared" si="428"/>
        <v/>
      </c>
      <c r="NX46" s="105" t="str">
        <f t="shared" si="429"/>
        <v/>
      </c>
      <c r="NY46" s="109" t="str">
        <f t="shared" si="457"/>
        <v/>
      </c>
      <c r="NZ46" s="73" t="str">
        <f t="shared" si="458"/>
        <v>Tantely</v>
      </c>
      <c r="OA46" s="104">
        <f t="shared" si="430"/>
        <v>4.8987499999999997</v>
      </c>
      <c r="OB46" s="104">
        <f t="shared" si="431"/>
        <v>8.46875</v>
      </c>
      <c r="OC46" s="104">
        <f t="shared" si="432"/>
        <v>9.8874999999999993</v>
      </c>
      <c r="OD46" s="104">
        <f t="shared" si="433"/>
        <v>13.75</v>
      </c>
      <c r="OE46" s="104">
        <f t="shared" si="434"/>
        <v>8.1999999999999993</v>
      </c>
      <c r="OF46" s="104">
        <f t="shared" si="435"/>
        <v>4.9000000000000004</v>
      </c>
      <c r="OG46" s="104">
        <f t="shared" si="436"/>
        <v>8.8125</v>
      </c>
      <c r="OH46" s="104">
        <f t="shared" si="437"/>
        <v>3.05</v>
      </c>
      <c r="OI46" s="104" t="str">
        <f t="shared" si="438"/>
        <v/>
      </c>
      <c r="OJ46" s="104">
        <f t="shared" si="439"/>
        <v>13.15</v>
      </c>
      <c r="OK46" s="104" t="str">
        <f t="shared" si="440"/>
        <v/>
      </c>
      <c r="OL46" s="104" t="str">
        <f t="shared" si="441"/>
        <v/>
      </c>
      <c r="OM46" s="134"/>
      <c r="ON46" s="104">
        <f t="shared" si="97"/>
        <v>8.4038461538461533</v>
      </c>
      <c r="OO46" s="104">
        <f t="shared" si="98"/>
        <v>6.8822115384615383</v>
      </c>
      <c r="OP46" s="104">
        <f t="shared" si="442"/>
        <v>8.432932692307693</v>
      </c>
      <c r="OQ46" s="104">
        <f t="shared" si="443"/>
        <v>8.432932692307693</v>
      </c>
      <c r="OR46" s="105">
        <f t="shared" si="444"/>
        <v>6</v>
      </c>
      <c r="OS46" s="105">
        <f t="shared" si="445"/>
        <v>6</v>
      </c>
      <c r="OT46" s="134"/>
      <c r="OU46" s="109">
        <f t="shared" si="459"/>
        <v>41</v>
      </c>
      <c r="OW46" s="95" t="s">
        <v>32</v>
      </c>
      <c r="OX46" s="95" t="s">
        <v>32</v>
      </c>
      <c r="OY46" s="95" t="s">
        <v>30</v>
      </c>
      <c r="OZ46" s="95"/>
      <c r="PA46" s="95" t="s">
        <v>31</v>
      </c>
      <c r="PB46" s="95" t="s">
        <v>31</v>
      </c>
      <c r="PC46" s="95"/>
      <c r="PD46" s="95"/>
      <c r="PE46" s="95"/>
      <c r="PF46" s="95"/>
    </row>
    <row r="47" spans="1:422" x14ac:dyDescent="0.3">
      <c r="A47" s="103">
        <f t="shared" si="225"/>
        <v>42</v>
      </c>
      <c r="B47" s="237" t="s">
        <v>322</v>
      </c>
      <c r="C47" s="237" t="s">
        <v>391</v>
      </c>
      <c r="D47" s="237" t="s">
        <v>430</v>
      </c>
      <c r="E47" s="239" t="s">
        <v>278</v>
      </c>
      <c r="F47" s="102">
        <v>19.399999999999999</v>
      </c>
      <c r="G47" s="102">
        <v>10</v>
      </c>
      <c r="H47" s="104">
        <f t="shared" si="238"/>
        <v>13.76</v>
      </c>
      <c r="I47" s="102"/>
      <c r="J47" s="104">
        <f t="shared" si="239"/>
        <v>13.76</v>
      </c>
      <c r="K47" s="102">
        <v>16.600000000000001</v>
      </c>
      <c r="L47" s="102">
        <v>8.5</v>
      </c>
      <c r="M47" s="104">
        <f t="shared" si="240"/>
        <v>11.74</v>
      </c>
      <c r="N47" s="102"/>
      <c r="O47" s="104">
        <f t="shared" si="241"/>
        <v>11.74</v>
      </c>
      <c r="P47" s="102"/>
      <c r="Q47" s="102"/>
      <c r="R47" s="104" t="str">
        <f t="shared" si="242"/>
        <v/>
      </c>
      <c r="S47" s="118"/>
      <c r="T47" s="104" t="str">
        <f t="shared" si="243"/>
        <v/>
      </c>
      <c r="U47" s="102"/>
      <c r="V47" s="102"/>
      <c r="W47" s="104" t="str">
        <f t="shared" si="244"/>
        <v/>
      </c>
      <c r="X47" s="118"/>
      <c r="Y47" s="104" t="str">
        <f t="shared" si="245"/>
        <v/>
      </c>
      <c r="Z47" s="102"/>
      <c r="AA47" s="102"/>
      <c r="AB47" s="104" t="str">
        <f t="shared" si="246"/>
        <v/>
      </c>
      <c r="AC47" s="102"/>
      <c r="AD47" s="104" t="str">
        <f t="shared" si="247"/>
        <v/>
      </c>
      <c r="AE47" s="104">
        <f t="shared" si="248"/>
        <v>17.649999999999999</v>
      </c>
      <c r="AF47" s="104">
        <f t="shared" si="249"/>
        <v>9.0625</v>
      </c>
      <c r="AG47" s="104">
        <f t="shared" si="250"/>
        <v>12.4975</v>
      </c>
      <c r="AH47" s="104" t="str">
        <f t="shared" si="251"/>
        <v/>
      </c>
      <c r="AI47" s="104">
        <f t="shared" si="252"/>
        <v>12.4975</v>
      </c>
      <c r="AJ47" s="105">
        <f t="shared" si="253"/>
        <v>5</v>
      </c>
      <c r="AK47" s="109">
        <f t="shared" si="446"/>
        <v>13</v>
      </c>
      <c r="AL47" s="102">
        <v>10.875</v>
      </c>
      <c r="AM47" s="102">
        <v>10.25</v>
      </c>
      <c r="AN47" s="104">
        <f t="shared" si="254"/>
        <v>10.5</v>
      </c>
      <c r="AO47" s="102"/>
      <c r="AP47" s="104">
        <f t="shared" si="255"/>
        <v>10.5</v>
      </c>
      <c r="AQ47" s="102">
        <v>10.75</v>
      </c>
      <c r="AR47" s="102">
        <v>15.5</v>
      </c>
      <c r="AS47" s="104">
        <f t="shared" si="256"/>
        <v>13.599999999999998</v>
      </c>
      <c r="AT47" s="102"/>
      <c r="AU47" s="104">
        <f t="shared" si="257"/>
        <v>13.599999999999998</v>
      </c>
      <c r="AV47" s="102">
        <v>11</v>
      </c>
      <c r="AW47" s="102">
        <v>13.75</v>
      </c>
      <c r="AX47" s="104">
        <f t="shared" si="258"/>
        <v>12.65</v>
      </c>
      <c r="AY47" s="118"/>
      <c r="AZ47" s="104">
        <f t="shared" si="259"/>
        <v>12.65</v>
      </c>
      <c r="BA47" s="102"/>
      <c r="BB47" s="102"/>
      <c r="BC47" s="104" t="str">
        <f t="shared" si="260"/>
        <v/>
      </c>
      <c r="BD47" s="118"/>
      <c r="BE47" s="104" t="str">
        <f t="shared" si="261"/>
        <v/>
      </c>
      <c r="BF47" s="102"/>
      <c r="BG47" s="102"/>
      <c r="BH47" s="104" t="str">
        <f t="shared" si="262"/>
        <v/>
      </c>
      <c r="BI47" s="102"/>
      <c r="BJ47" s="104" t="str">
        <f t="shared" si="263"/>
        <v/>
      </c>
      <c r="BK47" s="104">
        <f t="shared" si="264"/>
        <v>10.8828125</v>
      </c>
      <c r="BL47" s="104">
        <f t="shared" si="265"/>
        <v>13.203125</v>
      </c>
      <c r="BM47" s="104">
        <f t="shared" si="266"/>
        <v>12.274999999999999</v>
      </c>
      <c r="BN47" s="104" t="str">
        <f t="shared" si="267"/>
        <v/>
      </c>
      <c r="BO47" s="104">
        <f t="shared" si="268"/>
        <v>12.274999999999999</v>
      </c>
      <c r="BP47" s="105">
        <f t="shared" si="269"/>
        <v>4</v>
      </c>
      <c r="BQ47" s="109">
        <f t="shared" si="447"/>
        <v>6</v>
      </c>
      <c r="BR47" s="102">
        <v>10.5</v>
      </c>
      <c r="BS47" s="102">
        <v>9</v>
      </c>
      <c r="BT47" s="104">
        <f t="shared" si="270"/>
        <v>9.6</v>
      </c>
      <c r="BU47" s="102"/>
      <c r="BV47" s="104">
        <f t="shared" si="271"/>
        <v>9.6</v>
      </c>
      <c r="BW47" s="240">
        <v>10</v>
      </c>
      <c r="BX47" s="102">
        <v>10.5</v>
      </c>
      <c r="BY47" s="104">
        <f t="shared" si="272"/>
        <v>10.3</v>
      </c>
      <c r="BZ47" s="102"/>
      <c r="CA47" s="104">
        <f t="shared" si="273"/>
        <v>10.3</v>
      </c>
      <c r="CB47" s="102">
        <v>8</v>
      </c>
      <c r="CC47" s="102">
        <v>10.5</v>
      </c>
      <c r="CD47" s="104">
        <f t="shared" si="274"/>
        <v>9.5</v>
      </c>
      <c r="CE47" s="118"/>
      <c r="CF47" s="104">
        <f t="shared" si="275"/>
        <v>9.5</v>
      </c>
      <c r="CG47" s="102"/>
      <c r="CH47" s="102"/>
      <c r="CI47" s="104" t="str">
        <f t="shared" si="276"/>
        <v/>
      </c>
      <c r="CJ47" s="118"/>
      <c r="CK47" s="104" t="str">
        <f t="shared" si="277"/>
        <v/>
      </c>
      <c r="CL47" s="102"/>
      <c r="CM47" s="102"/>
      <c r="CN47" s="104" t="str">
        <f t="shared" si="278"/>
        <v/>
      </c>
      <c r="CO47" s="102"/>
      <c r="CP47" s="104" t="str">
        <f t="shared" si="279"/>
        <v/>
      </c>
      <c r="CQ47" s="104">
        <f t="shared" si="280"/>
        <v>9.5625</v>
      </c>
      <c r="CR47" s="104">
        <f t="shared" si="281"/>
        <v>9.9375</v>
      </c>
      <c r="CS47" s="104">
        <f t="shared" si="282"/>
        <v>9.7874999999999996</v>
      </c>
      <c r="CT47" s="104" t="str">
        <f t="shared" si="283"/>
        <v/>
      </c>
      <c r="CU47" s="104">
        <f t="shared" si="284"/>
        <v>9.7874999999999996</v>
      </c>
      <c r="CV47" s="105">
        <f t="shared" si="285"/>
        <v>0</v>
      </c>
      <c r="CW47" s="109">
        <f t="shared" si="448"/>
        <v>25</v>
      </c>
      <c r="CX47" s="102">
        <v>14</v>
      </c>
      <c r="CY47" s="102">
        <v>6.5</v>
      </c>
      <c r="CZ47" s="104">
        <f t="shared" si="286"/>
        <v>9.5</v>
      </c>
      <c r="DA47" s="102"/>
      <c r="DB47" s="104">
        <f t="shared" si="287"/>
        <v>9.5</v>
      </c>
      <c r="DC47" s="102">
        <v>15</v>
      </c>
      <c r="DD47" s="102">
        <v>15</v>
      </c>
      <c r="DE47" s="104">
        <f t="shared" si="288"/>
        <v>15</v>
      </c>
      <c r="DF47" s="102"/>
      <c r="DG47" s="104">
        <f t="shared" si="289"/>
        <v>15</v>
      </c>
      <c r="DH47" s="102"/>
      <c r="DI47" s="102"/>
      <c r="DJ47" s="104" t="str">
        <f t="shared" si="290"/>
        <v/>
      </c>
      <c r="DK47" s="118"/>
      <c r="DL47" s="104" t="str">
        <f t="shared" si="291"/>
        <v/>
      </c>
      <c r="DM47" s="102"/>
      <c r="DN47" s="102"/>
      <c r="DO47" s="104" t="str">
        <f t="shared" si="292"/>
        <v/>
      </c>
      <c r="DP47" s="118"/>
      <c r="DQ47" s="104" t="str">
        <f t="shared" si="293"/>
        <v/>
      </c>
      <c r="DR47" s="102"/>
      <c r="DS47" s="102"/>
      <c r="DT47" s="104" t="str">
        <f t="shared" si="294"/>
        <v/>
      </c>
      <c r="DU47" s="102"/>
      <c r="DV47" s="104" t="str">
        <f t="shared" si="295"/>
        <v/>
      </c>
      <c r="DW47" s="104">
        <f t="shared" si="296"/>
        <v>14.5</v>
      </c>
      <c r="DX47" s="104">
        <f t="shared" si="297"/>
        <v>10.75</v>
      </c>
      <c r="DY47" s="104">
        <f t="shared" si="298"/>
        <v>12.25</v>
      </c>
      <c r="DZ47" s="104" t="str">
        <f t="shared" si="299"/>
        <v/>
      </c>
      <c r="EA47" s="104">
        <f t="shared" si="300"/>
        <v>12.25</v>
      </c>
      <c r="EB47" s="105">
        <f t="shared" si="301"/>
        <v>4</v>
      </c>
      <c r="EC47" s="109">
        <f t="shared" si="449"/>
        <v>28</v>
      </c>
      <c r="ED47" s="102">
        <v>8</v>
      </c>
      <c r="EE47" s="102">
        <v>8</v>
      </c>
      <c r="EF47" s="104">
        <f t="shared" si="302"/>
        <v>8</v>
      </c>
      <c r="EG47" s="102"/>
      <c r="EH47" s="104">
        <f t="shared" si="303"/>
        <v>8</v>
      </c>
      <c r="EI47" s="102">
        <v>15</v>
      </c>
      <c r="EJ47" s="102">
        <v>3.5</v>
      </c>
      <c r="EK47" s="104">
        <f t="shared" si="304"/>
        <v>8.1</v>
      </c>
      <c r="EL47" s="102"/>
      <c r="EM47" s="104">
        <f t="shared" si="305"/>
        <v>8.1</v>
      </c>
      <c r="EN47" s="102"/>
      <c r="EO47" s="102"/>
      <c r="EP47" s="104" t="str">
        <f t="shared" si="306"/>
        <v/>
      </c>
      <c r="EQ47" s="118"/>
      <c r="ER47" s="104" t="str">
        <f t="shared" si="307"/>
        <v/>
      </c>
      <c r="ES47" s="102"/>
      <c r="ET47" s="102"/>
      <c r="EU47" s="104" t="str">
        <f t="shared" si="308"/>
        <v/>
      </c>
      <c r="EV47" s="118"/>
      <c r="EW47" s="104" t="str">
        <f t="shared" si="309"/>
        <v/>
      </c>
      <c r="EX47" s="102"/>
      <c r="EY47" s="102"/>
      <c r="EZ47" s="104" t="str">
        <f t="shared" si="310"/>
        <v/>
      </c>
      <c r="FA47" s="102"/>
      <c r="FB47" s="104" t="str">
        <f t="shared" si="311"/>
        <v/>
      </c>
      <c r="FC47" s="104">
        <f t="shared" si="312"/>
        <v>11.5</v>
      </c>
      <c r="FD47" s="104">
        <f t="shared" si="313"/>
        <v>5.75</v>
      </c>
      <c r="FE47" s="104">
        <f t="shared" si="314"/>
        <v>8.0500000000000007</v>
      </c>
      <c r="FF47" s="104" t="str">
        <f t="shared" si="315"/>
        <v/>
      </c>
      <c r="FG47" s="104">
        <f t="shared" si="316"/>
        <v>8.0500000000000007</v>
      </c>
      <c r="FH47" s="105">
        <f t="shared" si="317"/>
        <v>0</v>
      </c>
      <c r="FI47" s="109">
        <f t="shared" si="450"/>
        <v>33</v>
      </c>
      <c r="FJ47" s="102">
        <v>16</v>
      </c>
      <c r="FK47" s="102">
        <v>6</v>
      </c>
      <c r="FL47" s="104">
        <f t="shared" si="318"/>
        <v>10</v>
      </c>
      <c r="FM47" s="102"/>
      <c r="FN47" s="104">
        <f t="shared" si="319"/>
        <v>10</v>
      </c>
      <c r="FO47" s="102">
        <v>10.25</v>
      </c>
      <c r="FP47" s="102">
        <v>9</v>
      </c>
      <c r="FQ47" s="104">
        <f t="shared" si="320"/>
        <v>9.5</v>
      </c>
      <c r="FR47" s="102"/>
      <c r="FS47" s="104">
        <f t="shared" si="321"/>
        <v>9.5</v>
      </c>
      <c r="FT47" s="102"/>
      <c r="FU47" s="102"/>
      <c r="FV47" s="104" t="str">
        <f t="shared" si="322"/>
        <v/>
      </c>
      <c r="FW47" s="118"/>
      <c r="FX47" s="104" t="str">
        <f t="shared" si="323"/>
        <v/>
      </c>
      <c r="FY47" s="102"/>
      <c r="FZ47" s="102"/>
      <c r="GA47" s="104" t="str">
        <f t="shared" si="324"/>
        <v/>
      </c>
      <c r="GB47" s="118"/>
      <c r="GC47" s="104" t="str">
        <f t="shared" si="325"/>
        <v/>
      </c>
      <c r="GD47" s="102"/>
      <c r="GE47" s="102"/>
      <c r="GF47" s="104" t="str">
        <f t="shared" si="326"/>
        <v/>
      </c>
      <c r="GG47" s="102"/>
      <c r="GH47" s="104" t="str">
        <f t="shared" si="327"/>
        <v/>
      </c>
      <c r="GI47" s="104">
        <f t="shared" si="328"/>
        <v>10.96875</v>
      </c>
      <c r="GJ47" s="104">
        <f t="shared" si="329"/>
        <v>8.625</v>
      </c>
      <c r="GK47" s="104">
        <f t="shared" si="330"/>
        <v>9.5625</v>
      </c>
      <c r="GL47" s="104" t="str">
        <f t="shared" si="331"/>
        <v/>
      </c>
      <c r="GM47" s="104">
        <f t="shared" si="332"/>
        <v>9.5625</v>
      </c>
      <c r="GN47" s="105">
        <f t="shared" si="333"/>
        <v>0</v>
      </c>
      <c r="GO47" s="109">
        <f t="shared" si="451"/>
        <v>13</v>
      </c>
      <c r="GP47" s="102">
        <v>12</v>
      </c>
      <c r="GQ47" s="102">
        <v>12</v>
      </c>
      <c r="GR47" s="104">
        <f t="shared" si="334"/>
        <v>12</v>
      </c>
      <c r="GS47" s="102"/>
      <c r="GT47" s="104">
        <f t="shared" si="335"/>
        <v>12</v>
      </c>
      <c r="GU47" s="102">
        <v>6</v>
      </c>
      <c r="GV47" s="102">
        <v>11</v>
      </c>
      <c r="GW47" s="104">
        <f t="shared" si="336"/>
        <v>9</v>
      </c>
      <c r="GX47" s="102"/>
      <c r="GY47" s="104">
        <f t="shared" si="337"/>
        <v>9</v>
      </c>
      <c r="GZ47" s="102">
        <v>12</v>
      </c>
      <c r="HA47" s="102">
        <v>8.5</v>
      </c>
      <c r="HB47" s="104">
        <f t="shared" si="338"/>
        <v>9.9</v>
      </c>
      <c r="HC47" s="118"/>
      <c r="HD47" s="104">
        <f t="shared" si="339"/>
        <v>9.9</v>
      </c>
      <c r="HE47" s="102"/>
      <c r="HF47" s="102"/>
      <c r="HG47" s="104" t="str">
        <f t="shared" si="340"/>
        <v/>
      </c>
      <c r="HH47" s="118"/>
      <c r="HI47" s="104" t="str">
        <f t="shared" si="341"/>
        <v/>
      </c>
      <c r="HJ47" s="102"/>
      <c r="HK47" s="102"/>
      <c r="HL47" s="104" t="str">
        <f t="shared" si="342"/>
        <v/>
      </c>
      <c r="HM47" s="102"/>
      <c r="HN47" s="104" t="str">
        <f t="shared" si="343"/>
        <v/>
      </c>
      <c r="HO47" s="104">
        <f t="shared" si="344"/>
        <v>10.875</v>
      </c>
      <c r="HP47" s="104">
        <f t="shared" si="345"/>
        <v>9.625</v>
      </c>
      <c r="HQ47" s="104">
        <f t="shared" si="346"/>
        <v>10.125</v>
      </c>
      <c r="HR47" s="104" t="str">
        <f t="shared" si="347"/>
        <v/>
      </c>
      <c r="HS47" s="104">
        <f t="shared" si="348"/>
        <v>10.125</v>
      </c>
      <c r="HT47" s="105">
        <f t="shared" si="349"/>
        <v>2</v>
      </c>
      <c r="HU47" s="109">
        <f t="shared" si="452"/>
        <v>22</v>
      </c>
      <c r="HV47" s="102"/>
      <c r="HW47" s="102"/>
      <c r="HX47" s="104" t="str">
        <f t="shared" si="350"/>
        <v/>
      </c>
      <c r="HY47" s="102"/>
      <c r="HZ47" s="104" t="str">
        <f t="shared" si="351"/>
        <v/>
      </c>
      <c r="IA47" s="102"/>
      <c r="IB47" s="102"/>
      <c r="IC47" s="104" t="str">
        <f t="shared" si="352"/>
        <v/>
      </c>
      <c r="ID47" s="102"/>
      <c r="IE47" s="104" t="str">
        <f t="shared" si="353"/>
        <v/>
      </c>
      <c r="IF47" s="102"/>
      <c r="IG47" s="102"/>
      <c r="IH47" s="104" t="str">
        <f t="shared" si="354"/>
        <v/>
      </c>
      <c r="II47" s="118"/>
      <c r="IJ47" s="104" t="str">
        <f t="shared" si="355"/>
        <v/>
      </c>
      <c r="IK47" s="102"/>
      <c r="IL47" s="102"/>
      <c r="IM47" s="104" t="str">
        <f t="shared" si="356"/>
        <v/>
      </c>
      <c r="IN47" s="118"/>
      <c r="IO47" s="104" t="str">
        <f t="shared" si="357"/>
        <v/>
      </c>
      <c r="IP47" s="102"/>
      <c r="IQ47" s="102"/>
      <c r="IR47" s="104" t="str">
        <f t="shared" si="358"/>
        <v/>
      </c>
      <c r="IS47" s="102"/>
      <c r="IT47" s="104" t="str">
        <f t="shared" si="359"/>
        <v/>
      </c>
      <c r="IU47" s="104" t="str">
        <f t="shared" si="360"/>
        <v/>
      </c>
      <c r="IV47" s="104" t="str">
        <f t="shared" si="361"/>
        <v/>
      </c>
      <c r="IW47" s="104" t="str">
        <f t="shared" si="362"/>
        <v/>
      </c>
      <c r="IX47" s="104" t="str">
        <f t="shared" si="363"/>
        <v/>
      </c>
      <c r="IY47" s="104" t="str">
        <f t="shared" si="364"/>
        <v/>
      </c>
      <c r="IZ47" s="105" t="str">
        <f t="shared" si="365"/>
        <v/>
      </c>
      <c r="JA47" s="109" t="str">
        <f t="shared" si="453"/>
        <v/>
      </c>
      <c r="JB47" s="102"/>
      <c r="JC47" s="102"/>
      <c r="JD47" s="104" t="str">
        <f t="shared" si="366"/>
        <v/>
      </c>
      <c r="JE47" s="102"/>
      <c r="JF47" s="104" t="str">
        <f t="shared" si="367"/>
        <v/>
      </c>
      <c r="JG47" s="102"/>
      <c r="JH47" s="102"/>
      <c r="JI47" s="104" t="str">
        <f t="shared" si="368"/>
        <v/>
      </c>
      <c r="JJ47" s="102"/>
      <c r="JK47" s="104" t="str">
        <f t="shared" si="369"/>
        <v/>
      </c>
      <c r="JL47" s="102"/>
      <c r="JM47" s="102"/>
      <c r="JN47" s="104" t="str">
        <f t="shared" si="370"/>
        <v/>
      </c>
      <c r="JO47" s="118"/>
      <c r="JP47" s="104" t="str">
        <f t="shared" si="371"/>
        <v/>
      </c>
      <c r="JQ47" s="102"/>
      <c r="JR47" s="102"/>
      <c r="JS47" s="104" t="str">
        <f t="shared" si="372"/>
        <v/>
      </c>
      <c r="JT47" s="118"/>
      <c r="JU47" s="104" t="str">
        <f t="shared" si="373"/>
        <v/>
      </c>
      <c r="JV47" s="102"/>
      <c r="JW47" s="102"/>
      <c r="JX47" s="104" t="str">
        <f t="shared" si="374"/>
        <v/>
      </c>
      <c r="JY47" s="102"/>
      <c r="JZ47" s="104" t="str">
        <f t="shared" si="375"/>
        <v/>
      </c>
      <c r="KA47" s="104" t="str">
        <f t="shared" si="376"/>
        <v/>
      </c>
      <c r="KB47" s="104" t="str">
        <f t="shared" si="377"/>
        <v/>
      </c>
      <c r="KC47" s="104" t="str">
        <f t="shared" si="378"/>
        <v/>
      </c>
      <c r="KD47" s="104" t="str">
        <f t="shared" si="379"/>
        <v/>
      </c>
      <c r="KE47" s="104" t="str">
        <f t="shared" si="380"/>
        <v/>
      </c>
      <c r="KF47" s="105" t="str">
        <f t="shared" si="381"/>
        <v/>
      </c>
      <c r="KG47" s="109" t="str">
        <f t="shared" si="454"/>
        <v/>
      </c>
      <c r="KH47" s="102">
        <v>14.75</v>
      </c>
      <c r="KI47" s="102">
        <v>11.25</v>
      </c>
      <c r="KJ47" s="104">
        <f t="shared" si="382"/>
        <v>12.65</v>
      </c>
      <c r="KK47" s="102"/>
      <c r="KL47" s="104">
        <f t="shared" si="383"/>
        <v>12.65</v>
      </c>
      <c r="KM47" s="102"/>
      <c r="KN47" s="102"/>
      <c r="KO47" s="104" t="str">
        <f t="shared" si="384"/>
        <v/>
      </c>
      <c r="KP47" s="102"/>
      <c r="KQ47" s="104" t="str">
        <f t="shared" si="385"/>
        <v/>
      </c>
      <c r="KR47" s="102"/>
      <c r="KS47" s="102"/>
      <c r="KT47" s="104" t="str">
        <f t="shared" si="386"/>
        <v/>
      </c>
      <c r="KU47" s="118"/>
      <c r="KV47" s="104" t="str">
        <f t="shared" si="387"/>
        <v/>
      </c>
      <c r="KW47" s="102"/>
      <c r="KX47" s="102"/>
      <c r="KY47" s="104" t="str">
        <f t="shared" si="388"/>
        <v/>
      </c>
      <c r="KZ47" s="118"/>
      <c r="LA47" s="104" t="str">
        <f t="shared" si="389"/>
        <v/>
      </c>
      <c r="LB47" s="102"/>
      <c r="LC47" s="102"/>
      <c r="LD47" s="104" t="str">
        <f t="shared" si="390"/>
        <v/>
      </c>
      <c r="LE47" s="102"/>
      <c r="LF47" s="104" t="str">
        <f t="shared" si="391"/>
        <v/>
      </c>
      <c r="LG47" s="104">
        <f t="shared" si="392"/>
        <v>14.75</v>
      </c>
      <c r="LH47" s="104">
        <f t="shared" si="393"/>
        <v>11.25</v>
      </c>
      <c r="LI47" s="104">
        <f t="shared" si="394"/>
        <v>12.65</v>
      </c>
      <c r="LJ47" s="104" t="str">
        <f t="shared" si="395"/>
        <v/>
      </c>
      <c r="LK47" s="104">
        <f t="shared" si="396"/>
        <v>12.65</v>
      </c>
      <c r="LL47" s="105">
        <f t="shared" si="397"/>
        <v>2</v>
      </c>
      <c r="LM47" s="109">
        <f t="shared" si="455"/>
        <v>14</v>
      </c>
      <c r="LN47" s="102">
        <v>15</v>
      </c>
      <c r="LO47" s="102">
        <v>10</v>
      </c>
      <c r="LP47" s="104">
        <f t="shared" si="398"/>
        <v>12</v>
      </c>
      <c r="LQ47" s="102"/>
      <c r="LR47" s="104">
        <f t="shared" si="399"/>
        <v>12</v>
      </c>
      <c r="LS47" s="102"/>
      <c r="LT47" s="102"/>
      <c r="LU47" s="104" t="str">
        <f t="shared" si="400"/>
        <v/>
      </c>
      <c r="LV47" s="102"/>
      <c r="LW47" s="104" t="str">
        <f t="shared" si="401"/>
        <v/>
      </c>
      <c r="LX47" s="102"/>
      <c r="LY47" s="102"/>
      <c r="LZ47" s="104" t="str">
        <f t="shared" si="402"/>
        <v/>
      </c>
      <c r="MA47" s="118"/>
      <c r="MB47" s="104" t="str">
        <f t="shared" si="403"/>
        <v/>
      </c>
      <c r="MC47" s="102"/>
      <c r="MD47" s="102"/>
      <c r="ME47" s="104" t="str">
        <f t="shared" si="404"/>
        <v/>
      </c>
      <c r="MF47" s="118"/>
      <c r="MG47" s="104" t="str">
        <f t="shared" si="405"/>
        <v/>
      </c>
      <c r="MH47" s="102"/>
      <c r="MI47" s="102"/>
      <c r="MJ47" s="104" t="str">
        <f t="shared" si="406"/>
        <v/>
      </c>
      <c r="MK47" s="102"/>
      <c r="ML47" s="104" t="str">
        <f t="shared" si="407"/>
        <v/>
      </c>
      <c r="MM47" s="104">
        <f t="shared" si="408"/>
        <v>15</v>
      </c>
      <c r="MN47" s="104">
        <f t="shared" si="409"/>
        <v>10</v>
      </c>
      <c r="MO47" s="104">
        <f t="shared" si="410"/>
        <v>12</v>
      </c>
      <c r="MP47" s="104" t="str">
        <f t="shared" si="411"/>
        <v/>
      </c>
      <c r="MQ47" s="104">
        <f t="shared" si="412"/>
        <v>12</v>
      </c>
      <c r="MR47" s="105">
        <f t="shared" si="413"/>
        <v>2</v>
      </c>
      <c r="MS47" s="109">
        <f t="shared" si="456"/>
        <v>4</v>
      </c>
      <c r="MT47" s="102"/>
      <c r="MU47" s="102"/>
      <c r="MV47" s="104" t="str">
        <f t="shared" si="414"/>
        <v/>
      </c>
      <c r="MW47" s="102"/>
      <c r="MX47" s="104" t="str">
        <f t="shared" si="415"/>
        <v/>
      </c>
      <c r="MY47" s="102"/>
      <c r="MZ47" s="102"/>
      <c r="NA47" s="104" t="str">
        <f t="shared" si="416"/>
        <v/>
      </c>
      <c r="NB47" s="102"/>
      <c r="NC47" s="104" t="str">
        <f t="shared" si="417"/>
        <v/>
      </c>
      <c r="ND47" s="102"/>
      <c r="NE47" s="102"/>
      <c r="NF47" s="104" t="str">
        <f t="shared" si="418"/>
        <v/>
      </c>
      <c r="NG47" s="118"/>
      <c r="NH47" s="104" t="str">
        <f t="shared" si="419"/>
        <v/>
      </c>
      <c r="NI47" s="102"/>
      <c r="NJ47" s="102"/>
      <c r="NK47" s="104" t="str">
        <f t="shared" si="420"/>
        <v/>
      </c>
      <c r="NL47" s="118"/>
      <c r="NM47" s="104" t="str">
        <f t="shared" si="421"/>
        <v/>
      </c>
      <c r="NN47" s="102"/>
      <c r="NO47" s="102"/>
      <c r="NP47" s="104" t="str">
        <f t="shared" si="422"/>
        <v/>
      </c>
      <c r="NQ47" s="102"/>
      <c r="NR47" s="104" t="str">
        <f t="shared" si="423"/>
        <v/>
      </c>
      <c r="NS47" s="104" t="str">
        <f t="shared" si="424"/>
        <v/>
      </c>
      <c r="NT47" s="104" t="str">
        <f t="shared" si="425"/>
        <v/>
      </c>
      <c r="NU47" s="104" t="str">
        <f t="shared" si="426"/>
        <v/>
      </c>
      <c r="NV47" s="104" t="str">
        <f t="shared" si="427"/>
        <v/>
      </c>
      <c r="NW47" s="104" t="str">
        <f t="shared" si="428"/>
        <v/>
      </c>
      <c r="NX47" s="105" t="str">
        <f t="shared" si="429"/>
        <v/>
      </c>
      <c r="NY47" s="109" t="str">
        <f t="shared" si="457"/>
        <v/>
      </c>
      <c r="NZ47" s="73" t="str">
        <f t="shared" si="458"/>
        <v>Thania </v>
      </c>
      <c r="OA47" s="104">
        <f t="shared" si="430"/>
        <v>12.4975</v>
      </c>
      <c r="OB47" s="104">
        <f t="shared" si="431"/>
        <v>12.274999999999999</v>
      </c>
      <c r="OC47" s="104">
        <f t="shared" si="432"/>
        <v>9.7874999999999996</v>
      </c>
      <c r="OD47" s="104">
        <f t="shared" si="433"/>
        <v>12.25</v>
      </c>
      <c r="OE47" s="104">
        <f t="shared" si="434"/>
        <v>8.0500000000000007</v>
      </c>
      <c r="OF47" s="104">
        <f t="shared" si="435"/>
        <v>9.5625</v>
      </c>
      <c r="OG47" s="104">
        <f t="shared" si="436"/>
        <v>10.125</v>
      </c>
      <c r="OH47" s="104" t="str">
        <f t="shared" si="437"/>
        <v/>
      </c>
      <c r="OI47" s="104" t="str">
        <f t="shared" si="438"/>
        <v/>
      </c>
      <c r="OJ47" s="104">
        <f t="shared" si="439"/>
        <v>12.65</v>
      </c>
      <c r="OK47" s="104">
        <f t="shared" si="440"/>
        <v>12</v>
      </c>
      <c r="OL47" s="104" t="str">
        <f t="shared" si="441"/>
        <v/>
      </c>
      <c r="OM47" s="134"/>
      <c r="ON47" s="104">
        <f t="shared" si="97"/>
        <v>9.8617788461538467</v>
      </c>
      <c r="OO47" s="104">
        <f t="shared" si="98"/>
        <v>8.3125</v>
      </c>
      <c r="OP47" s="104">
        <f t="shared" si="442"/>
        <v>11.335576923076921</v>
      </c>
      <c r="OQ47" s="104">
        <f t="shared" si="443"/>
        <v>11.335576923076921</v>
      </c>
      <c r="OR47" s="105">
        <f t="shared" si="444"/>
        <v>19</v>
      </c>
      <c r="OS47" s="105">
        <f t="shared" si="445"/>
        <v>30</v>
      </c>
      <c r="OT47" s="134"/>
      <c r="OU47" s="109">
        <f t="shared" si="459"/>
        <v>15</v>
      </c>
      <c r="OW47" s="95" t="s">
        <v>32</v>
      </c>
      <c r="OX47" s="95" t="s">
        <v>31</v>
      </c>
      <c r="OY47" s="95" t="s">
        <v>30</v>
      </c>
      <c r="OZ47" s="95"/>
      <c r="PA47" s="95" t="s">
        <v>31</v>
      </c>
      <c r="PB47" s="95" t="s">
        <v>31</v>
      </c>
      <c r="PC47" s="95"/>
      <c r="PD47" s="95"/>
      <c r="PE47" s="95"/>
      <c r="PF47" s="95"/>
    </row>
    <row r="48" spans="1:422" s="3" customFormat="1" x14ac:dyDescent="0.3">
      <c r="A48" s="103">
        <f t="shared" si="225"/>
        <v>43</v>
      </c>
      <c r="B48" s="237" t="s">
        <v>323</v>
      </c>
      <c r="C48" s="237" t="s">
        <v>323</v>
      </c>
      <c r="D48" s="237" t="s">
        <v>431</v>
      </c>
      <c r="E48" s="239" t="s">
        <v>277</v>
      </c>
      <c r="F48" s="102">
        <v>19</v>
      </c>
      <c r="G48" s="102">
        <v>9.5</v>
      </c>
      <c r="H48" s="104">
        <f t="shared" si="238"/>
        <v>13.3</v>
      </c>
      <c r="I48" s="102"/>
      <c r="J48" s="104">
        <f t="shared" si="239"/>
        <v>13.3</v>
      </c>
      <c r="K48" s="102">
        <v>9.6999999999999993</v>
      </c>
      <c r="L48" s="102">
        <v>2</v>
      </c>
      <c r="M48" s="104">
        <f t="shared" si="240"/>
        <v>5.08</v>
      </c>
      <c r="N48" s="102"/>
      <c r="O48" s="104">
        <f t="shared" si="241"/>
        <v>5.08</v>
      </c>
      <c r="P48" s="102"/>
      <c r="Q48" s="102"/>
      <c r="R48" s="104" t="str">
        <f t="shared" si="242"/>
        <v/>
      </c>
      <c r="S48" s="118"/>
      <c r="T48" s="104" t="str">
        <f t="shared" si="243"/>
        <v/>
      </c>
      <c r="U48" s="102"/>
      <c r="V48" s="102"/>
      <c r="W48" s="104" t="str">
        <f t="shared" si="244"/>
        <v/>
      </c>
      <c r="X48" s="118"/>
      <c r="Y48" s="104" t="str">
        <f t="shared" si="245"/>
        <v/>
      </c>
      <c r="Z48" s="102"/>
      <c r="AA48" s="102"/>
      <c r="AB48" s="104" t="str">
        <f t="shared" si="246"/>
        <v/>
      </c>
      <c r="AC48" s="102"/>
      <c r="AD48" s="104" t="str">
        <f t="shared" si="247"/>
        <v/>
      </c>
      <c r="AE48" s="104">
        <f t="shared" si="248"/>
        <v>13.1875</v>
      </c>
      <c r="AF48" s="104">
        <f t="shared" si="249"/>
        <v>4.8125</v>
      </c>
      <c r="AG48" s="104">
        <f t="shared" si="250"/>
        <v>8.1625000000000014</v>
      </c>
      <c r="AH48" s="104" t="str">
        <f t="shared" si="251"/>
        <v/>
      </c>
      <c r="AI48" s="104">
        <f t="shared" si="252"/>
        <v>8.1625000000000014</v>
      </c>
      <c r="AJ48" s="105">
        <f t="shared" si="253"/>
        <v>0</v>
      </c>
      <c r="AK48" s="109">
        <f t="shared" si="446"/>
        <v>32</v>
      </c>
      <c r="AL48" s="102">
        <v>9.25</v>
      </c>
      <c r="AM48" s="102">
        <v>6.25</v>
      </c>
      <c r="AN48" s="104">
        <f t="shared" si="254"/>
        <v>7.45</v>
      </c>
      <c r="AO48" s="102"/>
      <c r="AP48" s="104">
        <f t="shared" si="255"/>
        <v>7.45</v>
      </c>
      <c r="AQ48" s="102">
        <v>4.75</v>
      </c>
      <c r="AR48" s="102">
        <v>4.5</v>
      </c>
      <c r="AS48" s="104">
        <f t="shared" si="256"/>
        <v>4.5999999999999996</v>
      </c>
      <c r="AT48" s="102"/>
      <c r="AU48" s="104">
        <f t="shared" si="257"/>
        <v>4.5999999999999996</v>
      </c>
      <c r="AV48" s="102">
        <v>5.25</v>
      </c>
      <c r="AW48" s="102">
        <v>14</v>
      </c>
      <c r="AX48" s="104">
        <f t="shared" si="258"/>
        <v>10.5</v>
      </c>
      <c r="AY48" s="118"/>
      <c r="AZ48" s="104">
        <f t="shared" si="259"/>
        <v>10.5</v>
      </c>
      <c r="BA48" s="102"/>
      <c r="BB48" s="102"/>
      <c r="BC48" s="104" t="str">
        <f t="shared" si="260"/>
        <v/>
      </c>
      <c r="BD48" s="118"/>
      <c r="BE48" s="104" t="str">
        <f t="shared" si="261"/>
        <v/>
      </c>
      <c r="BF48" s="102"/>
      <c r="BG48" s="102"/>
      <c r="BH48" s="104" t="str">
        <f t="shared" si="262"/>
        <v/>
      </c>
      <c r="BI48" s="102"/>
      <c r="BJ48" s="104" t="str">
        <f t="shared" si="263"/>
        <v/>
      </c>
      <c r="BK48" s="104">
        <f t="shared" si="264"/>
        <v>6.34375</v>
      </c>
      <c r="BL48" s="104">
        <f t="shared" si="265"/>
        <v>8.609375</v>
      </c>
      <c r="BM48" s="104">
        <f t="shared" si="266"/>
        <v>7.703125</v>
      </c>
      <c r="BN48" s="104" t="str">
        <f t="shared" si="267"/>
        <v/>
      </c>
      <c r="BO48" s="104">
        <f t="shared" si="268"/>
        <v>7.703125</v>
      </c>
      <c r="BP48" s="105">
        <f t="shared" si="269"/>
        <v>0</v>
      </c>
      <c r="BQ48" s="109">
        <f t="shared" si="447"/>
        <v>41</v>
      </c>
      <c r="BR48" s="102">
        <v>8</v>
      </c>
      <c r="BS48" s="102">
        <v>8</v>
      </c>
      <c r="BT48" s="104">
        <f t="shared" si="270"/>
        <v>8</v>
      </c>
      <c r="BU48" s="102"/>
      <c r="BV48" s="104">
        <f t="shared" si="271"/>
        <v>8</v>
      </c>
      <c r="BW48" s="240">
        <v>3</v>
      </c>
      <c r="BX48" s="102">
        <v>7</v>
      </c>
      <c r="BY48" s="104">
        <f t="shared" si="272"/>
        <v>5.4</v>
      </c>
      <c r="BZ48" s="102"/>
      <c r="CA48" s="104">
        <f t="shared" si="273"/>
        <v>5.4</v>
      </c>
      <c r="CB48" s="102">
        <v>6</v>
      </c>
      <c r="CC48" s="102">
        <v>7.5</v>
      </c>
      <c r="CD48" s="104">
        <f t="shared" si="274"/>
        <v>6.9</v>
      </c>
      <c r="CE48" s="118"/>
      <c r="CF48" s="104">
        <f t="shared" si="275"/>
        <v>6.9</v>
      </c>
      <c r="CG48" s="102"/>
      <c r="CH48" s="102"/>
      <c r="CI48" s="104" t="str">
        <f t="shared" si="276"/>
        <v/>
      </c>
      <c r="CJ48" s="118"/>
      <c r="CK48" s="104" t="str">
        <f t="shared" si="277"/>
        <v/>
      </c>
      <c r="CL48" s="102"/>
      <c r="CM48" s="102"/>
      <c r="CN48" s="104" t="str">
        <f t="shared" si="278"/>
        <v/>
      </c>
      <c r="CO48" s="102"/>
      <c r="CP48" s="104" t="str">
        <f t="shared" si="279"/>
        <v/>
      </c>
      <c r="CQ48" s="104">
        <f t="shared" si="280"/>
        <v>5.8125</v>
      </c>
      <c r="CR48" s="104">
        <f t="shared" si="281"/>
        <v>7.53125</v>
      </c>
      <c r="CS48" s="104">
        <f t="shared" si="282"/>
        <v>6.84375</v>
      </c>
      <c r="CT48" s="104" t="str">
        <f t="shared" si="283"/>
        <v/>
      </c>
      <c r="CU48" s="104">
        <f t="shared" si="284"/>
        <v>6.84375</v>
      </c>
      <c r="CV48" s="105">
        <f t="shared" si="285"/>
        <v>0</v>
      </c>
      <c r="CW48" s="109">
        <f t="shared" si="448"/>
        <v>44</v>
      </c>
      <c r="CX48" s="102">
        <v>12</v>
      </c>
      <c r="CY48" s="102">
        <v>5.5</v>
      </c>
      <c r="CZ48" s="104">
        <f t="shared" si="286"/>
        <v>8.1000000000000014</v>
      </c>
      <c r="DA48" s="102"/>
      <c r="DB48" s="104">
        <f t="shared" si="287"/>
        <v>8.1000000000000014</v>
      </c>
      <c r="DC48" s="102">
        <v>15</v>
      </c>
      <c r="DD48" s="102">
        <v>6</v>
      </c>
      <c r="DE48" s="104">
        <f t="shared" si="288"/>
        <v>9.6</v>
      </c>
      <c r="DF48" s="102"/>
      <c r="DG48" s="104">
        <f t="shared" si="289"/>
        <v>9.6</v>
      </c>
      <c r="DH48" s="102"/>
      <c r="DI48" s="102"/>
      <c r="DJ48" s="104" t="str">
        <f t="shared" si="290"/>
        <v/>
      </c>
      <c r="DK48" s="118"/>
      <c r="DL48" s="104" t="str">
        <f t="shared" si="291"/>
        <v/>
      </c>
      <c r="DM48" s="102"/>
      <c r="DN48" s="102"/>
      <c r="DO48" s="104" t="str">
        <f t="shared" si="292"/>
        <v/>
      </c>
      <c r="DP48" s="118"/>
      <c r="DQ48" s="104" t="str">
        <f t="shared" si="293"/>
        <v/>
      </c>
      <c r="DR48" s="102"/>
      <c r="DS48" s="102"/>
      <c r="DT48" s="104" t="str">
        <f t="shared" si="294"/>
        <v/>
      </c>
      <c r="DU48" s="102"/>
      <c r="DV48" s="104" t="str">
        <f t="shared" si="295"/>
        <v/>
      </c>
      <c r="DW48" s="104">
        <f t="shared" si="296"/>
        <v>13.5</v>
      </c>
      <c r="DX48" s="104">
        <f t="shared" si="297"/>
        <v>5.75</v>
      </c>
      <c r="DY48" s="104">
        <f t="shared" si="298"/>
        <v>8.8500000000000014</v>
      </c>
      <c r="DZ48" s="104" t="str">
        <f t="shared" si="299"/>
        <v/>
      </c>
      <c r="EA48" s="104">
        <f t="shared" si="300"/>
        <v>8.8500000000000014</v>
      </c>
      <c r="EB48" s="105">
        <f t="shared" si="301"/>
        <v>0</v>
      </c>
      <c r="EC48" s="109">
        <f t="shared" si="449"/>
        <v>43</v>
      </c>
      <c r="ED48" s="102">
        <v>12</v>
      </c>
      <c r="EE48" s="102">
        <v>6.5</v>
      </c>
      <c r="EF48" s="104">
        <f t="shared" si="302"/>
        <v>8.7000000000000011</v>
      </c>
      <c r="EG48" s="102"/>
      <c r="EH48" s="104">
        <f t="shared" si="303"/>
        <v>8.7000000000000011</v>
      </c>
      <c r="EI48" s="102">
        <v>14</v>
      </c>
      <c r="EJ48" s="102">
        <v>4.5</v>
      </c>
      <c r="EK48" s="104">
        <f t="shared" si="304"/>
        <v>8.3000000000000007</v>
      </c>
      <c r="EL48" s="102"/>
      <c r="EM48" s="104">
        <f t="shared" si="305"/>
        <v>8.3000000000000007</v>
      </c>
      <c r="EN48" s="102"/>
      <c r="EO48" s="102"/>
      <c r="EP48" s="104" t="str">
        <f t="shared" si="306"/>
        <v/>
      </c>
      <c r="EQ48" s="118"/>
      <c r="ER48" s="104" t="str">
        <f t="shared" si="307"/>
        <v/>
      </c>
      <c r="ES48" s="102"/>
      <c r="ET48" s="102"/>
      <c r="EU48" s="104" t="str">
        <f t="shared" si="308"/>
        <v/>
      </c>
      <c r="EV48" s="118"/>
      <c r="EW48" s="104" t="str">
        <f t="shared" si="309"/>
        <v/>
      </c>
      <c r="EX48" s="102"/>
      <c r="EY48" s="102"/>
      <c r="EZ48" s="104" t="str">
        <f t="shared" si="310"/>
        <v/>
      </c>
      <c r="FA48" s="102"/>
      <c r="FB48" s="104" t="str">
        <f t="shared" si="311"/>
        <v/>
      </c>
      <c r="FC48" s="104">
        <f t="shared" si="312"/>
        <v>13</v>
      </c>
      <c r="FD48" s="104">
        <f t="shared" si="313"/>
        <v>5.5</v>
      </c>
      <c r="FE48" s="104">
        <f t="shared" si="314"/>
        <v>8.5</v>
      </c>
      <c r="FF48" s="104" t="str">
        <f t="shared" si="315"/>
        <v/>
      </c>
      <c r="FG48" s="104">
        <f t="shared" si="316"/>
        <v>8.5</v>
      </c>
      <c r="FH48" s="105">
        <f t="shared" si="317"/>
        <v>0</v>
      </c>
      <c r="FI48" s="109">
        <f t="shared" si="450"/>
        <v>25</v>
      </c>
      <c r="FJ48" s="102">
        <v>10</v>
      </c>
      <c r="FK48" s="102">
        <v>8</v>
      </c>
      <c r="FL48" s="104">
        <f t="shared" si="318"/>
        <v>8.8000000000000007</v>
      </c>
      <c r="FM48" s="102"/>
      <c r="FN48" s="104">
        <f t="shared" si="319"/>
        <v>8.8000000000000007</v>
      </c>
      <c r="FO48" s="102">
        <v>7.75</v>
      </c>
      <c r="FP48" s="102">
        <v>7.5</v>
      </c>
      <c r="FQ48" s="104">
        <f t="shared" si="320"/>
        <v>7.6</v>
      </c>
      <c r="FR48" s="102"/>
      <c r="FS48" s="104">
        <f t="shared" si="321"/>
        <v>7.6</v>
      </c>
      <c r="FT48" s="102"/>
      <c r="FU48" s="102"/>
      <c r="FV48" s="104" t="str">
        <f t="shared" si="322"/>
        <v/>
      </c>
      <c r="FW48" s="118"/>
      <c r="FX48" s="104" t="str">
        <f t="shared" si="323"/>
        <v/>
      </c>
      <c r="FY48" s="102"/>
      <c r="FZ48" s="102"/>
      <c r="GA48" s="104" t="str">
        <f t="shared" si="324"/>
        <v/>
      </c>
      <c r="GB48" s="118"/>
      <c r="GC48" s="104" t="str">
        <f t="shared" si="325"/>
        <v/>
      </c>
      <c r="GD48" s="102"/>
      <c r="GE48" s="102"/>
      <c r="GF48" s="104" t="str">
        <f t="shared" si="326"/>
        <v/>
      </c>
      <c r="GG48" s="102"/>
      <c r="GH48" s="104" t="str">
        <f t="shared" si="327"/>
        <v/>
      </c>
      <c r="GI48" s="104">
        <f t="shared" si="328"/>
        <v>8.03125</v>
      </c>
      <c r="GJ48" s="104">
        <f t="shared" si="329"/>
        <v>7.5625</v>
      </c>
      <c r="GK48" s="104">
        <f t="shared" si="330"/>
        <v>7.75</v>
      </c>
      <c r="GL48" s="104" t="str">
        <f t="shared" si="331"/>
        <v/>
      </c>
      <c r="GM48" s="104">
        <f t="shared" si="332"/>
        <v>7.75</v>
      </c>
      <c r="GN48" s="105">
        <f t="shared" si="333"/>
        <v>0</v>
      </c>
      <c r="GO48" s="109">
        <f t="shared" si="451"/>
        <v>24</v>
      </c>
      <c r="GP48" s="102">
        <v>14.5</v>
      </c>
      <c r="GQ48" s="102">
        <v>14.5</v>
      </c>
      <c r="GR48" s="104">
        <f t="shared" si="334"/>
        <v>14.5</v>
      </c>
      <c r="GS48" s="102"/>
      <c r="GT48" s="104">
        <f t="shared" si="335"/>
        <v>14.5</v>
      </c>
      <c r="GU48" s="102">
        <v>16</v>
      </c>
      <c r="GV48" s="102">
        <v>7</v>
      </c>
      <c r="GW48" s="104">
        <f t="shared" si="336"/>
        <v>10.600000000000001</v>
      </c>
      <c r="GX48" s="102"/>
      <c r="GY48" s="104">
        <f t="shared" si="337"/>
        <v>10.600000000000001</v>
      </c>
      <c r="GZ48" s="102">
        <v>12.5</v>
      </c>
      <c r="HA48" s="102">
        <v>10</v>
      </c>
      <c r="HB48" s="104">
        <f t="shared" si="338"/>
        <v>11</v>
      </c>
      <c r="HC48" s="118"/>
      <c r="HD48" s="104">
        <f t="shared" si="339"/>
        <v>11</v>
      </c>
      <c r="HE48" s="102"/>
      <c r="HF48" s="102"/>
      <c r="HG48" s="104" t="str">
        <f t="shared" si="340"/>
        <v/>
      </c>
      <c r="HH48" s="118"/>
      <c r="HI48" s="104" t="str">
        <f t="shared" si="341"/>
        <v/>
      </c>
      <c r="HJ48" s="102"/>
      <c r="HK48" s="102"/>
      <c r="HL48" s="104" t="str">
        <f t="shared" si="342"/>
        <v/>
      </c>
      <c r="HM48" s="102"/>
      <c r="HN48" s="104" t="str">
        <f t="shared" si="343"/>
        <v/>
      </c>
      <c r="HO48" s="104">
        <f t="shared" si="344"/>
        <v>13.53125</v>
      </c>
      <c r="HP48" s="104">
        <f t="shared" si="345"/>
        <v>10.28125</v>
      </c>
      <c r="HQ48" s="104">
        <f t="shared" si="346"/>
        <v>11.581250000000001</v>
      </c>
      <c r="HR48" s="104" t="str">
        <f t="shared" si="347"/>
        <v/>
      </c>
      <c r="HS48" s="104">
        <f t="shared" si="348"/>
        <v>11.581250000000001</v>
      </c>
      <c r="HT48" s="105">
        <f t="shared" si="349"/>
        <v>2</v>
      </c>
      <c r="HU48" s="109">
        <f t="shared" si="452"/>
        <v>9</v>
      </c>
      <c r="HV48" s="102"/>
      <c r="HW48" s="102"/>
      <c r="HX48" s="104" t="str">
        <f t="shared" si="350"/>
        <v/>
      </c>
      <c r="HY48" s="102"/>
      <c r="HZ48" s="104" t="str">
        <f t="shared" si="351"/>
        <v/>
      </c>
      <c r="IA48" s="102">
        <v>12.5</v>
      </c>
      <c r="IB48" s="102">
        <v>10.5</v>
      </c>
      <c r="IC48" s="104">
        <f t="shared" si="352"/>
        <v>11.3</v>
      </c>
      <c r="ID48" s="102"/>
      <c r="IE48" s="104">
        <f t="shared" si="353"/>
        <v>11.3</v>
      </c>
      <c r="IF48" s="102"/>
      <c r="IG48" s="102"/>
      <c r="IH48" s="104" t="str">
        <f t="shared" si="354"/>
        <v/>
      </c>
      <c r="II48" s="118"/>
      <c r="IJ48" s="104" t="str">
        <f t="shared" si="355"/>
        <v/>
      </c>
      <c r="IK48" s="102"/>
      <c r="IL48" s="102"/>
      <c r="IM48" s="104" t="str">
        <f t="shared" si="356"/>
        <v/>
      </c>
      <c r="IN48" s="118"/>
      <c r="IO48" s="104" t="str">
        <f t="shared" si="357"/>
        <v/>
      </c>
      <c r="IP48" s="102"/>
      <c r="IQ48" s="102"/>
      <c r="IR48" s="104" t="str">
        <f t="shared" si="358"/>
        <v/>
      </c>
      <c r="IS48" s="102"/>
      <c r="IT48" s="104" t="str">
        <f t="shared" si="359"/>
        <v/>
      </c>
      <c r="IU48" s="104">
        <f t="shared" si="360"/>
        <v>12.5</v>
      </c>
      <c r="IV48" s="104">
        <f t="shared" si="361"/>
        <v>10.5</v>
      </c>
      <c r="IW48" s="104">
        <f t="shared" si="362"/>
        <v>11.3</v>
      </c>
      <c r="IX48" s="104" t="str">
        <f t="shared" si="363"/>
        <v/>
      </c>
      <c r="IY48" s="104">
        <f t="shared" si="364"/>
        <v>11.3</v>
      </c>
      <c r="IZ48" s="105">
        <f t="shared" si="365"/>
        <v>2</v>
      </c>
      <c r="JA48" s="109">
        <f t="shared" si="453"/>
        <v>23</v>
      </c>
      <c r="JB48" s="102">
        <v>10</v>
      </c>
      <c r="JC48" s="102">
        <v>11</v>
      </c>
      <c r="JD48" s="104">
        <f t="shared" si="366"/>
        <v>10.6</v>
      </c>
      <c r="JE48" s="102"/>
      <c r="JF48" s="104">
        <f t="shared" si="367"/>
        <v>10.6</v>
      </c>
      <c r="JG48" s="102"/>
      <c r="JH48" s="102"/>
      <c r="JI48" s="104" t="str">
        <f t="shared" si="368"/>
        <v/>
      </c>
      <c r="JJ48" s="102"/>
      <c r="JK48" s="104" t="str">
        <f t="shared" si="369"/>
        <v/>
      </c>
      <c r="JL48" s="102"/>
      <c r="JM48" s="102"/>
      <c r="JN48" s="104" t="str">
        <f t="shared" si="370"/>
        <v/>
      </c>
      <c r="JO48" s="118"/>
      <c r="JP48" s="104" t="str">
        <f t="shared" si="371"/>
        <v/>
      </c>
      <c r="JQ48" s="102"/>
      <c r="JR48" s="102"/>
      <c r="JS48" s="104" t="str">
        <f t="shared" si="372"/>
        <v/>
      </c>
      <c r="JT48" s="118"/>
      <c r="JU48" s="104" t="str">
        <f t="shared" si="373"/>
        <v/>
      </c>
      <c r="JV48" s="102"/>
      <c r="JW48" s="102"/>
      <c r="JX48" s="104" t="str">
        <f t="shared" si="374"/>
        <v/>
      </c>
      <c r="JY48" s="102"/>
      <c r="JZ48" s="104" t="str">
        <f t="shared" si="375"/>
        <v/>
      </c>
      <c r="KA48" s="104">
        <f t="shared" si="376"/>
        <v>10</v>
      </c>
      <c r="KB48" s="104">
        <f t="shared" si="377"/>
        <v>11</v>
      </c>
      <c r="KC48" s="104">
        <f t="shared" si="378"/>
        <v>10.6</v>
      </c>
      <c r="KD48" s="104" t="str">
        <f t="shared" si="379"/>
        <v/>
      </c>
      <c r="KE48" s="104">
        <f t="shared" si="380"/>
        <v>10.6</v>
      </c>
      <c r="KF48" s="105">
        <f t="shared" si="381"/>
        <v>2</v>
      </c>
      <c r="KG48" s="109">
        <f t="shared" si="454"/>
        <v>7</v>
      </c>
      <c r="KH48" s="102"/>
      <c r="KI48" s="102"/>
      <c r="KJ48" s="104" t="str">
        <f t="shared" si="382"/>
        <v/>
      </c>
      <c r="KK48" s="102"/>
      <c r="KL48" s="104" t="str">
        <f t="shared" si="383"/>
        <v/>
      </c>
      <c r="KM48" s="102"/>
      <c r="KN48" s="102"/>
      <c r="KO48" s="104" t="str">
        <f t="shared" si="384"/>
        <v/>
      </c>
      <c r="KP48" s="102"/>
      <c r="KQ48" s="104" t="str">
        <f t="shared" si="385"/>
        <v/>
      </c>
      <c r="KR48" s="102"/>
      <c r="KS48" s="102"/>
      <c r="KT48" s="104" t="str">
        <f t="shared" si="386"/>
        <v/>
      </c>
      <c r="KU48" s="118"/>
      <c r="KV48" s="104" t="str">
        <f t="shared" si="387"/>
        <v/>
      </c>
      <c r="KW48" s="102"/>
      <c r="KX48" s="102"/>
      <c r="KY48" s="104" t="str">
        <f t="shared" si="388"/>
        <v/>
      </c>
      <c r="KZ48" s="118"/>
      <c r="LA48" s="104" t="str">
        <f t="shared" si="389"/>
        <v/>
      </c>
      <c r="LB48" s="102"/>
      <c r="LC48" s="102"/>
      <c r="LD48" s="104" t="str">
        <f t="shared" si="390"/>
        <v/>
      </c>
      <c r="LE48" s="102"/>
      <c r="LF48" s="104" t="str">
        <f t="shared" si="391"/>
        <v/>
      </c>
      <c r="LG48" s="104" t="str">
        <f t="shared" si="392"/>
        <v/>
      </c>
      <c r="LH48" s="104" t="str">
        <f t="shared" si="393"/>
        <v/>
      </c>
      <c r="LI48" s="104" t="str">
        <f t="shared" si="394"/>
        <v/>
      </c>
      <c r="LJ48" s="104" t="str">
        <f t="shared" si="395"/>
        <v/>
      </c>
      <c r="LK48" s="104" t="str">
        <f t="shared" si="396"/>
        <v/>
      </c>
      <c r="LL48" s="105" t="str">
        <f t="shared" si="397"/>
        <v/>
      </c>
      <c r="LM48" s="109" t="str">
        <f t="shared" si="455"/>
        <v/>
      </c>
      <c r="LN48" s="102"/>
      <c r="LO48" s="102"/>
      <c r="LP48" s="104" t="str">
        <f t="shared" si="398"/>
        <v/>
      </c>
      <c r="LQ48" s="102"/>
      <c r="LR48" s="104" t="str">
        <f t="shared" si="399"/>
        <v/>
      </c>
      <c r="LS48" s="102"/>
      <c r="LT48" s="102"/>
      <c r="LU48" s="104" t="str">
        <f t="shared" si="400"/>
        <v/>
      </c>
      <c r="LV48" s="102"/>
      <c r="LW48" s="104" t="str">
        <f t="shared" si="401"/>
        <v/>
      </c>
      <c r="LX48" s="102"/>
      <c r="LY48" s="102"/>
      <c r="LZ48" s="104" t="str">
        <f t="shared" si="402"/>
        <v/>
      </c>
      <c r="MA48" s="118"/>
      <c r="MB48" s="104" t="str">
        <f t="shared" si="403"/>
        <v/>
      </c>
      <c r="MC48" s="102"/>
      <c r="MD48" s="102"/>
      <c r="ME48" s="104" t="str">
        <f t="shared" si="404"/>
        <v/>
      </c>
      <c r="MF48" s="118"/>
      <c r="MG48" s="104" t="str">
        <f t="shared" si="405"/>
        <v/>
      </c>
      <c r="MH48" s="102"/>
      <c r="MI48" s="102"/>
      <c r="MJ48" s="104" t="str">
        <f t="shared" si="406"/>
        <v/>
      </c>
      <c r="MK48" s="102"/>
      <c r="ML48" s="104" t="str">
        <f t="shared" si="407"/>
        <v/>
      </c>
      <c r="MM48" s="104" t="str">
        <f t="shared" si="408"/>
        <v/>
      </c>
      <c r="MN48" s="104" t="str">
        <f t="shared" si="409"/>
        <v/>
      </c>
      <c r="MO48" s="104" t="str">
        <f t="shared" si="410"/>
        <v/>
      </c>
      <c r="MP48" s="104" t="str">
        <f t="shared" si="411"/>
        <v/>
      </c>
      <c r="MQ48" s="104" t="str">
        <f t="shared" si="412"/>
        <v/>
      </c>
      <c r="MR48" s="105" t="str">
        <f t="shared" si="413"/>
        <v/>
      </c>
      <c r="MS48" s="109" t="str">
        <f t="shared" si="456"/>
        <v/>
      </c>
      <c r="MT48" s="102"/>
      <c r="MU48" s="102"/>
      <c r="MV48" s="104" t="str">
        <f t="shared" si="414"/>
        <v/>
      </c>
      <c r="MW48" s="102"/>
      <c r="MX48" s="104" t="str">
        <f t="shared" si="415"/>
        <v/>
      </c>
      <c r="MY48" s="102"/>
      <c r="MZ48" s="102"/>
      <c r="NA48" s="104" t="str">
        <f t="shared" si="416"/>
        <v/>
      </c>
      <c r="NB48" s="102"/>
      <c r="NC48" s="104" t="str">
        <f t="shared" si="417"/>
        <v/>
      </c>
      <c r="ND48" s="102"/>
      <c r="NE48" s="102"/>
      <c r="NF48" s="104" t="str">
        <f t="shared" si="418"/>
        <v/>
      </c>
      <c r="NG48" s="118"/>
      <c r="NH48" s="104" t="str">
        <f t="shared" si="419"/>
        <v/>
      </c>
      <c r="NI48" s="102"/>
      <c r="NJ48" s="102"/>
      <c r="NK48" s="104" t="str">
        <f t="shared" si="420"/>
        <v/>
      </c>
      <c r="NL48" s="118"/>
      <c r="NM48" s="104" t="str">
        <f t="shared" si="421"/>
        <v/>
      </c>
      <c r="NN48" s="102"/>
      <c r="NO48" s="102"/>
      <c r="NP48" s="104" t="str">
        <f t="shared" si="422"/>
        <v/>
      </c>
      <c r="NQ48" s="102"/>
      <c r="NR48" s="104" t="str">
        <f t="shared" si="423"/>
        <v/>
      </c>
      <c r="NS48" s="104" t="str">
        <f t="shared" si="424"/>
        <v/>
      </c>
      <c r="NT48" s="104" t="str">
        <f t="shared" si="425"/>
        <v/>
      </c>
      <c r="NU48" s="104" t="str">
        <f t="shared" si="426"/>
        <v/>
      </c>
      <c r="NV48" s="104" t="str">
        <f t="shared" si="427"/>
        <v/>
      </c>
      <c r="NW48" s="104" t="str">
        <f t="shared" si="428"/>
        <v/>
      </c>
      <c r="NX48" s="105" t="str">
        <f t="shared" si="429"/>
        <v/>
      </c>
      <c r="NY48" s="109" t="str">
        <f t="shared" si="457"/>
        <v/>
      </c>
      <c r="NZ48" s="73" t="str">
        <f t="shared" si="458"/>
        <v>Vissi</v>
      </c>
      <c r="OA48" s="104">
        <f t="shared" si="430"/>
        <v>8.1625000000000014</v>
      </c>
      <c r="OB48" s="104">
        <f t="shared" si="431"/>
        <v>7.703125</v>
      </c>
      <c r="OC48" s="104">
        <f t="shared" si="432"/>
        <v>6.84375</v>
      </c>
      <c r="OD48" s="104">
        <f t="shared" si="433"/>
        <v>8.8500000000000014</v>
      </c>
      <c r="OE48" s="104">
        <f t="shared" si="434"/>
        <v>8.5</v>
      </c>
      <c r="OF48" s="104">
        <f t="shared" si="435"/>
        <v>7.75</v>
      </c>
      <c r="OG48" s="104">
        <f t="shared" si="436"/>
        <v>11.581250000000001</v>
      </c>
      <c r="OH48" s="104">
        <f t="shared" si="437"/>
        <v>11.3</v>
      </c>
      <c r="OI48" s="104">
        <f t="shared" si="438"/>
        <v>10.6</v>
      </c>
      <c r="OJ48" s="104" t="str">
        <f t="shared" si="439"/>
        <v/>
      </c>
      <c r="OK48" s="104" t="str">
        <f t="shared" si="440"/>
        <v/>
      </c>
      <c r="OL48" s="104" t="str">
        <f t="shared" si="441"/>
        <v/>
      </c>
      <c r="OM48" s="134"/>
      <c r="ON48" s="104">
        <f t="shared" si="97"/>
        <v>8.1129807692307701</v>
      </c>
      <c r="OO48" s="104">
        <f t="shared" si="98"/>
        <v>6.5276442307692308</v>
      </c>
      <c r="OP48" s="104">
        <f t="shared" si="442"/>
        <v>8.731490384615384</v>
      </c>
      <c r="OQ48" s="104">
        <f t="shared" si="443"/>
        <v>8.731490384615384</v>
      </c>
      <c r="OR48" s="105">
        <f t="shared" si="444"/>
        <v>6</v>
      </c>
      <c r="OS48" s="105">
        <f t="shared" si="445"/>
        <v>6</v>
      </c>
      <c r="OT48" s="134"/>
      <c r="OU48" s="109">
        <f t="shared" si="459"/>
        <v>40</v>
      </c>
      <c r="OV48" s="10"/>
      <c r="OW48" s="95" t="s">
        <v>32</v>
      </c>
      <c r="OX48" s="95" t="s">
        <v>31</v>
      </c>
      <c r="OY48" s="95" t="s">
        <v>30</v>
      </c>
      <c r="OZ48" s="95"/>
      <c r="PA48" s="95" t="s">
        <v>31</v>
      </c>
      <c r="PB48" s="95" t="s">
        <v>32</v>
      </c>
      <c r="PC48" s="95"/>
      <c r="PD48" s="95"/>
      <c r="PE48" s="95"/>
      <c r="PF48" s="95"/>
    </row>
    <row r="49" spans="1:422" x14ac:dyDescent="0.3">
      <c r="A49" s="103">
        <f t="shared" si="225"/>
        <v>44</v>
      </c>
      <c r="B49" s="237" t="s">
        <v>324</v>
      </c>
      <c r="C49" s="237" t="s">
        <v>324</v>
      </c>
      <c r="D49" s="237" t="s">
        <v>432</v>
      </c>
      <c r="E49" s="239" t="s">
        <v>277</v>
      </c>
      <c r="F49" s="102">
        <v>20</v>
      </c>
      <c r="G49" s="102">
        <v>16.25</v>
      </c>
      <c r="H49" s="104">
        <f t="shared" si="238"/>
        <v>17.75</v>
      </c>
      <c r="I49" s="102"/>
      <c r="J49" s="104">
        <f t="shared" si="239"/>
        <v>17.75</v>
      </c>
      <c r="K49" s="102">
        <v>20</v>
      </c>
      <c r="L49" s="102">
        <v>15.5</v>
      </c>
      <c r="M49" s="104">
        <f t="shared" si="240"/>
        <v>17.299999999999997</v>
      </c>
      <c r="N49" s="102"/>
      <c r="O49" s="104">
        <f t="shared" si="241"/>
        <v>17.299999999999997</v>
      </c>
      <c r="P49" s="102"/>
      <c r="Q49" s="102"/>
      <c r="R49" s="104" t="str">
        <f t="shared" si="242"/>
        <v/>
      </c>
      <c r="S49" s="118"/>
      <c r="T49" s="104" t="str">
        <f t="shared" si="243"/>
        <v/>
      </c>
      <c r="U49" s="102"/>
      <c r="V49" s="102"/>
      <c r="W49" s="104" t="str">
        <f t="shared" si="244"/>
        <v/>
      </c>
      <c r="X49" s="118"/>
      <c r="Y49" s="104" t="str">
        <f t="shared" si="245"/>
        <v/>
      </c>
      <c r="Z49" s="102"/>
      <c r="AA49" s="102"/>
      <c r="AB49" s="104" t="str">
        <f t="shared" si="246"/>
        <v/>
      </c>
      <c r="AC49" s="102"/>
      <c r="AD49" s="104" t="str">
        <f t="shared" si="247"/>
        <v/>
      </c>
      <c r="AE49" s="104">
        <f t="shared" si="248"/>
        <v>20</v>
      </c>
      <c r="AF49" s="104">
        <f t="shared" si="249"/>
        <v>15.78125</v>
      </c>
      <c r="AG49" s="104">
        <f t="shared" si="250"/>
        <v>17.46875</v>
      </c>
      <c r="AH49" s="104" t="str">
        <f t="shared" si="251"/>
        <v/>
      </c>
      <c r="AI49" s="104">
        <f t="shared" si="252"/>
        <v>17.46875</v>
      </c>
      <c r="AJ49" s="105">
        <f t="shared" si="253"/>
        <v>5</v>
      </c>
      <c r="AK49" s="109">
        <f t="shared" si="446"/>
        <v>1</v>
      </c>
      <c r="AL49" s="102">
        <v>14.125</v>
      </c>
      <c r="AM49" s="102">
        <v>10.5</v>
      </c>
      <c r="AN49" s="104">
        <f t="shared" si="254"/>
        <v>11.95</v>
      </c>
      <c r="AO49" s="102"/>
      <c r="AP49" s="104">
        <f t="shared" si="255"/>
        <v>11.95</v>
      </c>
      <c r="AQ49" s="102">
        <v>14</v>
      </c>
      <c r="AR49" s="102">
        <v>10.5</v>
      </c>
      <c r="AS49" s="104">
        <f t="shared" si="256"/>
        <v>11.9</v>
      </c>
      <c r="AT49" s="102"/>
      <c r="AU49" s="104">
        <f t="shared" si="257"/>
        <v>11.9</v>
      </c>
      <c r="AV49" s="102">
        <v>12.75</v>
      </c>
      <c r="AW49" s="102">
        <v>14.75</v>
      </c>
      <c r="AX49" s="104">
        <f t="shared" si="258"/>
        <v>13.95</v>
      </c>
      <c r="AY49" s="118"/>
      <c r="AZ49" s="104">
        <f t="shared" si="259"/>
        <v>13.95</v>
      </c>
      <c r="BA49" s="102"/>
      <c r="BB49" s="102"/>
      <c r="BC49" s="104" t="str">
        <f t="shared" si="260"/>
        <v/>
      </c>
      <c r="BD49" s="118"/>
      <c r="BE49" s="104" t="str">
        <f t="shared" si="261"/>
        <v/>
      </c>
      <c r="BF49" s="102"/>
      <c r="BG49" s="102"/>
      <c r="BH49" s="104" t="str">
        <f t="shared" si="262"/>
        <v/>
      </c>
      <c r="BI49" s="102"/>
      <c r="BJ49" s="104" t="str">
        <f t="shared" si="263"/>
        <v/>
      </c>
      <c r="BK49" s="104">
        <f t="shared" si="264"/>
        <v>13.5703125</v>
      </c>
      <c r="BL49" s="104">
        <f t="shared" si="265"/>
        <v>12.09375</v>
      </c>
      <c r="BM49" s="104">
        <f t="shared" si="266"/>
        <v>12.684374999999999</v>
      </c>
      <c r="BN49" s="104" t="str">
        <f t="shared" si="267"/>
        <v/>
      </c>
      <c r="BO49" s="104">
        <f t="shared" si="268"/>
        <v>12.684374999999999</v>
      </c>
      <c r="BP49" s="105">
        <f t="shared" si="269"/>
        <v>4</v>
      </c>
      <c r="BQ49" s="109">
        <f t="shared" si="447"/>
        <v>4</v>
      </c>
      <c r="BR49" s="102">
        <v>14</v>
      </c>
      <c r="BS49" s="102">
        <v>9</v>
      </c>
      <c r="BT49" s="104">
        <f t="shared" si="270"/>
        <v>11</v>
      </c>
      <c r="BU49" s="102"/>
      <c r="BV49" s="104">
        <f t="shared" si="271"/>
        <v>11</v>
      </c>
      <c r="BW49" s="240">
        <v>12.5</v>
      </c>
      <c r="BX49" s="102">
        <v>13</v>
      </c>
      <c r="BY49" s="104">
        <f t="shared" si="272"/>
        <v>12.8</v>
      </c>
      <c r="BZ49" s="102"/>
      <c r="CA49" s="104">
        <f t="shared" si="273"/>
        <v>12.8</v>
      </c>
      <c r="CB49" s="102">
        <v>12.5</v>
      </c>
      <c r="CC49" s="102">
        <v>12.5</v>
      </c>
      <c r="CD49" s="104">
        <f t="shared" si="274"/>
        <v>12.5</v>
      </c>
      <c r="CE49" s="118"/>
      <c r="CF49" s="104">
        <f t="shared" si="275"/>
        <v>12.5</v>
      </c>
      <c r="CG49" s="102"/>
      <c r="CH49" s="102"/>
      <c r="CI49" s="104" t="str">
        <f t="shared" si="276"/>
        <v/>
      </c>
      <c r="CJ49" s="118"/>
      <c r="CK49" s="104" t="str">
        <f t="shared" si="277"/>
        <v/>
      </c>
      <c r="CL49" s="102"/>
      <c r="CM49" s="102"/>
      <c r="CN49" s="104" t="str">
        <f t="shared" si="278"/>
        <v/>
      </c>
      <c r="CO49" s="102"/>
      <c r="CP49" s="104" t="str">
        <f t="shared" si="279"/>
        <v/>
      </c>
      <c r="CQ49" s="104">
        <f t="shared" si="280"/>
        <v>13.0625</v>
      </c>
      <c r="CR49" s="104">
        <f t="shared" si="281"/>
        <v>11.34375</v>
      </c>
      <c r="CS49" s="104">
        <f t="shared" si="282"/>
        <v>12.03125</v>
      </c>
      <c r="CT49" s="104" t="str">
        <f t="shared" si="283"/>
        <v/>
      </c>
      <c r="CU49" s="104">
        <f t="shared" si="284"/>
        <v>12.03125</v>
      </c>
      <c r="CV49" s="105">
        <f t="shared" si="285"/>
        <v>3</v>
      </c>
      <c r="CW49" s="109">
        <f t="shared" si="448"/>
        <v>10</v>
      </c>
      <c r="CX49" s="102">
        <v>17</v>
      </c>
      <c r="CY49" s="102">
        <v>10.5</v>
      </c>
      <c r="CZ49" s="104">
        <f t="shared" si="286"/>
        <v>13.100000000000001</v>
      </c>
      <c r="DA49" s="102"/>
      <c r="DB49" s="104">
        <f t="shared" si="287"/>
        <v>13.100000000000001</v>
      </c>
      <c r="DC49" s="102">
        <v>17.5</v>
      </c>
      <c r="DD49" s="102">
        <v>13.5</v>
      </c>
      <c r="DE49" s="104">
        <f t="shared" si="288"/>
        <v>15.1</v>
      </c>
      <c r="DF49" s="102"/>
      <c r="DG49" s="104">
        <f t="shared" si="289"/>
        <v>15.1</v>
      </c>
      <c r="DH49" s="102"/>
      <c r="DI49" s="102"/>
      <c r="DJ49" s="104" t="str">
        <f t="shared" si="290"/>
        <v/>
      </c>
      <c r="DK49" s="118"/>
      <c r="DL49" s="104" t="str">
        <f t="shared" si="291"/>
        <v/>
      </c>
      <c r="DM49" s="102"/>
      <c r="DN49" s="102"/>
      <c r="DO49" s="104" t="str">
        <f t="shared" si="292"/>
        <v/>
      </c>
      <c r="DP49" s="118"/>
      <c r="DQ49" s="104" t="str">
        <f t="shared" si="293"/>
        <v/>
      </c>
      <c r="DR49" s="102"/>
      <c r="DS49" s="102"/>
      <c r="DT49" s="104" t="str">
        <f t="shared" si="294"/>
        <v/>
      </c>
      <c r="DU49" s="102"/>
      <c r="DV49" s="104" t="str">
        <f t="shared" si="295"/>
        <v/>
      </c>
      <c r="DW49" s="104">
        <f t="shared" si="296"/>
        <v>17.25</v>
      </c>
      <c r="DX49" s="104">
        <f t="shared" si="297"/>
        <v>12</v>
      </c>
      <c r="DY49" s="104">
        <f t="shared" si="298"/>
        <v>14.100000000000001</v>
      </c>
      <c r="DZ49" s="104" t="str">
        <f t="shared" si="299"/>
        <v/>
      </c>
      <c r="EA49" s="104">
        <f t="shared" si="300"/>
        <v>14.100000000000001</v>
      </c>
      <c r="EB49" s="105">
        <f t="shared" si="301"/>
        <v>4</v>
      </c>
      <c r="EC49" s="109">
        <f t="shared" si="449"/>
        <v>14</v>
      </c>
      <c r="ED49" s="102">
        <v>10</v>
      </c>
      <c r="EE49" s="102">
        <v>9.5</v>
      </c>
      <c r="EF49" s="104">
        <f t="shared" si="302"/>
        <v>9.6999999999999993</v>
      </c>
      <c r="EG49" s="102"/>
      <c r="EH49" s="104">
        <f t="shared" si="303"/>
        <v>9.6999999999999993</v>
      </c>
      <c r="EI49" s="102">
        <v>13.5</v>
      </c>
      <c r="EJ49" s="102">
        <v>6.5</v>
      </c>
      <c r="EK49" s="104">
        <f t="shared" si="304"/>
        <v>9.3000000000000007</v>
      </c>
      <c r="EL49" s="102"/>
      <c r="EM49" s="104">
        <f t="shared" si="305"/>
        <v>9.3000000000000007</v>
      </c>
      <c r="EN49" s="102"/>
      <c r="EO49" s="102"/>
      <c r="EP49" s="104" t="str">
        <f t="shared" si="306"/>
        <v/>
      </c>
      <c r="EQ49" s="118"/>
      <c r="ER49" s="104" t="str">
        <f t="shared" si="307"/>
        <v/>
      </c>
      <c r="ES49" s="102"/>
      <c r="ET49" s="102"/>
      <c r="EU49" s="104" t="str">
        <f t="shared" si="308"/>
        <v/>
      </c>
      <c r="EV49" s="118"/>
      <c r="EW49" s="104" t="str">
        <f t="shared" si="309"/>
        <v/>
      </c>
      <c r="EX49" s="102"/>
      <c r="EY49" s="102"/>
      <c r="EZ49" s="104" t="str">
        <f t="shared" si="310"/>
        <v/>
      </c>
      <c r="FA49" s="102"/>
      <c r="FB49" s="104" t="str">
        <f t="shared" si="311"/>
        <v/>
      </c>
      <c r="FC49" s="104">
        <f t="shared" si="312"/>
        <v>11.75</v>
      </c>
      <c r="FD49" s="104">
        <f t="shared" si="313"/>
        <v>8</v>
      </c>
      <c r="FE49" s="104">
        <f t="shared" si="314"/>
        <v>9.5</v>
      </c>
      <c r="FF49" s="104" t="str">
        <f t="shared" si="315"/>
        <v/>
      </c>
      <c r="FG49" s="104">
        <f t="shared" si="316"/>
        <v>9.5</v>
      </c>
      <c r="FH49" s="105">
        <f t="shared" si="317"/>
        <v>0</v>
      </c>
      <c r="FI49" s="109">
        <f t="shared" si="450"/>
        <v>21</v>
      </c>
      <c r="FJ49" s="102">
        <v>18</v>
      </c>
      <c r="FK49" s="102">
        <v>9</v>
      </c>
      <c r="FL49" s="104">
        <f t="shared" si="318"/>
        <v>12.6</v>
      </c>
      <c r="FM49" s="102"/>
      <c r="FN49" s="104">
        <f t="shared" si="319"/>
        <v>12.6</v>
      </c>
      <c r="FO49" s="102">
        <v>17</v>
      </c>
      <c r="FP49" s="102">
        <v>12</v>
      </c>
      <c r="FQ49" s="104">
        <f t="shared" si="320"/>
        <v>14</v>
      </c>
      <c r="FR49" s="102"/>
      <c r="FS49" s="104">
        <f t="shared" si="321"/>
        <v>14</v>
      </c>
      <c r="FT49" s="102"/>
      <c r="FU49" s="102"/>
      <c r="FV49" s="104" t="str">
        <f t="shared" si="322"/>
        <v/>
      </c>
      <c r="FW49" s="118"/>
      <c r="FX49" s="104" t="str">
        <f t="shared" si="323"/>
        <v/>
      </c>
      <c r="FY49" s="102"/>
      <c r="FZ49" s="102"/>
      <c r="GA49" s="104" t="str">
        <f t="shared" si="324"/>
        <v/>
      </c>
      <c r="GB49" s="118"/>
      <c r="GC49" s="104" t="str">
        <f t="shared" si="325"/>
        <v/>
      </c>
      <c r="GD49" s="102"/>
      <c r="GE49" s="102"/>
      <c r="GF49" s="104" t="str">
        <f t="shared" si="326"/>
        <v/>
      </c>
      <c r="GG49" s="102"/>
      <c r="GH49" s="104" t="str">
        <f t="shared" si="327"/>
        <v/>
      </c>
      <c r="GI49" s="104">
        <f t="shared" si="328"/>
        <v>17.125</v>
      </c>
      <c r="GJ49" s="104">
        <f t="shared" si="329"/>
        <v>11.625</v>
      </c>
      <c r="GK49" s="104">
        <f t="shared" si="330"/>
        <v>13.824999999999999</v>
      </c>
      <c r="GL49" s="104" t="str">
        <f t="shared" si="331"/>
        <v/>
      </c>
      <c r="GM49" s="104">
        <f t="shared" si="332"/>
        <v>13.824999999999999</v>
      </c>
      <c r="GN49" s="105">
        <f t="shared" si="333"/>
        <v>2</v>
      </c>
      <c r="GO49" s="109">
        <f t="shared" si="451"/>
        <v>3</v>
      </c>
      <c r="GP49" s="102">
        <v>15.5</v>
      </c>
      <c r="GQ49" s="102">
        <v>11</v>
      </c>
      <c r="GR49" s="104">
        <f t="shared" si="334"/>
        <v>12.8</v>
      </c>
      <c r="GS49" s="102"/>
      <c r="GT49" s="104">
        <f t="shared" si="335"/>
        <v>12.8</v>
      </c>
      <c r="GU49" s="102">
        <v>13.5</v>
      </c>
      <c r="GV49" s="102">
        <v>15</v>
      </c>
      <c r="GW49" s="104">
        <f t="shared" si="336"/>
        <v>14.4</v>
      </c>
      <c r="GX49" s="102"/>
      <c r="GY49" s="104">
        <f t="shared" si="337"/>
        <v>14.4</v>
      </c>
      <c r="GZ49" s="102">
        <v>18</v>
      </c>
      <c r="HA49" s="102">
        <v>14</v>
      </c>
      <c r="HB49" s="104">
        <f t="shared" si="338"/>
        <v>15.600000000000001</v>
      </c>
      <c r="HC49" s="118"/>
      <c r="HD49" s="104">
        <f t="shared" si="339"/>
        <v>15.600000000000001</v>
      </c>
      <c r="HE49" s="102"/>
      <c r="HF49" s="102"/>
      <c r="HG49" s="104" t="str">
        <f t="shared" si="340"/>
        <v/>
      </c>
      <c r="HH49" s="118"/>
      <c r="HI49" s="104" t="str">
        <f t="shared" si="341"/>
        <v/>
      </c>
      <c r="HJ49" s="102"/>
      <c r="HK49" s="102"/>
      <c r="HL49" s="104" t="str">
        <f t="shared" si="342"/>
        <v/>
      </c>
      <c r="HM49" s="102"/>
      <c r="HN49" s="104" t="str">
        <f t="shared" si="343"/>
        <v/>
      </c>
      <c r="HO49" s="104">
        <f t="shared" si="344"/>
        <v>16.6875</v>
      </c>
      <c r="HP49" s="104">
        <f t="shared" si="345"/>
        <v>13.625</v>
      </c>
      <c r="HQ49" s="104">
        <f t="shared" si="346"/>
        <v>14.850000000000001</v>
      </c>
      <c r="HR49" s="104" t="str">
        <f t="shared" si="347"/>
        <v/>
      </c>
      <c r="HS49" s="104">
        <f t="shared" si="348"/>
        <v>14.850000000000001</v>
      </c>
      <c r="HT49" s="105">
        <f t="shared" si="349"/>
        <v>2</v>
      </c>
      <c r="HU49" s="109">
        <f t="shared" si="452"/>
        <v>3</v>
      </c>
      <c r="HV49" s="102"/>
      <c r="HW49" s="102"/>
      <c r="HX49" s="104" t="str">
        <f t="shared" si="350"/>
        <v/>
      </c>
      <c r="HY49" s="102"/>
      <c r="HZ49" s="104" t="str">
        <f t="shared" si="351"/>
        <v/>
      </c>
      <c r="IA49" s="102">
        <v>15</v>
      </c>
      <c r="IB49" s="102">
        <v>13</v>
      </c>
      <c r="IC49" s="104">
        <f t="shared" si="352"/>
        <v>13.8</v>
      </c>
      <c r="ID49" s="102"/>
      <c r="IE49" s="104">
        <f t="shared" si="353"/>
        <v>13.8</v>
      </c>
      <c r="IF49" s="102"/>
      <c r="IG49" s="102"/>
      <c r="IH49" s="104" t="str">
        <f t="shared" si="354"/>
        <v/>
      </c>
      <c r="II49" s="118"/>
      <c r="IJ49" s="104" t="str">
        <f t="shared" si="355"/>
        <v/>
      </c>
      <c r="IK49" s="102"/>
      <c r="IL49" s="102"/>
      <c r="IM49" s="104" t="str">
        <f t="shared" si="356"/>
        <v/>
      </c>
      <c r="IN49" s="118"/>
      <c r="IO49" s="104" t="str">
        <f t="shared" si="357"/>
        <v/>
      </c>
      <c r="IP49" s="102"/>
      <c r="IQ49" s="102"/>
      <c r="IR49" s="104" t="str">
        <f t="shared" si="358"/>
        <v/>
      </c>
      <c r="IS49" s="102"/>
      <c r="IT49" s="104" t="str">
        <f t="shared" si="359"/>
        <v/>
      </c>
      <c r="IU49" s="104">
        <f t="shared" si="360"/>
        <v>15</v>
      </c>
      <c r="IV49" s="104">
        <f t="shared" si="361"/>
        <v>13</v>
      </c>
      <c r="IW49" s="104">
        <f t="shared" si="362"/>
        <v>13.8</v>
      </c>
      <c r="IX49" s="104" t="str">
        <f t="shared" si="363"/>
        <v/>
      </c>
      <c r="IY49" s="104">
        <f t="shared" si="364"/>
        <v>13.8</v>
      </c>
      <c r="IZ49" s="105">
        <f t="shared" si="365"/>
        <v>2</v>
      </c>
      <c r="JA49" s="109">
        <f t="shared" si="453"/>
        <v>7</v>
      </c>
      <c r="JB49" s="102"/>
      <c r="JC49" s="102"/>
      <c r="JD49" s="104" t="str">
        <f t="shared" si="366"/>
        <v/>
      </c>
      <c r="JE49" s="102"/>
      <c r="JF49" s="104" t="str">
        <f t="shared" si="367"/>
        <v/>
      </c>
      <c r="JG49" s="102"/>
      <c r="JH49" s="102"/>
      <c r="JI49" s="104" t="str">
        <f t="shared" si="368"/>
        <v/>
      </c>
      <c r="JJ49" s="102"/>
      <c r="JK49" s="104" t="str">
        <f t="shared" si="369"/>
        <v/>
      </c>
      <c r="JL49" s="102"/>
      <c r="JM49" s="102"/>
      <c r="JN49" s="104" t="str">
        <f t="shared" si="370"/>
        <v/>
      </c>
      <c r="JO49" s="118"/>
      <c r="JP49" s="104" t="str">
        <f t="shared" si="371"/>
        <v/>
      </c>
      <c r="JQ49" s="102"/>
      <c r="JR49" s="102"/>
      <c r="JS49" s="104" t="str">
        <f t="shared" si="372"/>
        <v/>
      </c>
      <c r="JT49" s="118"/>
      <c r="JU49" s="104" t="str">
        <f t="shared" si="373"/>
        <v/>
      </c>
      <c r="JV49" s="102"/>
      <c r="JW49" s="102"/>
      <c r="JX49" s="104" t="str">
        <f t="shared" si="374"/>
        <v/>
      </c>
      <c r="JY49" s="102"/>
      <c r="JZ49" s="104" t="str">
        <f t="shared" si="375"/>
        <v/>
      </c>
      <c r="KA49" s="104" t="str">
        <f t="shared" si="376"/>
        <v/>
      </c>
      <c r="KB49" s="104" t="str">
        <f t="shared" si="377"/>
        <v/>
      </c>
      <c r="KC49" s="104" t="str">
        <f t="shared" si="378"/>
        <v/>
      </c>
      <c r="KD49" s="104" t="str">
        <f t="shared" si="379"/>
        <v/>
      </c>
      <c r="KE49" s="104" t="str">
        <f t="shared" si="380"/>
        <v/>
      </c>
      <c r="KF49" s="105" t="str">
        <f t="shared" si="381"/>
        <v/>
      </c>
      <c r="KG49" s="109" t="str">
        <f t="shared" si="454"/>
        <v/>
      </c>
      <c r="KH49" s="102"/>
      <c r="KI49" s="102"/>
      <c r="KJ49" s="104" t="str">
        <f t="shared" si="382"/>
        <v/>
      </c>
      <c r="KK49" s="102"/>
      <c r="KL49" s="104" t="str">
        <f t="shared" si="383"/>
        <v/>
      </c>
      <c r="KM49" s="102"/>
      <c r="KN49" s="102"/>
      <c r="KO49" s="104" t="str">
        <f t="shared" si="384"/>
        <v/>
      </c>
      <c r="KP49" s="102"/>
      <c r="KQ49" s="104" t="str">
        <f t="shared" si="385"/>
        <v/>
      </c>
      <c r="KR49" s="102"/>
      <c r="KS49" s="102"/>
      <c r="KT49" s="104" t="str">
        <f t="shared" si="386"/>
        <v/>
      </c>
      <c r="KU49" s="118"/>
      <c r="KV49" s="104" t="str">
        <f t="shared" si="387"/>
        <v/>
      </c>
      <c r="KW49" s="102"/>
      <c r="KX49" s="102"/>
      <c r="KY49" s="104" t="str">
        <f t="shared" si="388"/>
        <v/>
      </c>
      <c r="KZ49" s="118"/>
      <c r="LA49" s="104" t="str">
        <f t="shared" si="389"/>
        <v/>
      </c>
      <c r="LB49" s="102"/>
      <c r="LC49" s="102"/>
      <c r="LD49" s="104" t="str">
        <f t="shared" si="390"/>
        <v/>
      </c>
      <c r="LE49" s="102"/>
      <c r="LF49" s="104" t="str">
        <f t="shared" si="391"/>
        <v/>
      </c>
      <c r="LG49" s="104" t="str">
        <f t="shared" si="392"/>
        <v/>
      </c>
      <c r="LH49" s="104" t="str">
        <f t="shared" si="393"/>
        <v/>
      </c>
      <c r="LI49" s="104" t="str">
        <f t="shared" si="394"/>
        <v/>
      </c>
      <c r="LJ49" s="104" t="str">
        <f t="shared" si="395"/>
        <v/>
      </c>
      <c r="LK49" s="104" t="str">
        <f t="shared" si="396"/>
        <v/>
      </c>
      <c r="LL49" s="105" t="str">
        <f t="shared" si="397"/>
        <v/>
      </c>
      <c r="LM49" s="109" t="str">
        <f t="shared" si="455"/>
        <v/>
      </c>
      <c r="LN49" s="102">
        <v>11.5</v>
      </c>
      <c r="LO49" s="102">
        <v>11.75</v>
      </c>
      <c r="LP49" s="104">
        <f t="shared" si="398"/>
        <v>11.65</v>
      </c>
      <c r="LQ49" s="102"/>
      <c r="LR49" s="104">
        <f t="shared" si="399"/>
        <v>11.65</v>
      </c>
      <c r="LS49" s="102"/>
      <c r="LT49" s="102"/>
      <c r="LU49" s="104" t="str">
        <f t="shared" si="400"/>
        <v/>
      </c>
      <c r="LV49" s="102"/>
      <c r="LW49" s="104" t="str">
        <f t="shared" si="401"/>
        <v/>
      </c>
      <c r="LX49" s="102"/>
      <c r="LY49" s="102"/>
      <c r="LZ49" s="104" t="str">
        <f t="shared" si="402"/>
        <v/>
      </c>
      <c r="MA49" s="118"/>
      <c r="MB49" s="104" t="str">
        <f t="shared" si="403"/>
        <v/>
      </c>
      <c r="MC49" s="102"/>
      <c r="MD49" s="102"/>
      <c r="ME49" s="104" t="str">
        <f t="shared" si="404"/>
        <v/>
      </c>
      <c r="MF49" s="118"/>
      <c r="MG49" s="104" t="str">
        <f t="shared" si="405"/>
        <v/>
      </c>
      <c r="MH49" s="102"/>
      <c r="MI49" s="102"/>
      <c r="MJ49" s="104" t="str">
        <f t="shared" si="406"/>
        <v/>
      </c>
      <c r="MK49" s="102"/>
      <c r="ML49" s="104" t="str">
        <f t="shared" si="407"/>
        <v/>
      </c>
      <c r="MM49" s="104">
        <f t="shared" si="408"/>
        <v>11.5</v>
      </c>
      <c r="MN49" s="104">
        <f t="shared" si="409"/>
        <v>11.75</v>
      </c>
      <c r="MO49" s="104">
        <f t="shared" si="410"/>
        <v>11.65</v>
      </c>
      <c r="MP49" s="104" t="str">
        <f t="shared" si="411"/>
        <v/>
      </c>
      <c r="MQ49" s="104">
        <f t="shared" si="412"/>
        <v>11.65</v>
      </c>
      <c r="MR49" s="105">
        <f t="shared" si="413"/>
        <v>2</v>
      </c>
      <c r="MS49" s="109">
        <f t="shared" si="456"/>
        <v>5</v>
      </c>
      <c r="MT49" s="102"/>
      <c r="MU49" s="102"/>
      <c r="MV49" s="104" t="str">
        <f t="shared" si="414"/>
        <v/>
      </c>
      <c r="MW49" s="102"/>
      <c r="MX49" s="104" t="str">
        <f t="shared" si="415"/>
        <v/>
      </c>
      <c r="MY49" s="102"/>
      <c r="MZ49" s="102"/>
      <c r="NA49" s="104" t="str">
        <f t="shared" si="416"/>
        <v/>
      </c>
      <c r="NB49" s="102"/>
      <c r="NC49" s="104" t="str">
        <f t="shared" si="417"/>
        <v/>
      </c>
      <c r="ND49" s="102"/>
      <c r="NE49" s="102"/>
      <c r="NF49" s="104" t="str">
        <f t="shared" si="418"/>
        <v/>
      </c>
      <c r="NG49" s="118"/>
      <c r="NH49" s="104" t="str">
        <f t="shared" si="419"/>
        <v/>
      </c>
      <c r="NI49" s="102"/>
      <c r="NJ49" s="102"/>
      <c r="NK49" s="104" t="str">
        <f t="shared" si="420"/>
        <v/>
      </c>
      <c r="NL49" s="118"/>
      <c r="NM49" s="104" t="str">
        <f t="shared" si="421"/>
        <v/>
      </c>
      <c r="NN49" s="102"/>
      <c r="NO49" s="102"/>
      <c r="NP49" s="104" t="str">
        <f t="shared" si="422"/>
        <v/>
      </c>
      <c r="NQ49" s="102"/>
      <c r="NR49" s="104" t="str">
        <f t="shared" si="423"/>
        <v/>
      </c>
      <c r="NS49" s="104" t="str">
        <f t="shared" si="424"/>
        <v/>
      </c>
      <c r="NT49" s="104" t="str">
        <f t="shared" si="425"/>
        <v/>
      </c>
      <c r="NU49" s="104" t="str">
        <f t="shared" si="426"/>
        <v/>
      </c>
      <c r="NV49" s="104" t="str">
        <f t="shared" si="427"/>
        <v/>
      </c>
      <c r="NW49" s="104" t="str">
        <f t="shared" si="428"/>
        <v/>
      </c>
      <c r="NX49" s="105" t="str">
        <f t="shared" si="429"/>
        <v/>
      </c>
      <c r="NY49" s="109" t="str">
        <f t="shared" si="457"/>
        <v/>
      </c>
      <c r="NZ49" s="73" t="str">
        <f t="shared" si="458"/>
        <v>Yves Hardy</v>
      </c>
      <c r="OA49" s="104">
        <f t="shared" si="430"/>
        <v>17.46875</v>
      </c>
      <c r="OB49" s="104">
        <f t="shared" si="431"/>
        <v>12.684374999999999</v>
      </c>
      <c r="OC49" s="104">
        <f t="shared" si="432"/>
        <v>12.03125</v>
      </c>
      <c r="OD49" s="104">
        <f t="shared" si="433"/>
        <v>14.100000000000001</v>
      </c>
      <c r="OE49" s="104">
        <f t="shared" si="434"/>
        <v>9.5</v>
      </c>
      <c r="OF49" s="104">
        <f t="shared" si="435"/>
        <v>13.824999999999999</v>
      </c>
      <c r="OG49" s="104">
        <f t="shared" si="436"/>
        <v>14.850000000000001</v>
      </c>
      <c r="OH49" s="104">
        <f t="shared" si="437"/>
        <v>13.8</v>
      </c>
      <c r="OI49" s="104" t="str">
        <f t="shared" si="438"/>
        <v/>
      </c>
      <c r="OJ49" s="104" t="str">
        <f t="shared" si="439"/>
        <v/>
      </c>
      <c r="OK49" s="104">
        <f t="shared" si="440"/>
        <v>11.65</v>
      </c>
      <c r="OL49" s="104" t="str">
        <f t="shared" si="441"/>
        <v/>
      </c>
      <c r="OM49" s="134"/>
      <c r="ON49" s="104">
        <f t="shared" si="97"/>
        <v>11.792067307692308</v>
      </c>
      <c r="OO49" s="104">
        <f t="shared" si="98"/>
        <v>9.4771634615384617</v>
      </c>
      <c r="OP49" s="104">
        <f t="shared" si="442"/>
        <v>13.762500000000001</v>
      </c>
      <c r="OQ49" s="104">
        <f t="shared" si="443"/>
        <v>13.762500000000001</v>
      </c>
      <c r="OR49" s="105">
        <f t="shared" si="444"/>
        <v>24</v>
      </c>
      <c r="OS49" s="105">
        <f t="shared" si="445"/>
        <v>30</v>
      </c>
      <c r="OT49" s="134"/>
      <c r="OU49" s="109">
        <f t="shared" si="459"/>
        <v>3</v>
      </c>
      <c r="OW49" s="95" t="s">
        <v>31</v>
      </c>
      <c r="OX49" s="95" t="s">
        <v>31</v>
      </c>
      <c r="OY49" s="95" t="s">
        <v>30</v>
      </c>
      <c r="OZ49" s="95"/>
      <c r="PA49" s="95"/>
      <c r="PB49" s="95" t="s">
        <v>30</v>
      </c>
      <c r="PC49" s="95"/>
      <c r="PD49" s="95"/>
      <c r="PE49" s="95"/>
      <c r="PF49" s="95"/>
    </row>
    <row r="50" spans="1:422" x14ac:dyDescent="0.3">
      <c r="A50" s="103" t="e">
        <f>#REF!+1</f>
        <v>#REF!</v>
      </c>
      <c r="B50" s="237"/>
      <c r="C50" s="237"/>
      <c r="D50" s="237"/>
      <c r="E50" s="238"/>
      <c r="F50" s="102"/>
      <c r="G50" s="102"/>
      <c r="H50" s="104" t="str">
        <f t="shared" si="1"/>
        <v/>
      </c>
      <c r="I50" s="102"/>
      <c r="J50" s="104" t="str">
        <f t="shared" si="103"/>
        <v/>
      </c>
      <c r="K50" s="102"/>
      <c r="L50" s="102"/>
      <c r="M50" s="104" t="str">
        <f t="shared" si="2"/>
        <v/>
      </c>
      <c r="N50" s="102"/>
      <c r="O50" s="104" t="str">
        <f t="shared" si="104"/>
        <v/>
      </c>
      <c r="P50" s="102"/>
      <c r="Q50" s="102"/>
      <c r="R50" s="104" t="str">
        <f t="shared" si="3"/>
        <v/>
      </c>
      <c r="S50" s="102"/>
      <c r="T50" s="104" t="str">
        <f t="shared" si="105"/>
        <v/>
      </c>
      <c r="U50" s="102"/>
      <c r="V50" s="102"/>
      <c r="W50" s="104" t="str">
        <f t="shared" si="4"/>
        <v/>
      </c>
      <c r="X50" s="102"/>
      <c r="Y50" s="104" t="str">
        <f t="shared" si="106"/>
        <v/>
      </c>
      <c r="Z50" s="102"/>
      <c r="AA50" s="102"/>
      <c r="AB50" s="104" t="str">
        <f t="shared" si="5"/>
        <v/>
      </c>
      <c r="AC50" s="102"/>
      <c r="AD50" s="104" t="str">
        <f t="shared" si="107"/>
        <v/>
      </c>
      <c r="AE50" s="104" t="str">
        <f t="shared" si="108"/>
        <v/>
      </c>
      <c r="AF50" s="104" t="str">
        <f t="shared" si="109"/>
        <v/>
      </c>
      <c r="AG50" s="104" t="str">
        <f t="shared" si="110"/>
        <v/>
      </c>
      <c r="AH50" s="104" t="str">
        <f t="shared" si="111"/>
        <v/>
      </c>
      <c r="AI50" s="104" t="str">
        <f t="shared" si="112"/>
        <v/>
      </c>
      <c r="AJ50" s="105" t="str">
        <f t="shared" ref="AJ50:AJ51" si="460">IF(AG50="","",IF(SUM(AI50)=0,IF(SUM(AG50)&gt;=10,AJ$4,0),IF(SUM(AI50)&gt;=10,AJ$4,0)))</f>
        <v/>
      </c>
      <c r="AK50" s="109" t="str">
        <f t="shared" si="446"/>
        <v/>
      </c>
      <c r="AL50" s="102"/>
      <c r="AM50" s="102"/>
      <c r="AN50" s="104" t="str">
        <f t="shared" si="8"/>
        <v/>
      </c>
      <c r="AO50" s="102"/>
      <c r="AP50" s="104" t="str">
        <f t="shared" si="113"/>
        <v/>
      </c>
      <c r="AQ50" s="102"/>
      <c r="AR50" s="102"/>
      <c r="AS50" s="104" t="str">
        <f t="shared" si="9"/>
        <v/>
      </c>
      <c r="AT50" s="102"/>
      <c r="AU50" s="104" t="str">
        <f t="shared" si="114"/>
        <v/>
      </c>
      <c r="AV50" s="102"/>
      <c r="AW50" s="102"/>
      <c r="AX50" s="104" t="str">
        <f t="shared" si="10"/>
        <v/>
      </c>
      <c r="AY50" s="102"/>
      <c r="AZ50" s="104" t="str">
        <f t="shared" si="115"/>
        <v/>
      </c>
      <c r="BA50" s="102"/>
      <c r="BB50" s="102"/>
      <c r="BC50" s="104" t="str">
        <f t="shared" si="11"/>
        <v/>
      </c>
      <c r="BD50" s="102"/>
      <c r="BE50" s="104" t="str">
        <f t="shared" si="116"/>
        <v/>
      </c>
      <c r="BF50" s="102"/>
      <c r="BG50" s="102"/>
      <c r="BH50" s="104" t="str">
        <f t="shared" si="12"/>
        <v/>
      </c>
      <c r="BI50" s="102"/>
      <c r="BJ50" s="104" t="str">
        <f t="shared" si="117"/>
        <v/>
      </c>
      <c r="BK50" s="104" t="str">
        <f t="shared" si="118"/>
        <v/>
      </c>
      <c r="BL50" s="104" t="str">
        <f t="shared" si="119"/>
        <v/>
      </c>
      <c r="BM50" s="104" t="str">
        <f t="shared" si="120"/>
        <v/>
      </c>
      <c r="BN50" s="104" t="str">
        <f t="shared" si="121"/>
        <v/>
      </c>
      <c r="BO50" s="104" t="str">
        <f t="shared" si="122"/>
        <v/>
      </c>
      <c r="BP50" s="105" t="str">
        <f t="shared" ref="BP50:BP67" si="461">IF(BM50="","",IF(SUM(BO50)=0,IF(SUM(BM50)&gt;=10,BP$4,0),IF(SUM(BO50)&gt;=10,BP$4,0)))</f>
        <v/>
      </c>
      <c r="BQ50" s="109" t="str">
        <f t="shared" si="447"/>
        <v/>
      </c>
      <c r="BR50" s="102"/>
      <c r="BS50" s="102"/>
      <c r="BT50" s="104" t="str">
        <f t="shared" si="15"/>
        <v/>
      </c>
      <c r="BU50" s="102"/>
      <c r="BV50" s="104" t="str">
        <f t="shared" si="123"/>
        <v/>
      </c>
      <c r="BW50" s="102"/>
      <c r="BX50" s="102"/>
      <c r="BY50" s="104" t="str">
        <f t="shared" si="16"/>
        <v/>
      </c>
      <c r="BZ50" s="102"/>
      <c r="CA50" s="104" t="str">
        <f t="shared" si="124"/>
        <v/>
      </c>
      <c r="CB50" s="102"/>
      <c r="CC50" s="102"/>
      <c r="CD50" s="104" t="str">
        <f t="shared" si="17"/>
        <v/>
      </c>
      <c r="CE50" s="102"/>
      <c r="CF50" s="104" t="str">
        <f t="shared" si="125"/>
        <v/>
      </c>
      <c r="CG50" s="102"/>
      <c r="CH50" s="102"/>
      <c r="CI50" s="104" t="str">
        <f t="shared" si="18"/>
        <v/>
      </c>
      <c r="CJ50" s="102"/>
      <c r="CK50" s="104" t="str">
        <f t="shared" si="126"/>
        <v/>
      </c>
      <c r="CL50" s="102"/>
      <c r="CM50" s="102"/>
      <c r="CN50" s="104" t="str">
        <f t="shared" si="19"/>
        <v/>
      </c>
      <c r="CO50" s="102"/>
      <c r="CP50" s="104" t="str">
        <f t="shared" si="127"/>
        <v/>
      </c>
      <c r="CQ50" s="104" t="str">
        <f t="shared" si="128"/>
        <v/>
      </c>
      <c r="CR50" s="104" t="str">
        <f t="shared" si="129"/>
        <v/>
      </c>
      <c r="CS50" s="104" t="str">
        <f t="shared" si="130"/>
        <v/>
      </c>
      <c r="CT50" s="104" t="str">
        <f t="shared" si="131"/>
        <v/>
      </c>
      <c r="CU50" s="104" t="str">
        <f t="shared" si="132"/>
        <v/>
      </c>
      <c r="CV50" s="105" t="str">
        <f t="shared" ref="CV50:CV67" si="462">IF(CS50="","",IF(SUM(CU50)=0,IF(SUM(CS50)&gt;=10,CV$4,0),IF(SUM(CU50)&gt;=10,CV$4,0)))</f>
        <v/>
      </c>
      <c r="CW50" s="109" t="str">
        <f t="shared" si="448"/>
        <v/>
      </c>
      <c r="CX50" s="102"/>
      <c r="CY50" s="102"/>
      <c r="CZ50" s="104" t="str">
        <f t="shared" si="22"/>
        <v/>
      </c>
      <c r="DA50" s="102"/>
      <c r="DB50" s="104" t="str">
        <f t="shared" si="133"/>
        <v/>
      </c>
      <c r="DC50" s="102"/>
      <c r="DD50" s="102"/>
      <c r="DE50" s="104" t="str">
        <f t="shared" si="23"/>
        <v/>
      </c>
      <c r="DF50" s="102"/>
      <c r="DG50" s="104" t="str">
        <f t="shared" si="134"/>
        <v/>
      </c>
      <c r="DH50" s="102"/>
      <c r="DI50" s="102"/>
      <c r="DJ50" s="104" t="str">
        <f t="shared" si="24"/>
        <v/>
      </c>
      <c r="DK50" s="102"/>
      <c r="DL50" s="104" t="str">
        <f t="shared" si="135"/>
        <v/>
      </c>
      <c r="DM50" s="102"/>
      <c r="DN50" s="102"/>
      <c r="DO50" s="104" t="str">
        <f t="shared" si="25"/>
        <v/>
      </c>
      <c r="DP50" s="102"/>
      <c r="DQ50" s="104" t="str">
        <f t="shared" si="136"/>
        <v/>
      </c>
      <c r="DR50" s="102"/>
      <c r="DS50" s="102"/>
      <c r="DT50" s="104" t="str">
        <f t="shared" si="26"/>
        <v/>
      </c>
      <c r="DU50" s="102"/>
      <c r="DV50" s="104" t="str">
        <f t="shared" si="137"/>
        <v/>
      </c>
      <c r="DW50" s="104" t="str">
        <f t="shared" si="138"/>
        <v/>
      </c>
      <c r="DX50" s="104" t="str">
        <f t="shared" si="139"/>
        <v/>
      </c>
      <c r="DY50" s="104" t="str">
        <f t="shared" si="140"/>
        <v/>
      </c>
      <c r="DZ50" s="104" t="str">
        <f t="shared" si="141"/>
        <v/>
      </c>
      <c r="EA50" s="104" t="str">
        <f t="shared" si="142"/>
        <v/>
      </c>
      <c r="EB50" s="105" t="str">
        <f t="shared" ref="EB50:EB67" si="463">IF(DY50="","",IF(SUM(EA50)=0,IF(SUM(DY50)&gt;=10,EB$4,0),IF(SUM(EA50)&gt;=10,EB$4,0)))</f>
        <v/>
      </c>
      <c r="EC50" s="109" t="str">
        <f t="shared" si="449"/>
        <v/>
      </c>
      <c r="ED50" s="102"/>
      <c r="EE50" s="102"/>
      <c r="EF50" s="104" t="str">
        <f t="shared" si="29"/>
        <v/>
      </c>
      <c r="EG50" s="102"/>
      <c r="EH50" s="104" t="str">
        <f t="shared" si="143"/>
        <v/>
      </c>
      <c r="EI50" s="102"/>
      <c r="EJ50" s="102"/>
      <c r="EK50" s="104" t="str">
        <f t="shared" si="30"/>
        <v/>
      </c>
      <c r="EL50" s="102"/>
      <c r="EM50" s="104" t="str">
        <f t="shared" si="144"/>
        <v/>
      </c>
      <c r="EN50" s="102"/>
      <c r="EO50" s="102"/>
      <c r="EP50" s="104" t="str">
        <f t="shared" si="31"/>
        <v/>
      </c>
      <c r="EQ50" s="102"/>
      <c r="ER50" s="104" t="str">
        <f t="shared" si="145"/>
        <v/>
      </c>
      <c r="ES50" s="102"/>
      <c r="ET50" s="102"/>
      <c r="EU50" s="104" t="str">
        <f t="shared" si="32"/>
        <v/>
      </c>
      <c r="EV50" s="102"/>
      <c r="EW50" s="104" t="str">
        <f t="shared" si="146"/>
        <v/>
      </c>
      <c r="EX50" s="102"/>
      <c r="EY50" s="102"/>
      <c r="EZ50" s="104" t="str">
        <f t="shared" si="33"/>
        <v/>
      </c>
      <c r="FA50" s="102"/>
      <c r="FB50" s="104" t="str">
        <f t="shared" si="147"/>
        <v/>
      </c>
      <c r="FC50" s="104" t="str">
        <f t="shared" si="148"/>
        <v/>
      </c>
      <c r="FD50" s="104" t="str">
        <f t="shared" si="149"/>
        <v/>
      </c>
      <c r="FE50" s="104" t="str">
        <f t="shared" si="150"/>
        <v/>
      </c>
      <c r="FF50" s="104" t="str">
        <f t="shared" si="151"/>
        <v/>
      </c>
      <c r="FG50" s="104" t="str">
        <f t="shared" si="152"/>
        <v/>
      </c>
      <c r="FH50" s="105" t="str">
        <f t="shared" ref="FH50:FH67" si="464">IF(FE50="","",IF(SUM(FG50)=0,IF(SUM(FE50)&gt;=10,FH$4,0),IF(SUM(FG50)&gt;=10,FH$4,0)))</f>
        <v/>
      </c>
      <c r="FI50" s="109" t="str">
        <f t="shared" si="450"/>
        <v/>
      </c>
      <c r="FJ50" s="102"/>
      <c r="FK50" s="102"/>
      <c r="FL50" s="104" t="str">
        <f t="shared" si="36"/>
        <v/>
      </c>
      <c r="FM50" s="102"/>
      <c r="FN50" s="104" t="str">
        <f t="shared" si="153"/>
        <v/>
      </c>
      <c r="FO50" s="102"/>
      <c r="FP50" s="102"/>
      <c r="FQ50" s="104" t="str">
        <f t="shared" si="37"/>
        <v/>
      </c>
      <c r="FR50" s="102"/>
      <c r="FS50" s="104" t="str">
        <f t="shared" si="154"/>
        <v/>
      </c>
      <c r="FT50" s="102"/>
      <c r="FU50" s="102"/>
      <c r="FV50" s="104" t="str">
        <f t="shared" si="38"/>
        <v/>
      </c>
      <c r="FW50" s="102"/>
      <c r="FX50" s="104" t="str">
        <f t="shared" si="155"/>
        <v/>
      </c>
      <c r="FY50" s="102"/>
      <c r="FZ50" s="102"/>
      <c r="GA50" s="104" t="str">
        <f t="shared" si="39"/>
        <v/>
      </c>
      <c r="GB50" s="102"/>
      <c r="GC50" s="104" t="str">
        <f t="shared" si="156"/>
        <v/>
      </c>
      <c r="GD50" s="102"/>
      <c r="GE50" s="102"/>
      <c r="GF50" s="104" t="str">
        <f t="shared" si="40"/>
        <v/>
      </c>
      <c r="GG50" s="102"/>
      <c r="GH50" s="104" t="str">
        <f t="shared" si="157"/>
        <v/>
      </c>
      <c r="GI50" s="104" t="str">
        <f t="shared" si="158"/>
        <v/>
      </c>
      <c r="GJ50" s="104" t="str">
        <f t="shared" si="159"/>
        <v/>
      </c>
      <c r="GK50" s="104" t="str">
        <f t="shared" si="160"/>
        <v/>
      </c>
      <c r="GL50" s="104" t="str">
        <f t="shared" si="161"/>
        <v/>
      </c>
      <c r="GM50" s="104" t="str">
        <f t="shared" si="162"/>
        <v/>
      </c>
      <c r="GN50" s="105" t="str">
        <f t="shared" ref="GN50:GN67" si="465">IF(GK50="","",IF(SUM(GM50)=0,IF(SUM(GK50)&gt;=10,GN$4,0),IF(SUM(GM50)&gt;=10,GN$4,0)))</f>
        <v/>
      </c>
      <c r="GO50" s="109" t="str">
        <f t="shared" si="451"/>
        <v/>
      </c>
      <c r="GP50" s="102"/>
      <c r="GQ50" s="102"/>
      <c r="GR50" s="104" t="str">
        <f t="shared" si="43"/>
        <v/>
      </c>
      <c r="GS50" s="102"/>
      <c r="GT50" s="104" t="str">
        <f t="shared" si="163"/>
        <v/>
      </c>
      <c r="GU50" s="102"/>
      <c r="GV50" s="102"/>
      <c r="GW50" s="104" t="str">
        <f t="shared" si="44"/>
        <v/>
      </c>
      <c r="GX50" s="102"/>
      <c r="GY50" s="104" t="str">
        <f t="shared" si="164"/>
        <v/>
      </c>
      <c r="GZ50" s="102"/>
      <c r="HA50" s="102"/>
      <c r="HB50" s="104" t="str">
        <f t="shared" si="45"/>
        <v/>
      </c>
      <c r="HC50" s="102"/>
      <c r="HD50" s="104" t="str">
        <f t="shared" si="165"/>
        <v/>
      </c>
      <c r="HE50" s="102"/>
      <c r="HF50" s="102"/>
      <c r="HG50" s="104" t="str">
        <f t="shared" si="46"/>
        <v/>
      </c>
      <c r="HH50" s="102"/>
      <c r="HI50" s="104" t="str">
        <f t="shared" si="166"/>
        <v/>
      </c>
      <c r="HJ50" s="102"/>
      <c r="HK50" s="102"/>
      <c r="HL50" s="104" t="str">
        <f t="shared" si="47"/>
        <v/>
      </c>
      <c r="HM50" s="102"/>
      <c r="HN50" s="104" t="str">
        <f t="shared" si="167"/>
        <v/>
      </c>
      <c r="HO50" s="104" t="str">
        <f t="shared" si="168"/>
        <v/>
      </c>
      <c r="HP50" s="104" t="str">
        <f t="shared" si="169"/>
        <v/>
      </c>
      <c r="HQ50" s="104" t="str">
        <f t="shared" si="170"/>
        <v/>
      </c>
      <c r="HR50" s="104" t="str">
        <f t="shared" si="171"/>
        <v/>
      </c>
      <c r="HS50" s="104" t="str">
        <f t="shared" si="172"/>
        <v/>
      </c>
      <c r="HT50" s="105" t="str">
        <f t="shared" ref="HT50:HT67" si="466">IF(HQ50="","",IF(SUM(HS50)=0,IF(SUM(HQ50)&gt;=10,HT$4,0),IF(SUM(HS50)&gt;=10,HT$4,0)))</f>
        <v/>
      </c>
      <c r="HU50" s="109" t="str">
        <f t="shared" si="452"/>
        <v/>
      </c>
      <c r="HV50" s="102"/>
      <c r="HW50" s="102"/>
      <c r="HX50" s="104" t="str">
        <f t="shared" si="50"/>
        <v/>
      </c>
      <c r="HY50" s="102"/>
      <c r="HZ50" s="104" t="str">
        <f t="shared" si="173"/>
        <v/>
      </c>
      <c r="IA50" s="102"/>
      <c r="IB50" s="102"/>
      <c r="IC50" s="104" t="str">
        <f t="shared" si="51"/>
        <v/>
      </c>
      <c r="ID50" s="102"/>
      <c r="IE50" s="104" t="str">
        <f t="shared" si="174"/>
        <v/>
      </c>
      <c r="IF50" s="102"/>
      <c r="IG50" s="102"/>
      <c r="IH50" s="104" t="str">
        <f t="shared" si="52"/>
        <v/>
      </c>
      <c r="II50" s="102"/>
      <c r="IJ50" s="104" t="str">
        <f t="shared" si="175"/>
        <v/>
      </c>
      <c r="IK50" s="102"/>
      <c r="IL50" s="102"/>
      <c r="IM50" s="104" t="str">
        <f t="shared" si="53"/>
        <v/>
      </c>
      <c r="IN50" s="102"/>
      <c r="IO50" s="104" t="str">
        <f t="shared" si="176"/>
        <v/>
      </c>
      <c r="IP50" s="102"/>
      <c r="IQ50" s="102"/>
      <c r="IR50" s="104" t="str">
        <f t="shared" si="54"/>
        <v/>
      </c>
      <c r="IS50" s="102"/>
      <c r="IT50" s="104" t="str">
        <f t="shared" si="177"/>
        <v/>
      </c>
      <c r="IU50" s="104" t="str">
        <f t="shared" ref="IU50:IU52" si="467">IF(AND(HV50="",IA50="",IF50=""),"",SUM(HV50)*SUM(HZ$4)+SUM(IA50)*SUM(IE$4)+SUM(IF50)*SUM(IJ$4)+SUM(IK50)*SUM(IO$4)+SUM(IP50)*SUM(IT$4))</f>
        <v/>
      </c>
      <c r="IV50" s="104" t="str">
        <f t="shared" ref="IV50:IV52" si="468">IF(AND(HW50="",IB50="",IG50=""),"",SUM(HW50)*SUM(HZ$4)+SUM(IB50)*SUM(IE$4)+SUM(IG50)*SUM(IJ$4)+SUM(IL50)*SUM(IO$4)+SUM(IQ50)*SUM(IT$4))</f>
        <v/>
      </c>
      <c r="IW50" s="104" t="str">
        <f t="shared" ref="IW50:IW52" si="469">IF(AND(HX50="",IC50="",IH50=""),"",SUM(HX50)*SUM(HZ$4)+SUM(IC50)*SUM(IE$4)+SUM(IH50)*SUM(IJ$4)+SUM(IM50)*SUM(IO$4)+SUM(IR50)*SUM(IT$4))</f>
        <v/>
      </c>
      <c r="IX50" s="104" t="str">
        <f t="shared" ref="IX50:IX52" si="470">IF(AND(HY50="",ID50="",II50=""),"",SUM(HY50)*SUM(HZ$4)+SUM(ID50)*SUM(IE$4)+SUM(II50)*SUM(IJ$4)+SUM(IN50)*SUM(IO$4)+SUM(IS50)*SUM(IT$4))</f>
        <v/>
      </c>
      <c r="IY50" s="104" t="str">
        <f t="shared" ref="IY50:IY52" si="471">IF(AND(HZ50="",IE50="",IJ50=""),"",SUM(HZ50)*SUM(HZ$4)+SUM(IE50)*SUM(IE$4)+SUM(IJ50)*SUM(IJ$4)+SUM(IO50)*SUM(IO$4)+SUM(IT50)*SUM(IT$4))</f>
        <v/>
      </c>
      <c r="IZ50" s="105" t="str">
        <f t="shared" ref="IZ50:IZ67" si="472">IF(IW50="","",IF(SUM(IY50)=0,IF(SUM(IW50)&gt;=10,IZ$4,0),IF(SUM(IY50)&gt;=10,IZ$4,0)))</f>
        <v/>
      </c>
      <c r="JA50" s="109" t="str">
        <f t="shared" si="453"/>
        <v/>
      </c>
      <c r="JB50" s="102"/>
      <c r="JC50" s="102"/>
      <c r="JD50" s="104" t="str">
        <f t="shared" si="56"/>
        <v/>
      </c>
      <c r="JE50" s="102"/>
      <c r="JF50" s="104" t="str">
        <f t="shared" si="184"/>
        <v/>
      </c>
      <c r="JG50" s="102"/>
      <c r="JH50" s="102"/>
      <c r="JI50" s="104" t="str">
        <f t="shared" si="57"/>
        <v/>
      </c>
      <c r="JJ50" s="102"/>
      <c r="JK50" s="104" t="str">
        <f t="shared" si="185"/>
        <v/>
      </c>
      <c r="JL50" s="102"/>
      <c r="JM50" s="102"/>
      <c r="JN50" s="104" t="str">
        <f t="shared" si="58"/>
        <v/>
      </c>
      <c r="JO50" s="102"/>
      <c r="JP50" s="104" t="str">
        <f t="shared" si="186"/>
        <v/>
      </c>
      <c r="JQ50" s="102"/>
      <c r="JR50" s="102"/>
      <c r="JS50" s="104" t="str">
        <f t="shared" si="59"/>
        <v/>
      </c>
      <c r="JT50" s="102"/>
      <c r="JU50" s="104" t="str">
        <f t="shared" si="187"/>
        <v/>
      </c>
      <c r="JV50" s="102"/>
      <c r="JW50" s="102"/>
      <c r="JX50" s="104" t="str">
        <f t="shared" si="60"/>
        <v/>
      </c>
      <c r="JY50" s="102"/>
      <c r="JZ50" s="104" t="str">
        <f t="shared" si="188"/>
        <v/>
      </c>
      <c r="KA50" s="104" t="str">
        <f t="shared" si="189"/>
        <v/>
      </c>
      <c r="KB50" s="104" t="str">
        <f t="shared" si="190"/>
        <v/>
      </c>
      <c r="KC50" s="104" t="str">
        <f t="shared" si="191"/>
        <v/>
      </c>
      <c r="KD50" s="104" t="str">
        <f t="shared" si="192"/>
        <v/>
      </c>
      <c r="KE50" s="104" t="str">
        <f t="shared" si="193"/>
        <v/>
      </c>
      <c r="KF50" s="105" t="str">
        <f t="shared" ref="KF50:KF67" si="473">IF(KC50="","",IF(SUM(KE50)=0,IF(SUM(KC50)&gt;=10,KF$4,0),IF(SUM(KE50)&gt;=10,KF$4,0)))</f>
        <v/>
      </c>
      <c r="KG50" s="109" t="str">
        <f t="shared" si="454"/>
        <v/>
      </c>
      <c r="KH50" s="102"/>
      <c r="KI50" s="102"/>
      <c r="KJ50" s="104" t="str">
        <f t="shared" si="63"/>
        <v/>
      </c>
      <c r="KK50" s="102"/>
      <c r="KL50" s="104" t="str">
        <f t="shared" si="194"/>
        <v/>
      </c>
      <c r="KM50" s="102"/>
      <c r="KN50" s="102"/>
      <c r="KO50" s="104" t="str">
        <f t="shared" si="64"/>
        <v/>
      </c>
      <c r="KP50" s="102"/>
      <c r="KQ50" s="104" t="str">
        <f t="shared" si="195"/>
        <v/>
      </c>
      <c r="KR50" s="102"/>
      <c r="KS50" s="102"/>
      <c r="KT50" s="104" t="str">
        <f t="shared" si="65"/>
        <v/>
      </c>
      <c r="KU50" s="102"/>
      <c r="KV50" s="104" t="str">
        <f t="shared" si="196"/>
        <v/>
      </c>
      <c r="KW50" s="102"/>
      <c r="KX50" s="102"/>
      <c r="KY50" s="104" t="str">
        <f t="shared" si="66"/>
        <v/>
      </c>
      <c r="KZ50" s="102"/>
      <c r="LA50" s="104" t="str">
        <f t="shared" si="197"/>
        <v/>
      </c>
      <c r="LB50" s="102"/>
      <c r="LC50" s="102"/>
      <c r="LD50" s="104" t="str">
        <f t="shared" si="67"/>
        <v/>
      </c>
      <c r="LE50" s="102"/>
      <c r="LF50" s="104" t="str">
        <f t="shared" si="198"/>
        <v/>
      </c>
      <c r="LG50" s="104" t="str">
        <f t="shared" si="199"/>
        <v/>
      </c>
      <c r="LH50" s="104" t="str">
        <f t="shared" si="200"/>
        <v/>
      </c>
      <c r="LI50" s="104" t="str">
        <f t="shared" si="201"/>
        <v/>
      </c>
      <c r="LJ50" s="104" t="str">
        <f t="shared" si="202"/>
        <v/>
      </c>
      <c r="LK50" s="104" t="str">
        <f t="shared" si="203"/>
        <v/>
      </c>
      <c r="LL50" s="105" t="str">
        <f t="shared" ref="LL50:LL67" si="474">IF(LI50="","",IF(SUM(LK50)=0,IF(SUM(LI50)&gt;=10,LL$4,0),IF(SUM(LK50)&gt;=10,LL$4,0)))</f>
        <v/>
      </c>
      <c r="LM50" s="109" t="str">
        <f t="shared" si="455"/>
        <v/>
      </c>
      <c r="LN50" s="102"/>
      <c r="LO50" s="102"/>
      <c r="LP50" s="104" t="str">
        <f t="shared" si="70"/>
        <v/>
      </c>
      <c r="LQ50" s="102"/>
      <c r="LR50" s="104" t="str">
        <f t="shared" si="204"/>
        <v/>
      </c>
      <c r="LS50" s="102"/>
      <c r="LT50" s="102"/>
      <c r="LU50" s="104" t="str">
        <f t="shared" si="71"/>
        <v/>
      </c>
      <c r="LV50" s="102"/>
      <c r="LW50" s="104" t="str">
        <f t="shared" si="205"/>
        <v/>
      </c>
      <c r="LX50" s="102"/>
      <c r="LY50" s="102"/>
      <c r="LZ50" s="104" t="str">
        <f t="shared" si="72"/>
        <v/>
      </c>
      <c r="MA50" s="102"/>
      <c r="MB50" s="104" t="str">
        <f t="shared" si="206"/>
        <v/>
      </c>
      <c r="MC50" s="102"/>
      <c r="MD50" s="102"/>
      <c r="ME50" s="104" t="str">
        <f t="shared" si="73"/>
        <v/>
      </c>
      <c r="MF50" s="102"/>
      <c r="MG50" s="104" t="str">
        <f t="shared" si="207"/>
        <v/>
      </c>
      <c r="MH50" s="102"/>
      <c r="MI50" s="102"/>
      <c r="MJ50" s="104" t="str">
        <f t="shared" si="74"/>
        <v/>
      </c>
      <c r="MK50" s="102"/>
      <c r="ML50" s="104" t="str">
        <f t="shared" si="208"/>
        <v/>
      </c>
      <c r="MM50" s="104" t="str">
        <f t="shared" si="209"/>
        <v/>
      </c>
      <c r="MN50" s="104" t="str">
        <f t="shared" si="210"/>
        <v/>
      </c>
      <c r="MO50" s="104" t="str">
        <f t="shared" si="211"/>
        <v/>
      </c>
      <c r="MP50" s="104" t="str">
        <f t="shared" si="212"/>
        <v/>
      </c>
      <c r="MQ50" s="104" t="str">
        <f t="shared" si="213"/>
        <v/>
      </c>
      <c r="MR50" s="105" t="str">
        <f t="shared" ref="MR50:MR67" si="475">IF(MO50="","",IF(SUM(MQ50)=0,IF(SUM(MO50)&gt;=10,MR$4,0),IF(SUM(MQ50)&gt;=10,MR$4,0)))</f>
        <v/>
      </c>
      <c r="MS50" s="109" t="str">
        <f t="shared" si="456"/>
        <v/>
      </c>
      <c r="MT50" s="102"/>
      <c r="MU50" s="102"/>
      <c r="MV50" s="104" t="str">
        <f t="shared" si="77"/>
        <v/>
      </c>
      <c r="MW50" s="102"/>
      <c r="MX50" s="104" t="str">
        <f t="shared" si="214"/>
        <v/>
      </c>
      <c r="MY50" s="102"/>
      <c r="MZ50" s="102"/>
      <c r="NA50" s="104" t="str">
        <f t="shared" si="78"/>
        <v/>
      </c>
      <c r="NB50" s="102"/>
      <c r="NC50" s="104" t="str">
        <f t="shared" si="215"/>
        <v/>
      </c>
      <c r="ND50" s="102"/>
      <c r="NE50" s="102"/>
      <c r="NF50" s="104" t="str">
        <f t="shared" si="79"/>
        <v/>
      </c>
      <c r="NG50" s="102"/>
      <c r="NH50" s="104" t="str">
        <f t="shared" si="216"/>
        <v/>
      </c>
      <c r="NI50" s="102"/>
      <c r="NJ50" s="102"/>
      <c r="NK50" s="104" t="str">
        <f t="shared" si="80"/>
        <v/>
      </c>
      <c r="NL50" s="102"/>
      <c r="NM50" s="104" t="str">
        <f t="shared" si="217"/>
        <v/>
      </c>
      <c r="NN50" s="102"/>
      <c r="NO50" s="102"/>
      <c r="NP50" s="104" t="str">
        <f t="shared" si="81"/>
        <v/>
      </c>
      <c r="NQ50" s="102"/>
      <c r="NR50" s="104" t="str">
        <f t="shared" si="218"/>
        <v/>
      </c>
      <c r="NS50" s="104" t="str">
        <f t="shared" si="219"/>
        <v/>
      </c>
      <c r="NT50" s="104" t="str">
        <f t="shared" si="220"/>
        <v/>
      </c>
      <c r="NU50" s="104" t="str">
        <f t="shared" si="221"/>
        <v/>
      </c>
      <c r="NV50" s="104" t="str">
        <f t="shared" si="222"/>
        <v/>
      </c>
      <c r="NW50" s="104" t="str">
        <f t="shared" si="223"/>
        <v/>
      </c>
      <c r="NX50" s="105" t="str">
        <f t="shared" ref="NX50:NX67" si="476">IF(NU50="","",IF(SUM(NW50)=0,IF(SUM(NU50)&gt;=10,NX$4,0),IF(SUM(NW50)&gt;=10,NX$4,0)))</f>
        <v/>
      </c>
      <c r="NY50" s="109" t="str">
        <f t="shared" si="457"/>
        <v/>
      </c>
      <c r="NZ50" s="73">
        <f t="shared" si="458"/>
        <v>0</v>
      </c>
      <c r="OA50" s="104" t="str">
        <f t="shared" si="85"/>
        <v/>
      </c>
      <c r="OB50" s="104" t="str">
        <f t="shared" si="86"/>
        <v/>
      </c>
      <c r="OC50" s="104" t="str">
        <f t="shared" si="87"/>
        <v/>
      </c>
      <c r="OD50" s="104" t="str">
        <f t="shared" si="88"/>
        <v/>
      </c>
      <c r="OE50" s="104" t="str">
        <f t="shared" si="89"/>
        <v/>
      </c>
      <c r="OF50" s="104" t="str">
        <f t="shared" si="90"/>
        <v/>
      </c>
      <c r="OG50" s="104" t="str">
        <f t="shared" si="91"/>
        <v/>
      </c>
      <c r="OH50" s="104" t="str">
        <f t="shared" si="92"/>
        <v/>
      </c>
      <c r="OI50" s="104" t="str">
        <f t="shared" si="93"/>
        <v/>
      </c>
      <c r="OJ50" s="104" t="str">
        <f t="shared" si="94"/>
        <v/>
      </c>
      <c r="OK50" s="104" t="str">
        <f t="shared" si="95"/>
        <v/>
      </c>
      <c r="OL50" s="104" t="str">
        <f t="shared" si="96"/>
        <v/>
      </c>
      <c r="OM50" s="134"/>
      <c r="ON50" s="104" t="str">
        <f>IF(AE50="","",(SUM(AE110)*SUM($AJ$4)+SUM(BK50)*SUM($BP$4)+SUM(CQ50)*SUM($CV$4)+SUM(DW50)*SUM($EB$4)+SUM(FC50)*SUM($FH$4)+SUM(GI50)*SUM($GN$4)+SUM(HO50)*SUM($HT$4)+SUM(IU50)*SUM($IZ$4)+SUM(KA50)*SUM($KF$4)+SUM(LG50)*SUM($LL$4)+SUM(MM50)*SUM($MR$4)+SUM(NS50)*SUM($NX$4))/30)</f>
        <v/>
      </c>
      <c r="OO50" s="104" t="str">
        <f>IF(AF50="","",(SUM(AF110)*SUM($AJ$4)+SUM(BL50)*SUM($BP$4)+SUM(CR50)*SUM($CV$4)+SUM(DX50)*SUM($EB$4)+SUM(FD50)*SUM($FH$4)+SUM(GJ50)*SUM($GN$4)+SUM(HP50)*SUM($HT$4)+SUM(IV50)*SUM($IZ$4)+SUM(KB50)*SUM($KF$4)+SUM(LH50)*SUM($LL$4)+SUM(MN50)*SUM($MR$4)+SUM(NT50)*SUM($NX$4))/30)</f>
        <v/>
      </c>
      <c r="OP50" s="104" t="str">
        <f>IF(AG50="","",($AJ$4*SUM(AG50)+$BP$4*SUM(BM50)+$CV$4*SUM(CS50)+$EB$4*SUM(DY50)+$FH$4*SUM(FE50)+$GN$4*SUM(GK50)+$HT$4*SUM(HQ50)+$IZ$4*SUM(IW50)+$KF$4*SUM(KC50)+$LL$4*SUM(LI50)+$MR$4*SUM(MO50)+$NX$4*SUM(NU50))/30)</f>
        <v/>
      </c>
      <c r="OQ50" s="104" t="str">
        <f>IF(AI50="","",($AJ$4*SUM(AI50)+$BP$4*SUM(BO50)+$CV$4*SUM(CU50)+$EB$4*SUM(EA50)+$FH$4*SUM(FG50)+$GN$4*SUM(GM50)+$HT$4*SUM(HS50)+$IZ$4*SUM(IY50)+$KF$4*SUM(KE50)+$LL$4*SUM(LK50)+$MR$4*SUM(MQ50)+$NX$4*SUM(NW50))/30)</f>
        <v/>
      </c>
      <c r="OR50" s="105" t="str">
        <f>IF(AK50="","",SUM($AJ50,$BP50,$CV50,$EB50,$FH50,$GN50,$HT50,$IZ50,$KF50,$LL50,$MR50,$NX50))</f>
        <v/>
      </c>
      <c r="OS50" s="105" t="str">
        <f t="shared" si="224"/>
        <v/>
      </c>
      <c r="OT50" s="134"/>
      <c r="OU50" s="109" t="str">
        <f t="shared" si="459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 t="e">
        <f t="shared" si="225"/>
        <v>#REF!</v>
      </c>
      <c r="B51" s="237"/>
      <c r="C51" s="237"/>
      <c r="D51" s="237"/>
      <c r="E51" s="238"/>
      <c r="F51" s="102"/>
      <c r="G51" s="102"/>
      <c r="H51" s="104" t="str">
        <f t="shared" si="1"/>
        <v/>
      </c>
      <c r="I51" s="102"/>
      <c r="J51" s="104" t="str">
        <f t="shared" si="103"/>
        <v/>
      </c>
      <c r="K51" s="102"/>
      <c r="L51" s="102"/>
      <c r="M51" s="104" t="str">
        <f t="shared" si="2"/>
        <v/>
      </c>
      <c r="N51" s="102"/>
      <c r="O51" s="104" t="str">
        <f t="shared" si="104"/>
        <v/>
      </c>
      <c r="P51" s="102"/>
      <c r="Q51" s="102"/>
      <c r="R51" s="104" t="str">
        <f t="shared" si="3"/>
        <v/>
      </c>
      <c r="S51" s="102"/>
      <c r="T51" s="104" t="str">
        <f t="shared" si="105"/>
        <v/>
      </c>
      <c r="U51" s="102"/>
      <c r="V51" s="102"/>
      <c r="W51" s="104" t="str">
        <f t="shared" si="4"/>
        <v/>
      </c>
      <c r="X51" s="102"/>
      <c r="Y51" s="104" t="str">
        <f t="shared" si="106"/>
        <v/>
      </c>
      <c r="Z51" s="102"/>
      <c r="AA51" s="102"/>
      <c r="AB51" s="104" t="str">
        <f t="shared" si="5"/>
        <v/>
      </c>
      <c r="AC51" s="102"/>
      <c r="AD51" s="104" t="str">
        <f t="shared" si="107"/>
        <v/>
      </c>
      <c r="AE51" s="104" t="str">
        <f t="shared" si="108"/>
        <v/>
      </c>
      <c r="AF51" s="104" t="str">
        <f t="shared" si="109"/>
        <v/>
      </c>
      <c r="AG51" s="104" t="str">
        <f t="shared" si="110"/>
        <v/>
      </c>
      <c r="AH51" s="104" t="str">
        <f t="shared" si="111"/>
        <v/>
      </c>
      <c r="AI51" s="104" t="str">
        <f t="shared" si="112"/>
        <v/>
      </c>
      <c r="AJ51" s="105" t="str">
        <f t="shared" si="460"/>
        <v/>
      </c>
      <c r="AK51" s="109" t="str">
        <f t="shared" si="446"/>
        <v/>
      </c>
      <c r="AL51" s="102"/>
      <c r="AM51" s="102"/>
      <c r="AN51" s="104" t="str">
        <f t="shared" si="8"/>
        <v/>
      </c>
      <c r="AO51" s="102"/>
      <c r="AP51" s="104" t="str">
        <f t="shared" si="113"/>
        <v/>
      </c>
      <c r="AQ51" s="102"/>
      <c r="AR51" s="102"/>
      <c r="AS51" s="104" t="str">
        <f t="shared" si="9"/>
        <v/>
      </c>
      <c r="AT51" s="102"/>
      <c r="AU51" s="104" t="str">
        <f t="shared" si="114"/>
        <v/>
      </c>
      <c r="AV51" s="102"/>
      <c r="AW51" s="102"/>
      <c r="AX51" s="104" t="str">
        <f t="shared" si="10"/>
        <v/>
      </c>
      <c r="AY51" s="102"/>
      <c r="AZ51" s="104" t="str">
        <f t="shared" si="115"/>
        <v/>
      </c>
      <c r="BA51" s="102"/>
      <c r="BB51" s="102"/>
      <c r="BC51" s="104" t="str">
        <f t="shared" si="11"/>
        <v/>
      </c>
      <c r="BD51" s="102"/>
      <c r="BE51" s="104" t="str">
        <f t="shared" si="116"/>
        <v/>
      </c>
      <c r="BF51" s="102"/>
      <c r="BG51" s="102"/>
      <c r="BH51" s="104" t="str">
        <f t="shared" si="12"/>
        <v/>
      </c>
      <c r="BI51" s="102"/>
      <c r="BJ51" s="104" t="str">
        <f t="shared" si="117"/>
        <v/>
      </c>
      <c r="BK51" s="104" t="str">
        <f t="shared" si="118"/>
        <v/>
      </c>
      <c r="BL51" s="104" t="str">
        <f t="shared" si="119"/>
        <v/>
      </c>
      <c r="BM51" s="104" t="str">
        <f t="shared" si="120"/>
        <v/>
      </c>
      <c r="BN51" s="104" t="str">
        <f t="shared" si="121"/>
        <v/>
      </c>
      <c r="BO51" s="104" t="str">
        <f t="shared" si="122"/>
        <v/>
      </c>
      <c r="BP51" s="105" t="str">
        <f t="shared" si="461"/>
        <v/>
      </c>
      <c r="BQ51" s="109" t="str">
        <f t="shared" si="447"/>
        <v/>
      </c>
      <c r="BR51" s="102"/>
      <c r="BS51" s="102"/>
      <c r="BT51" s="104" t="str">
        <f t="shared" si="15"/>
        <v/>
      </c>
      <c r="BU51" s="102"/>
      <c r="BV51" s="104" t="str">
        <f t="shared" si="123"/>
        <v/>
      </c>
      <c r="BW51" s="102"/>
      <c r="BX51" s="102"/>
      <c r="BY51" s="104" t="str">
        <f t="shared" si="16"/>
        <v/>
      </c>
      <c r="BZ51" s="102"/>
      <c r="CA51" s="104" t="str">
        <f t="shared" si="124"/>
        <v/>
      </c>
      <c r="CB51" s="102"/>
      <c r="CC51" s="102"/>
      <c r="CD51" s="104" t="str">
        <f t="shared" si="17"/>
        <v/>
      </c>
      <c r="CE51" s="102"/>
      <c r="CF51" s="104" t="str">
        <f t="shared" si="125"/>
        <v/>
      </c>
      <c r="CG51" s="102"/>
      <c r="CH51" s="102"/>
      <c r="CI51" s="104" t="str">
        <f t="shared" si="18"/>
        <v/>
      </c>
      <c r="CJ51" s="102"/>
      <c r="CK51" s="104" t="str">
        <f t="shared" si="126"/>
        <v/>
      </c>
      <c r="CL51" s="102"/>
      <c r="CM51" s="102"/>
      <c r="CN51" s="104" t="str">
        <f t="shared" si="19"/>
        <v/>
      </c>
      <c r="CO51" s="102"/>
      <c r="CP51" s="104" t="str">
        <f t="shared" si="127"/>
        <v/>
      </c>
      <c r="CQ51" s="104" t="str">
        <f t="shared" si="128"/>
        <v/>
      </c>
      <c r="CR51" s="104" t="str">
        <f t="shared" si="129"/>
        <v/>
      </c>
      <c r="CS51" s="104" t="str">
        <f t="shared" si="130"/>
        <v/>
      </c>
      <c r="CT51" s="104" t="str">
        <f t="shared" si="131"/>
        <v/>
      </c>
      <c r="CU51" s="104" t="str">
        <f t="shared" si="132"/>
        <v/>
      </c>
      <c r="CV51" s="105" t="str">
        <f t="shared" si="462"/>
        <v/>
      </c>
      <c r="CW51" s="109" t="str">
        <f t="shared" si="448"/>
        <v/>
      </c>
      <c r="CX51" s="102"/>
      <c r="CY51" s="102"/>
      <c r="CZ51" s="104" t="str">
        <f t="shared" si="22"/>
        <v/>
      </c>
      <c r="DA51" s="102"/>
      <c r="DB51" s="104" t="str">
        <f t="shared" si="133"/>
        <v/>
      </c>
      <c r="DC51" s="102"/>
      <c r="DD51" s="102"/>
      <c r="DE51" s="104" t="str">
        <f t="shared" si="23"/>
        <v/>
      </c>
      <c r="DF51" s="102"/>
      <c r="DG51" s="104" t="str">
        <f t="shared" si="134"/>
        <v/>
      </c>
      <c r="DH51" s="102"/>
      <c r="DI51" s="102"/>
      <c r="DJ51" s="104" t="str">
        <f t="shared" si="24"/>
        <v/>
      </c>
      <c r="DK51" s="102"/>
      <c r="DL51" s="104" t="str">
        <f t="shared" si="135"/>
        <v/>
      </c>
      <c r="DM51" s="102"/>
      <c r="DN51" s="102"/>
      <c r="DO51" s="104" t="str">
        <f t="shared" si="25"/>
        <v/>
      </c>
      <c r="DP51" s="102"/>
      <c r="DQ51" s="104" t="str">
        <f t="shared" si="136"/>
        <v/>
      </c>
      <c r="DR51" s="102"/>
      <c r="DS51" s="102"/>
      <c r="DT51" s="104" t="str">
        <f t="shared" si="26"/>
        <v/>
      </c>
      <c r="DU51" s="102"/>
      <c r="DV51" s="104" t="str">
        <f t="shared" si="137"/>
        <v/>
      </c>
      <c r="DW51" s="104" t="str">
        <f t="shared" si="138"/>
        <v/>
      </c>
      <c r="DX51" s="104" t="str">
        <f t="shared" si="139"/>
        <v/>
      </c>
      <c r="DY51" s="104" t="str">
        <f t="shared" si="140"/>
        <v/>
      </c>
      <c r="DZ51" s="104" t="str">
        <f t="shared" si="141"/>
        <v/>
      </c>
      <c r="EA51" s="104" t="str">
        <f t="shared" si="142"/>
        <v/>
      </c>
      <c r="EB51" s="105" t="str">
        <f t="shared" si="463"/>
        <v/>
      </c>
      <c r="EC51" s="109" t="str">
        <f t="shared" si="449"/>
        <v/>
      </c>
      <c r="ED51" s="102"/>
      <c r="EE51" s="102"/>
      <c r="EF51" s="104" t="str">
        <f t="shared" si="29"/>
        <v/>
      </c>
      <c r="EG51" s="102"/>
      <c r="EH51" s="104" t="str">
        <f t="shared" si="143"/>
        <v/>
      </c>
      <c r="EI51" s="102"/>
      <c r="EJ51" s="102"/>
      <c r="EK51" s="104" t="str">
        <f t="shared" si="30"/>
        <v/>
      </c>
      <c r="EL51" s="102"/>
      <c r="EM51" s="104" t="str">
        <f t="shared" si="144"/>
        <v/>
      </c>
      <c r="EN51" s="102"/>
      <c r="EO51" s="102"/>
      <c r="EP51" s="104" t="str">
        <f t="shared" si="31"/>
        <v/>
      </c>
      <c r="EQ51" s="102"/>
      <c r="ER51" s="104" t="str">
        <f t="shared" si="145"/>
        <v/>
      </c>
      <c r="ES51" s="102"/>
      <c r="ET51" s="102"/>
      <c r="EU51" s="104" t="str">
        <f t="shared" si="32"/>
        <v/>
      </c>
      <c r="EV51" s="102"/>
      <c r="EW51" s="104" t="str">
        <f t="shared" si="146"/>
        <v/>
      </c>
      <c r="EX51" s="102"/>
      <c r="EY51" s="102"/>
      <c r="EZ51" s="104" t="str">
        <f t="shared" si="33"/>
        <v/>
      </c>
      <c r="FA51" s="102"/>
      <c r="FB51" s="104" t="str">
        <f t="shared" si="147"/>
        <v/>
      </c>
      <c r="FC51" s="104" t="str">
        <f t="shared" si="148"/>
        <v/>
      </c>
      <c r="FD51" s="104" t="str">
        <f t="shared" si="149"/>
        <v/>
      </c>
      <c r="FE51" s="104" t="str">
        <f t="shared" si="150"/>
        <v/>
      </c>
      <c r="FF51" s="104" t="str">
        <f t="shared" si="151"/>
        <v/>
      </c>
      <c r="FG51" s="104" t="str">
        <f t="shared" si="152"/>
        <v/>
      </c>
      <c r="FH51" s="105" t="str">
        <f t="shared" si="464"/>
        <v/>
      </c>
      <c r="FI51" s="109" t="str">
        <f t="shared" si="450"/>
        <v/>
      </c>
      <c r="FJ51" s="102"/>
      <c r="FK51" s="102"/>
      <c r="FL51" s="104" t="str">
        <f t="shared" si="36"/>
        <v/>
      </c>
      <c r="FM51" s="102"/>
      <c r="FN51" s="104" t="str">
        <f t="shared" si="153"/>
        <v/>
      </c>
      <c r="FO51" s="102"/>
      <c r="FP51" s="102"/>
      <c r="FQ51" s="104" t="str">
        <f t="shared" si="37"/>
        <v/>
      </c>
      <c r="FR51" s="102"/>
      <c r="FS51" s="104" t="str">
        <f t="shared" si="154"/>
        <v/>
      </c>
      <c r="FT51" s="102"/>
      <c r="FU51" s="102"/>
      <c r="FV51" s="104" t="str">
        <f t="shared" si="38"/>
        <v/>
      </c>
      <c r="FW51" s="102"/>
      <c r="FX51" s="104" t="str">
        <f t="shared" si="155"/>
        <v/>
      </c>
      <c r="FY51" s="102"/>
      <c r="FZ51" s="102"/>
      <c r="GA51" s="104" t="str">
        <f t="shared" si="39"/>
        <v/>
      </c>
      <c r="GB51" s="102"/>
      <c r="GC51" s="104" t="str">
        <f t="shared" si="156"/>
        <v/>
      </c>
      <c r="GD51" s="102"/>
      <c r="GE51" s="102"/>
      <c r="GF51" s="104" t="str">
        <f t="shared" si="40"/>
        <v/>
      </c>
      <c r="GG51" s="102"/>
      <c r="GH51" s="104" t="str">
        <f t="shared" si="157"/>
        <v/>
      </c>
      <c r="GI51" s="104" t="str">
        <f t="shared" si="158"/>
        <v/>
      </c>
      <c r="GJ51" s="104" t="str">
        <f t="shared" si="159"/>
        <v/>
      </c>
      <c r="GK51" s="104" t="str">
        <f t="shared" si="160"/>
        <v/>
      </c>
      <c r="GL51" s="104" t="str">
        <f t="shared" si="161"/>
        <v/>
      </c>
      <c r="GM51" s="104" t="str">
        <f t="shared" si="162"/>
        <v/>
      </c>
      <c r="GN51" s="105" t="str">
        <f t="shared" si="465"/>
        <v/>
      </c>
      <c r="GO51" s="109" t="str">
        <f t="shared" si="451"/>
        <v/>
      </c>
      <c r="GP51" s="102"/>
      <c r="GQ51" s="102"/>
      <c r="GR51" s="104" t="str">
        <f t="shared" si="43"/>
        <v/>
      </c>
      <c r="GS51" s="102"/>
      <c r="GT51" s="104" t="str">
        <f t="shared" si="163"/>
        <v/>
      </c>
      <c r="GU51" s="102"/>
      <c r="GV51" s="102"/>
      <c r="GW51" s="104" t="str">
        <f t="shared" si="44"/>
        <v/>
      </c>
      <c r="GX51" s="102"/>
      <c r="GY51" s="104" t="str">
        <f t="shared" si="164"/>
        <v/>
      </c>
      <c r="GZ51" s="102"/>
      <c r="HA51" s="102"/>
      <c r="HB51" s="104" t="str">
        <f t="shared" si="45"/>
        <v/>
      </c>
      <c r="HC51" s="102"/>
      <c r="HD51" s="104" t="str">
        <f t="shared" si="165"/>
        <v/>
      </c>
      <c r="HE51" s="102"/>
      <c r="HF51" s="102"/>
      <c r="HG51" s="104" t="str">
        <f t="shared" si="46"/>
        <v/>
      </c>
      <c r="HH51" s="102"/>
      <c r="HI51" s="104" t="str">
        <f t="shared" si="166"/>
        <v/>
      </c>
      <c r="HJ51" s="102"/>
      <c r="HK51" s="102"/>
      <c r="HL51" s="104" t="str">
        <f t="shared" si="47"/>
        <v/>
      </c>
      <c r="HM51" s="102"/>
      <c r="HN51" s="104" t="str">
        <f t="shared" si="167"/>
        <v/>
      </c>
      <c r="HO51" s="104" t="str">
        <f t="shared" si="168"/>
        <v/>
      </c>
      <c r="HP51" s="104" t="str">
        <f t="shared" si="169"/>
        <v/>
      </c>
      <c r="HQ51" s="104" t="str">
        <f t="shared" si="170"/>
        <v/>
      </c>
      <c r="HR51" s="104" t="str">
        <f t="shared" si="171"/>
        <v/>
      </c>
      <c r="HS51" s="104" t="str">
        <f t="shared" si="172"/>
        <v/>
      </c>
      <c r="HT51" s="105" t="str">
        <f t="shared" si="466"/>
        <v/>
      </c>
      <c r="HU51" s="109" t="str">
        <f t="shared" si="452"/>
        <v/>
      </c>
      <c r="HV51" s="102"/>
      <c r="HW51" s="102"/>
      <c r="HX51" s="104" t="str">
        <f t="shared" si="50"/>
        <v/>
      </c>
      <c r="HY51" s="102"/>
      <c r="HZ51" s="104" t="str">
        <f t="shared" si="173"/>
        <v/>
      </c>
      <c r="IA51" s="102"/>
      <c r="IB51" s="102"/>
      <c r="IC51" s="104" t="str">
        <f t="shared" si="51"/>
        <v/>
      </c>
      <c r="ID51" s="102"/>
      <c r="IE51" s="104" t="str">
        <f t="shared" si="174"/>
        <v/>
      </c>
      <c r="IF51" s="102"/>
      <c r="IG51" s="102"/>
      <c r="IH51" s="104" t="str">
        <f t="shared" si="52"/>
        <v/>
      </c>
      <c r="II51" s="102"/>
      <c r="IJ51" s="104" t="str">
        <f t="shared" si="175"/>
        <v/>
      </c>
      <c r="IK51" s="102"/>
      <c r="IL51" s="102"/>
      <c r="IM51" s="104" t="str">
        <f t="shared" si="53"/>
        <v/>
      </c>
      <c r="IN51" s="102"/>
      <c r="IO51" s="104" t="str">
        <f t="shared" si="176"/>
        <v/>
      </c>
      <c r="IP51" s="102"/>
      <c r="IQ51" s="102"/>
      <c r="IR51" s="104" t="str">
        <f t="shared" si="54"/>
        <v/>
      </c>
      <c r="IS51" s="102"/>
      <c r="IT51" s="104" t="str">
        <f t="shared" si="177"/>
        <v/>
      </c>
      <c r="IU51" s="104" t="str">
        <f t="shared" si="467"/>
        <v/>
      </c>
      <c r="IV51" s="104" t="str">
        <f t="shared" si="468"/>
        <v/>
      </c>
      <c r="IW51" s="104" t="str">
        <f t="shared" si="469"/>
        <v/>
      </c>
      <c r="IX51" s="104" t="str">
        <f t="shared" si="470"/>
        <v/>
      </c>
      <c r="IY51" s="104" t="str">
        <f t="shared" si="471"/>
        <v/>
      </c>
      <c r="IZ51" s="105" t="str">
        <f t="shared" si="472"/>
        <v/>
      </c>
      <c r="JA51" s="109" t="str">
        <f t="shared" si="453"/>
        <v/>
      </c>
      <c r="JB51" s="102"/>
      <c r="JC51" s="102"/>
      <c r="JD51" s="104" t="str">
        <f t="shared" si="56"/>
        <v/>
      </c>
      <c r="JE51" s="102"/>
      <c r="JF51" s="104" t="str">
        <f t="shared" si="184"/>
        <v/>
      </c>
      <c r="JG51" s="102"/>
      <c r="JH51" s="102"/>
      <c r="JI51" s="104" t="str">
        <f t="shared" si="57"/>
        <v/>
      </c>
      <c r="JJ51" s="102"/>
      <c r="JK51" s="104" t="str">
        <f t="shared" si="185"/>
        <v/>
      </c>
      <c r="JL51" s="102"/>
      <c r="JM51" s="102"/>
      <c r="JN51" s="104" t="str">
        <f t="shared" si="58"/>
        <v/>
      </c>
      <c r="JO51" s="102"/>
      <c r="JP51" s="104" t="str">
        <f t="shared" si="186"/>
        <v/>
      </c>
      <c r="JQ51" s="102"/>
      <c r="JR51" s="102"/>
      <c r="JS51" s="104" t="str">
        <f t="shared" si="59"/>
        <v/>
      </c>
      <c r="JT51" s="102"/>
      <c r="JU51" s="104" t="str">
        <f t="shared" si="187"/>
        <v/>
      </c>
      <c r="JV51" s="102"/>
      <c r="JW51" s="102"/>
      <c r="JX51" s="104" t="str">
        <f t="shared" si="60"/>
        <v/>
      </c>
      <c r="JY51" s="102"/>
      <c r="JZ51" s="104" t="str">
        <f t="shared" si="188"/>
        <v/>
      </c>
      <c r="KA51" s="104" t="str">
        <f t="shared" si="189"/>
        <v/>
      </c>
      <c r="KB51" s="104" t="str">
        <f t="shared" si="190"/>
        <v/>
      </c>
      <c r="KC51" s="104" t="str">
        <f t="shared" si="191"/>
        <v/>
      </c>
      <c r="KD51" s="104" t="str">
        <f t="shared" si="192"/>
        <v/>
      </c>
      <c r="KE51" s="104" t="str">
        <f t="shared" si="193"/>
        <v/>
      </c>
      <c r="KF51" s="105" t="str">
        <f t="shared" si="473"/>
        <v/>
      </c>
      <c r="KG51" s="109" t="str">
        <f t="shared" si="454"/>
        <v/>
      </c>
      <c r="KH51" s="102"/>
      <c r="KI51" s="102"/>
      <c r="KJ51" s="104" t="str">
        <f t="shared" si="63"/>
        <v/>
      </c>
      <c r="KK51" s="102"/>
      <c r="KL51" s="104" t="str">
        <f t="shared" si="194"/>
        <v/>
      </c>
      <c r="KM51" s="102"/>
      <c r="KN51" s="102"/>
      <c r="KO51" s="104" t="str">
        <f t="shared" si="64"/>
        <v/>
      </c>
      <c r="KP51" s="102"/>
      <c r="KQ51" s="104" t="str">
        <f t="shared" si="195"/>
        <v/>
      </c>
      <c r="KR51" s="102"/>
      <c r="KS51" s="102"/>
      <c r="KT51" s="104" t="str">
        <f t="shared" si="65"/>
        <v/>
      </c>
      <c r="KU51" s="102"/>
      <c r="KV51" s="104" t="str">
        <f t="shared" si="196"/>
        <v/>
      </c>
      <c r="KW51" s="102"/>
      <c r="KX51" s="102"/>
      <c r="KY51" s="104" t="str">
        <f t="shared" si="66"/>
        <v/>
      </c>
      <c r="KZ51" s="102"/>
      <c r="LA51" s="104" t="str">
        <f t="shared" si="197"/>
        <v/>
      </c>
      <c r="LB51" s="102"/>
      <c r="LC51" s="102"/>
      <c r="LD51" s="104" t="str">
        <f t="shared" si="67"/>
        <v/>
      </c>
      <c r="LE51" s="102"/>
      <c r="LF51" s="104" t="str">
        <f t="shared" si="198"/>
        <v/>
      </c>
      <c r="LG51" s="104" t="str">
        <f t="shared" si="199"/>
        <v/>
      </c>
      <c r="LH51" s="104" t="str">
        <f t="shared" si="200"/>
        <v/>
      </c>
      <c r="LI51" s="104" t="str">
        <f t="shared" si="201"/>
        <v/>
      </c>
      <c r="LJ51" s="104" t="str">
        <f t="shared" si="202"/>
        <v/>
      </c>
      <c r="LK51" s="104" t="str">
        <f t="shared" si="203"/>
        <v/>
      </c>
      <c r="LL51" s="105" t="str">
        <f t="shared" si="474"/>
        <v/>
      </c>
      <c r="LM51" s="109" t="str">
        <f t="shared" si="455"/>
        <v/>
      </c>
      <c r="LN51" s="102"/>
      <c r="LO51" s="102"/>
      <c r="LP51" s="104" t="str">
        <f t="shared" si="70"/>
        <v/>
      </c>
      <c r="LQ51" s="102"/>
      <c r="LR51" s="104" t="str">
        <f t="shared" si="204"/>
        <v/>
      </c>
      <c r="LS51" s="102"/>
      <c r="LT51" s="102"/>
      <c r="LU51" s="104" t="str">
        <f t="shared" si="71"/>
        <v/>
      </c>
      <c r="LV51" s="102"/>
      <c r="LW51" s="104" t="str">
        <f t="shared" si="205"/>
        <v/>
      </c>
      <c r="LX51" s="102"/>
      <c r="LY51" s="102"/>
      <c r="LZ51" s="104" t="str">
        <f t="shared" si="72"/>
        <v/>
      </c>
      <c r="MA51" s="102"/>
      <c r="MB51" s="104" t="str">
        <f t="shared" si="206"/>
        <v/>
      </c>
      <c r="MC51" s="102"/>
      <c r="MD51" s="102"/>
      <c r="ME51" s="104" t="str">
        <f t="shared" si="73"/>
        <v/>
      </c>
      <c r="MF51" s="102"/>
      <c r="MG51" s="104" t="str">
        <f t="shared" si="207"/>
        <v/>
      </c>
      <c r="MH51" s="102"/>
      <c r="MI51" s="102"/>
      <c r="MJ51" s="104" t="str">
        <f t="shared" si="74"/>
        <v/>
      </c>
      <c r="MK51" s="102"/>
      <c r="ML51" s="104" t="str">
        <f t="shared" si="208"/>
        <v/>
      </c>
      <c r="MM51" s="104" t="str">
        <f t="shared" si="209"/>
        <v/>
      </c>
      <c r="MN51" s="104" t="str">
        <f t="shared" si="210"/>
        <v/>
      </c>
      <c r="MO51" s="104" t="str">
        <f t="shared" si="211"/>
        <v/>
      </c>
      <c r="MP51" s="104" t="str">
        <f t="shared" si="212"/>
        <v/>
      </c>
      <c r="MQ51" s="104" t="str">
        <f t="shared" si="213"/>
        <v/>
      </c>
      <c r="MR51" s="105" t="str">
        <f t="shared" si="475"/>
        <v/>
      </c>
      <c r="MS51" s="109" t="str">
        <f t="shared" si="456"/>
        <v/>
      </c>
      <c r="MT51" s="102"/>
      <c r="MU51" s="102"/>
      <c r="MV51" s="104" t="str">
        <f t="shared" si="77"/>
        <v/>
      </c>
      <c r="MW51" s="102"/>
      <c r="MX51" s="104" t="str">
        <f t="shared" si="214"/>
        <v/>
      </c>
      <c r="MY51" s="102"/>
      <c r="MZ51" s="102"/>
      <c r="NA51" s="104" t="str">
        <f t="shared" si="78"/>
        <v/>
      </c>
      <c r="NB51" s="102"/>
      <c r="NC51" s="104" t="str">
        <f t="shared" si="215"/>
        <v/>
      </c>
      <c r="ND51" s="102"/>
      <c r="NE51" s="102"/>
      <c r="NF51" s="104" t="str">
        <f t="shared" si="79"/>
        <v/>
      </c>
      <c r="NG51" s="102"/>
      <c r="NH51" s="104" t="str">
        <f t="shared" si="216"/>
        <v/>
      </c>
      <c r="NI51" s="102"/>
      <c r="NJ51" s="102"/>
      <c r="NK51" s="104" t="str">
        <f t="shared" si="80"/>
        <v/>
      </c>
      <c r="NL51" s="102"/>
      <c r="NM51" s="104" t="str">
        <f t="shared" si="217"/>
        <v/>
      </c>
      <c r="NN51" s="102"/>
      <c r="NO51" s="102"/>
      <c r="NP51" s="104" t="str">
        <f t="shared" si="81"/>
        <v/>
      </c>
      <c r="NQ51" s="102"/>
      <c r="NR51" s="104" t="str">
        <f t="shared" si="218"/>
        <v/>
      </c>
      <c r="NS51" s="104" t="str">
        <f t="shared" si="219"/>
        <v/>
      </c>
      <c r="NT51" s="104" t="str">
        <f t="shared" si="220"/>
        <v/>
      </c>
      <c r="NU51" s="104" t="str">
        <f t="shared" si="221"/>
        <v/>
      </c>
      <c r="NV51" s="104" t="str">
        <f t="shared" si="222"/>
        <v/>
      </c>
      <c r="NW51" s="104" t="str">
        <f t="shared" si="223"/>
        <v/>
      </c>
      <c r="NX51" s="105" t="str">
        <f t="shared" si="476"/>
        <v/>
      </c>
      <c r="NY51" s="109" t="str">
        <f t="shared" si="457"/>
        <v/>
      </c>
      <c r="NZ51" s="73">
        <f t="shared" si="458"/>
        <v>0</v>
      </c>
      <c r="OA51" s="104" t="str">
        <f t="shared" si="85"/>
        <v/>
      </c>
      <c r="OB51" s="104" t="str">
        <f t="shared" si="86"/>
        <v/>
      </c>
      <c r="OC51" s="104" t="str">
        <f t="shared" si="87"/>
        <v/>
      </c>
      <c r="OD51" s="104" t="str">
        <f t="shared" si="88"/>
        <v/>
      </c>
      <c r="OE51" s="104" t="str">
        <f t="shared" si="89"/>
        <v/>
      </c>
      <c r="OF51" s="104" t="str">
        <f t="shared" si="90"/>
        <v/>
      </c>
      <c r="OG51" s="104" t="str">
        <f t="shared" si="91"/>
        <v/>
      </c>
      <c r="OH51" s="104" t="str">
        <f t="shared" si="92"/>
        <v/>
      </c>
      <c r="OI51" s="104" t="str">
        <f t="shared" si="93"/>
        <v/>
      </c>
      <c r="OJ51" s="104" t="str">
        <f t="shared" si="94"/>
        <v/>
      </c>
      <c r="OK51" s="104" t="str">
        <f t="shared" si="95"/>
        <v/>
      </c>
      <c r="OL51" s="104" t="str">
        <f t="shared" si="96"/>
        <v/>
      </c>
      <c r="OM51" s="134"/>
      <c r="ON51" s="104" t="str">
        <f>IF(AE51="","",(SUM(AE111)*SUM($AJ$4)+SUM(BK51)*SUM($BP$4)+SUM(CQ51)*SUM($CV$4)+SUM(DW51)*SUM($EB$4)+SUM(FC51)*SUM($FH$4)+SUM(GI51)*SUM($GN$4)+SUM(HO51)*SUM($HT$4)+SUM(IU51)*SUM($IZ$4)+SUM(KA51)*SUM($KF$4)+SUM(LG51)*SUM($LL$4)+SUM(MM51)*SUM($MR$4)+SUM(NS51)*SUM($NX$4))/30)</f>
        <v/>
      </c>
      <c r="OO51" s="104" t="str">
        <f>IF(AF51="","",(SUM(AF111)*SUM($AJ$4)+SUM(BL51)*SUM($BP$4)+SUM(CR51)*SUM($CV$4)+SUM(DX51)*SUM($EB$4)+SUM(FD51)*SUM($FH$4)+SUM(GJ51)*SUM($GN$4)+SUM(HP51)*SUM($HT$4)+SUM(IV51)*SUM($IZ$4)+SUM(KB51)*SUM($KF$4)+SUM(LH51)*SUM($LL$4)+SUM(MN51)*SUM($MR$4)+SUM(NT51)*SUM($NX$4))/30)</f>
        <v/>
      </c>
      <c r="OP51" s="104" t="str">
        <f>IF(AG51="","",($AJ$4*SUM(AG51)+$BP$4*SUM(BM51)+$CV$4*SUM(CS51)+$EB$4*SUM(DY51)+$FH$4*SUM(FE51)+$GN$4*SUM(GK51)+$HT$4*SUM(HQ51)+$IZ$4*SUM(IW51)+$KF$4*SUM(KC51)+$LL$4*SUM(LI51)+$MR$4*SUM(MO51)+$NX$4*SUM(NU51))/30)</f>
        <v/>
      </c>
      <c r="OQ51" s="104" t="str">
        <f>IF(AI51="","",($AJ$4*SUM(AI51)+$BP$4*SUM(BO51)+$CV$4*SUM(CU51)+$EB$4*SUM(EA51)+$FH$4*SUM(FG51)+$GN$4*SUM(GM51)+$HT$4*SUM(HS51)+$IZ$4*SUM(IY51)+$KF$4*SUM(KE51)+$LL$4*SUM(LK51)+$MR$4*SUM(MQ51)+$NX$4*SUM(NW51))/30)</f>
        <v/>
      </c>
      <c r="OR51" s="105" t="str">
        <f>IF(AK51="","",SUM($AJ51,$BP51,$CV51,$EB51,$FH51,$GN51,$HT51,$IZ51,$KF51,$LL51,$MR51,$NX51))</f>
        <v/>
      </c>
      <c r="OS51" s="105" t="str">
        <f t="shared" si="224"/>
        <v/>
      </c>
      <c r="OT51" s="134"/>
      <c r="OU51" s="109" t="str">
        <f t="shared" si="459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 t="e">
        <f t="shared" si="225"/>
        <v>#REF!</v>
      </c>
      <c r="B52" s="237"/>
      <c r="C52" s="237"/>
      <c r="D52" s="237"/>
      <c r="E52" s="238"/>
      <c r="F52" s="102"/>
      <c r="G52" s="102"/>
      <c r="H52" s="104" t="str">
        <f t="shared" ref="H52:H67" si="477">IF(AND(F52="",G52=""),"",F52*F$4+G52*(1-F$4))</f>
        <v/>
      </c>
      <c r="I52" s="102"/>
      <c r="J52" s="104" t="str">
        <f t="shared" si="103"/>
        <v/>
      </c>
      <c r="K52" s="102"/>
      <c r="L52" s="102"/>
      <c r="M52" s="104" t="str">
        <f t="shared" ref="M52:M67" si="478">IF(AND(K52="",L52=""),"",K52*K$4+L52*(1-K$4))</f>
        <v/>
      </c>
      <c r="N52" s="102"/>
      <c r="O52" s="104" t="str">
        <f t="shared" si="104"/>
        <v/>
      </c>
      <c r="P52" s="102"/>
      <c r="Q52" s="102"/>
      <c r="R52" s="104" t="str">
        <f t="shared" ref="R52:R67" si="479">IF(AND(P52="",Q52=""),"",P52*P$4+Q52*(1-P$4))</f>
        <v/>
      </c>
      <c r="S52" s="102"/>
      <c r="T52" s="104" t="str">
        <f t="shared" si="105"/>
        <v/>
      </c>
      <c r="U52" s="102"/>
      <c r="V52" s="102"/>
      <c r="W52" s="104" t="str">
        <f t="shared" ref="W52:W67" si="480">IF(AND(U52="",V52=""),"",U52*U$4+V52*(1-U$4))</f>
        <v/>
      </c>
      <c r="X52" s="102"/>
      <c r="Y52" s="104" t="str">
        <f t="shared" si="106"/>
        <v/>
      </c>
      <c r="Z52" s="102"/>
      <c r="AA52" s="102"/>
      <c r="AB52" s="104" t="str">
        <f t="shared" ref="AB52:AB67" si="481">IF(AND(Z52="",AA52=""),"",Z52*Z$4+AA52*(1-Z$4))</f>
        <v/>
      </c>
      <c r="AC52" s="102"/>
      <c r="AD52" s="104" t="str">
        <f t="shared" si="107"/>
        <v/>
      </c>
      <c r="AE52" s="104" t="str">
        <f t="shared" si="108"/>
        <v/>
      </c>
      <c r="AF52" s="104" t="str">
        <f t="shared" si="109"/>
        <v/>
      </c>
      <c r="AG52" s="104" t="str">
        <f t="shared" si="110"/>
        <v/>
      </c>
      <c r="AH52" s="104" t="str">
        <f t="shared" si="111"/>
        <v/>
      </c>
      <c r="AI52" s="104" t="str">
        <f t="shared" si="112"/>
        <v/>
      </c>
      <c r="AJ52" s="105" t="str">
        <f t="shared" ref="AJ52:AJ67" si="482">IF(AG52="","",IF(SUM(AI52)=0,IF(SUM(AG52)&gt;=10,AJ$4,0),IF(SUM(AI52)&gt;=10,AJ$4,0)))</f>
        <v/>
      </c>
      <c r="AK52" s="109" t="str">
        <f t="shared" si="446"/>
        <v/>
      </c>
      <c r="AL52" s="102"/>
      <c r="AM52" s="102"/>
      <c r="AN52" s="104" t="str">
        <f t="shared" ref="AN52:AN67" si="483">IF(AND(AL52="",AM52=""),"",AL52*AL$4+AM52*(1-AL$4))</f>
        <v/>
      </c>
      <c r="AO52" s="102"/>
      <c r="AP52" s="104" t="str">
        <f t="shared" si="113"/>
        <v/>
      </c>
      <c r="AQ52" s="102"/>
      <c r="AR52" s="102"/>
      <c r="AS52" s="104" t="str">
        <f t="shared" ref="AS52:AS67" si="484">IF(AND(AQ52="",AR52=""),"",AQ52*AQ$4+AR52*(1-AQ$4))</f>
        <v/>
      </c>
      <c r="AT52" s="102"/>
      <c r="AU52" s="104" t="str">
        <f t="shared" si="114"/>
        <v/>
      </c>
      <c r="AV52" s="102"/>
      <c r="AW52" s="102"/>
      <c r="AX52" s="104" t="str">
        <f t="shared" ref="AX52:AX67" si="485">IF(AND(AV52="",AW52=""),"",AV52*AV$4+AW52*(1-AV$4))</f>
        <v/>
      </c>
      <c r="AY52" s="102"/>
      <c r="AZ52" s="104" t="str">
        <f t="shared" si="115"/>
        <v/>
      </c>
      <c r="BA52" s="102"/>
      <c r="BB52" s="102"/>
      <c r="BC52" s="104" t="str">
        <f t="shared" ref="BC52:BC67" si="486">IF(AND(BA52="",BB52=""),"",BA52*BA$4+BB52*(1-BA$4))</f>
        <v/>
      </c>
      <c r="BD52" s="102"/>
      <c r="BE52" s="104" t="str">
        <f t="shared" si="116"/>
        <v/>
      </c>
      <c r="BF52" s="102"/>
      <c r="BG52" s="102"/>
      <c r="BH52" s="104" t="str">
        <f t="shared" ref="BH52:BH67" si="487">IF(AND(BF52="",BG52=""),"",BF52*BF$4+BG52*(1-BF$4))</f>
        <v/>
      </c>
      <c r="BI52" s="102"/>
      <c r="BJ52" s="104" t="str">
        <f t="shared" si="117"/>
        <v/>
      </c>
      <c r="BK52" s="104" t="str">
        <f t="shared" si="118"/>
        <v/>
      </c>
      <c r="BL52" s="104" t="str">
        <f t="shared" si="119"/>
        <v/>
      </c>
      <c r="BM52" s="104" t="str">
        <f t="shared" si="120"/>
        <v/>
      </c>
      <c r="BN52" s="104" t="str">
        <f t="shared" si="121"/>
        <v/>
      </c>
      <c r="BO52" s="104" t="str">
        <f t="shared" si="122"/>
        <v/>
      </c>
      <c r="BP52" s="105" t="str">
        <f t="shared" si="461"/>
        <v/>
      </c>
      <c r="BQ52" s="109" t="str">
        <f t="shared" si="447"/>
        <v/>
      </c>
      <c r="BR52" s="102"/>
      <c r="BS52" s="102"/>
      <c r="BT52" s="104" t="str">
        <f t="shared" ref="BT52:BT67" si="488">IF(AND(BR52="",BS52=""),"",BR52*BR$4+BS52*(1-BR$4))</f>
        <v/>
      </c>
      <c r="BU52" s="102"/>
      <c r="BV52" s="104" t="str">
        <f t="shared" si="123"/>
        <v/>
      </c>
      <c r="BW52" s="102"/>
      <c r="BX52" s="102"/>
      <c r="BY52" s="104" t="str">
        <f t="shared" ref="BY52:BY67" si="489">IF(AND(BW52="",BX52=""),"",BW52*BW$4+BX52*(1-BW$4))</f>
        <v/>
      </c>
      <c r="BZ52" s="102"/>
      <c r="CA52" s="104" t="str">
        <f t="shared" si="124"/>
        <v/>
      </c>
      <c r="CB52" s="102"/>
      <c r="CC52" s="102"/>
      <c r="CD52" s="104" t="str">
        <f t="shared" ref="CD52:CD67" si="490">IF(AND(CB52="",CC52=""),"",CB52*CB$4+CC52*(1-CB$4))</f>
        <v/>
      </c>
      <c r="CE52" s="102"/>
      <c r="CF52" s="104" t="str">
        <f t="shared" si="125"/>
        <v/>
      </c>
      <c r="CG52" s="102"/>
      <c r="CH52" s="102"/>
      <c r="CI52" s="104" t="str">
        <f t="shared" ref="CI52:CI67" si="491">IF(AND(CG52="",CH52=""),"",CG52*CG$4+CH52*(1-CG$4))</f>
        <v/>
      </c>
      <c r="CJ52" s="102"/>
      <c r="CK52" s="104" t="str">
        <f t="shared" si="126"/>
        <v/>
      </c>
      <c r="CL52" s="102"/>
      <c r="CM52" s="102"/>
      <c r="CN52" s="104" t="str">
        <f t="shared" ref="CN52:CN67" si="492">IF(AND(CL52="",CM52=""),"",CL52*CL$4+CM52*(1-CL$4))</f>
        <v/>
      </c>
      <c r="CO52" s="102"/>
      <c r="CP52" s="104" t="str">
        <f t="shared" si="127"/>
        <v/>
      </c>
      <c r="CQ52" s="104" t="str">
        <f t="shared" si="128"/>
        <v/>
      </c>
      <c r="CR52" s="104" t="str">
        <f t="shared" si="129"/>
        <v/>
      </c>
      <c r="CS52" s="104" t="str">
        <f t="shared" si="130"/>
        <v/>
      </c>
      <c r="CT52" s="104" t="str">
        <f t="shared" si="131"/>
        <v/>
      </c>
      <c r="CU52" s="104" t="str">
        <f t="shared" si="132"/>
        <v/>
      </c>
      <c r="CV52" s="105" t="str">
        <f t="shared" si="462"/>
        <v/>
      </c>
      <c r="CW52" s="109" t="str">
        <f t="shared" si="448"/>
        <v/>
      </c>
      <c r="CX52" s="102"/>
      <c r="CY52" s="102"/>
      <c r="CZ52" s="104" t="str">
        <f t="shared" ref="CZ52:CZ67" si="493">IF(AND(CX52="",CY52=""),"",CX52*CX$4+CY52*(1-CX$4))</f>
        <v/>
      </c>
      <c r="DA52" s="102"/>
      <c r="DB52" s="104" t="str">
        <f t="shared" si="133"/>
        <v/>
      </c>
      <c r="DC52" s="102"/>
      <c r="DD52" s="102"/>
      <c r="DE52" s="104" t="str">
        <f t="shared" ref="DE52:DE67" si="494">IF(AND(DC52="",DD52=""),"",DC52*DC$4+DD52*(1-DC$4))</f>
        <v/>
      </c>
      <c r="DF52" s="102"/>
      <c r="DG52" s="104" t="str">
        <f t="shared" si="134"/>
        <v/>
      </c>
      <c r="DH52" s="102"/>
      <c r="DI52" s="102"/>
      <c r="DJ52" s="104" t="str">
        <f t="shared" ref="DJ52:DJ67" si="495">IF(AND(DH52="",DI52=""),"",DH52*DH$4+DI52*(1-DH$4))</f>
        <v/>
      </c>
      <c r="DK52" s="102"/>
      <c r="DL52" s="104" t="str">
        <f t="shared" si="135"/>
        <v/>
      </c>
      <c r="DM52" s="102"/>
      <c r="DN52" s="102"/>
      <c r="DO52" s="104" t="str">
        <f t="shared" ref="DO52:DO67" si="496">IF(AND(DM52="",DN52=""),"",DM52*DM$4+DN52*(1-DM$4))</f>
        <v/>
      </c>
      <c r="DP52" s="102"/>
      <c r="DQ52" s="104" t="str">
        <f t="shared" si="136"/>
        <v/>
      </c>
      <c r="DR52" s="102"/>
      <c r="DS52" s="102"/>
      <c r="DT52" s="104" t="str">
        <f t="shared" ref="DT52:DT67" si="497">IF(AND(DR52="",DS52=""),"",DR52*DR$4+DS52*(1-DR$4))</f>
        <v/>
      </c>
      <c r="DU52" s="102"/>
      <c r="DV52" s="104" t="str">
        <f t="shared" si="137"/>
        <v/>
      </c>
      <c r="DW52" s="104" t="str">
        <f t="shared" si="138"/>
        <v/>
      </c>
      <c r="DX52" s="104" t="str">
        <f t="shared" si="139"/>
        <v/>
      </c>
      <c r="DY52" s="104" t="str">
        <f t="shared" si="140"/>
        <v/>
      </c>
      <c r="DZ52" s="104" t="str">
        <f t="shared" si="141"/>
        <v/>
      </c>
      <c r="EA52" s="104" t="str">
        <f t="shared" si="142"/>
        <v/>
      </c>
      <c r="EB52" s="105" t="str">
        <f t="shared" si="463"/>
        <v/>
      </c>
      <c r="EC52" s="109" t="str">
        <f t="shared" si="449"/>
        <v/>
      </c>
      <c r="ED52" s="102"/>
      <c r="EE52" s="102"/>
      <c r="EF52" s="104" t="str">
        <f t="shared" ref="EF52:EF67" si="498">IF(AND(ED52="",EE52=""),"",ED52*ED$4+EE52*(1-ED$4))</f>
        <v/>
      </c>
      <c r="EG52" s="102"/>
      <c r="EH52" s="104" t="str">
        <f t="shared" si="143"/>
        <v/>
      </c>
      <c r="EI52" s="102"/>
      <c r="EJ52" s="102"/>
      <c r="EK52" s="104" t="str">
        <f t="shared" ref="EK52:EK67" si="499">IF(AND(EI52="",EJ52=""),"",EI52*EI$4+EJ52*(1-EI$4))</f>
        <v/>
      </c>
      <c r="EL52" s="102"/>
      <c r="EM52" s="104" t="str">
        <f t="shared" si="144"/>
        <v/>
      </c>
      <c r="EN52" s="102"/>
      <c r="EO52" s="102"/>
      <c r="EP52" s="104" t="str">
        <f t="shared" ref="EP52:EP67" si="500">IF(AND(EN52="",EO52=""),"",EN52*EN$4+EO52*(1-EN$4))</f>
        <v/>
      </c>
      <c r="EQ52" s="102"/>
      <c r="ER52" s="104" t="str">
        <f t="shared" si="145"/>
        <v/>
      </c>
      <c r="ES52" s="102"/>
      <c r="ET52" s="102"/>
      <c r="EU52" s="104" t="str">
        <f t="shared" ref="EU52:EU67" si="501">IF(AND(ES52="",ET52=""),"",ES52*ES$4+ET52*(1-ES$4))</f>
        <v/>
      </c>
      <c r="EV52" s="102"/>
      <c r="EW52" s="104" t="str">
        <f t="shared" si="146"/>
        <v/>
      </c>
      <c r="EX52" s="102"/>
      <c r="EY52" s="102"/>
      <c r="EZ52" s="104" t="str">
        <f t="shared" ref="EZ52:EZ67" si="502">IF(AND(EX52="",EY52=""),"",EX52*EX$4+EY52*(1-EX$4))</f>
        <v/>
      </c>
      <c r="FA52" s="102"/>
      <c r="FB52" s="104" t="str">
        <f t="shared" si="147"/>
        <v/>
      </c>
      <c r="FC52" s="104" t="str">
        <f t="shared" si="148"/>
        <v/>
      </c>
      <c r="FD52" s="104" t="str">
        <f t="shared" si="149"/>
        <v/>
      </c>
      <c r="FE52" s="104" t="str">
        <f t="shared" si="150"/>
        <v/>
      </c>
      <c r="FF52" s="104" t="str">
        <f t="shared" si="151"/>
        <v/>
      </c>
      <c r="FG52" s="104" t="str">
        <f t="shared" si="152"/>
        <v/>
      </c>
      <c r="FH52" s="105" t="str">
        <f t="shared" si="464"/>
        <v/>
      </c>
      <c r="FI52" s="109" t="str">
        <f t="shared" si="450"/>
        <v/>
      </c>
      <c r="FJ52" s="102"/>
      <c r="FK52" s="102"/>
      <c r="FL52" s="104" t="str">
        <f t="shared" ref="FL52:FL67" si="503">IF(AND(FJ52="",FK52=""),"",FJ52*FJ$4+FK52*(1-FJ$4))</f>
        <v/>
      </c>
      <c r="FM52" s="102"/>
      <c r="FN52" s="104" t="str">
        <f t="shared" si="153"/>
        <v/>
      </c>
      <c r="FO52" s="102"/>
      <c r="FP52" s="102"/>
      <c r="FQ52" s="104" t="str">
        <f t="shared" ref="FQ52:FQ67" si="504">IF(AND(FO52="",FP52=""),"",FO52*FO$4+FP52*(1-FO$4))</f>
        <v/>
      </c>
      <c r="FR52" s="102"/>
      <c r="FS52" s="104" t="str">
        <f t="shared" si="154"/>
        <v/>
      </c>
      <c r="FT52" s="102"/>
      <c r="FU52" s="102"/>
      <c r="FV52" s="104" t="str">
        <f t="shared" ref="FV52:FV67" si="505">IF(AND(FT52="",FU52=""),"",FT52*FT$4+FU52*(1-FT$4))</f>
        <v/>
      </c>
      <c r="FW52" s="102"/>
      <c r="FX52" s="104" t="str">
        <f t="shared" si="155"/>
        <v/>
      </c>
      <c r="FY52" s="102"/>
      <c r="FZ52" s="102"/>
      <c r="GA52" s="104" t="str">
        <f t="shared" ref="GA52:GA67" si="506">IF(AND(FY52="",FZ52=""),"",FY52*FY$4+FZ52*(1-FY$4))</f>
        <v/>
      </c>
      <c r="GB52" s="102"/>
      <c r="GC52" s="104" t="str">
        <f t="shared" si="156"/>
        <v/>
      </c>
      <c r="GD52" s="102"/>
      <c r="GE52" s="102"/>
      <c r="GF52" s="104" t="str">
        <f t="shared" ref="GF52:GF67" si="507">IF(AND(GD52="",GE52=""),"",GD52*GD$4+GE52*(1-GD$4))</f>
        <v/>
      </c>
      <c r="GG52" s="102"/>
      <c r="GH52" s="104" t="str">
        <f t="shared" si="157"/>
        <v/>
      </c>
      <c r="GI52" s="104" t="str">
        <f t="shared" si="158"/>
        <v/>
      </c>
      <c r="GJ52" s="104" t="str">
        <f t="shared" si="159"/>
        <v/>
      </c>
      <c r="GK52" s="104" t="str">
        <f t="shared" si="160"/>
        <v/>
      </c>
      <c r="GL52" s="104" t="str">
        <f t="shared" si="161"/>
        <v/>
      </c>
      <c r="GM52" s="104" t="str">
        <f t="shared" si="162"/>
        <v/>
      </c>
      <c r="GN52" s="105" t="str">
        <f t="shared" si="465"/>
        <v/>
      </c>
      <c r="GO52" s="109" t="str">
        <f t="shared" si="451"/>
        <v/>
      </c>
      <c r="GP52" s="102"/>
      <c r="GQ52" s="102"/>
      <c r="GR52" s="104" t="str">
        <f t="shared" ref="GR52:GR67" si="508">IF(AND(GP52="",GQ52=""),"",GP52*GP$4+GQ52*(1-GP$4))</f>
        <v/>
      </c>
      <c r="GS52" s="102"/>
      <c r="GT52" s="104" t="str">
        <f t="shared" si="163"/>
        <v/>
      </c>
      <c r="GU52" s="102"/>
      <c r="GV52" s="102"/>
      <c r="GW52" s="104" t="str">
        <f t="shared" ref="GW52:GW67" si="509">IF(AND(GU52="",GV52=""),"",GU52*GU$4+GV52*(1-GU$4))</f>
        <v/>
      </c>
      <c r="GX52" s="102"/>
      <c r="GY52" s="104" t="str">
        <f t="shared" si="164"/>
        <v/>
      </c>
      <c r="GZ52" s="102"/>
      <c r="HA52" s="102"/>
      <c r="HB52" s="104" t="str">
        <f t="shared" ref="HB52:HB67" si="510">IF(AND(GZ52="",HA52=""),"",GZ52*GZ$4+HA52*(1-GZ$4))</f>
        <v/>
      </c>
      <c r="HC52" s="102"/>
      <c r="HD52" s="104" t="str">
        <f t="shared" si="165"/>
        <v/>
      </c>
      <c r="HE52" s="102"/>
      <c r="HF52" s="102"/>
      <c r="HG52" s="104" t="str">
        <f t="shared" ref="HG52:HG67" si="511">IF(AND(HE52="",HF52=""),"",HE52*HE$4+HF52*(1-HE$4))</f>
        <v/>
      </c>
      <c r="HH52" s="102"/>
      <c r="HI52" s="104" t="str">
        <f t="shared" si="166"/>
        <v/>
      </c>
      <c r="HJ52" s="102"/>
      <c r="HK52" s="102"/>
      <c r="HL52" s="104" t="str">
        <f t="shared" ref="HL52:HL67" si="512">IF(AND(HJ52="",HK52=""),"",HJ52*HJ$4+HK52*(1-HJ$4))</f>
        <v/>
      </c>
      <c r="HM52" s="102"/>
      <c r="HN52" s="104" t="str">
        <f t="shared" si="167"/>
        <v/>
      </c>
      <c r="HO52" s="104" t="str">
        <f t="shared" si="168"/>
        <v/>
      </c>
      <c r="HP52" s="104" t="str">
        <f t="shared" si="169"/>
        <v/>
      </c>
      <c r="HQ52" s="104" t="str">
        <f t="shared" si="170"/>
        <v/>
      </c>
      <c r="HR52" s="104" t="str">
        <f t="shared" si="171"/>
        <v/>
      </c>
      <c r="HS52" s="104" t="str">
        <f t="shared" si="172"/>
        <v/>
      </c>
      <c r="HT52" s="105" t="str">
        <f t="shared" si="466"/>
        <v/>
      </c>
      <c r="HU52" s="109" t="str">
        <f t="shared" si="452"/>
        <v/>
      </c>
      <c r="HV52" s="102"/>
      <c r="HW52" s="102"/>
      <c r="HX52" s="104" t="str">
        <f t="shared" ref="HX52:HX67" si="513">IF(AND(HV52="",HW52=""),"",HV52*HV$4+HW52*(1-HV$4))</f>
        <v/>
      </c>
      <c r="HY52" s="102"/>
      <c r="HZ52" s="104" t="str">
        <f t="shared" si="173"/>
        <v/>
      </c>
      <c r="IA52" s="102"/>
      <c r="IB52" s="102"/>
      <c r="IC52" s="104" t="str">
        <f t="shared" ref="IC52:IC67" si="514">IF(AND(IA52="",IB52=""),"",IA52*IA$4+IB52*(1-IA$4))</f>
        <v/>
      </c>
      <c r="ID52" s="102"/>
      <c r="IE52" s="104" t="str">
        <f t="shared" si="174"/>
        <v/>
      </c>
      <c r="IF52" s="102"/>
      <c r="IG52" s="102"/>
      <c r="IH52" s="104" t="str">
        <f t="shared" ref="IH52:IH67" si="515">IF(AND(IF52="",IG52=""),"",IF52*IF$4+IG52*(1-IF$4))</f>
        <v/>
      </c>
      <c r="II52" s="102"/>
      <c r="IJ52" s="104" t="str">
        <f t="shared" si="175"/>
        <v/>
      </c>
      <c r="IK52" s="102"/>
      <c r="IL52" s="102"/>
      <c r="IM52" s="104" t="str">
        <f t="shared" ref="IM52:IM67" si="516">IF(AND(IK52="",IL52=""),"",IK52*IK$4+IL52*(1-IK$4))</f>
        <v/>
      </c>
      <c r="IN52" s="102"/>
      <c r="IO52" s="104" t="str">
        <f t="shared" si="176"/>
        <v/>
      </c>
      <c r="IP52" s="102"/>
      <c r="IQ52" s="102"/>
      <c r="IR52" s="104" t="str">
        <f t="shared" ref="IR52:IR67" si="517">IF(AND(IP52="",IQ52=""),"",IP52*IP$4+IQ52*(1-IP$4))</f>
        <v/>
      </c>
      <c r="IS52" s="102"/>
      <c r="IT52" s="104" t="str">
        <f t="shared" si="177"/>
        <v/>
      </c>
      <c r="IU52" s="104" t="str">
        <f t="shared" si="467"/>
        <v/>
      </c>
      <c r="IV52" s="104" t="str">
        <f t="shared" si="468"/>
        <v/>
      </c>
      <c r="IW52" s="104" t="str">
        <f t="shared" si="469"/>
        <v/>
      </c>
      <c r="IX52" s="104" t="str">
        <f t="shared" si="470"/>
        <v/>
      </c>
      <c r="IY52" s="104" t="str">
        <f t="shared" si="471"/>
        <v/>
      </c>
      <c r="IZ52" s="105" t="str">
        <f t="shared" si="472"/>
        <v/>
      </c>
      <c r="JA52" s="109" t="str">
        <f t="shared" si="453"/>
        <v/>
      </c>
      <c r="JB52" s="102"/>
      <c r="JC52" s="102"/>
      <c r="JD52" s="104" t="str">
        <f t="shared" ref="JD52:JD67" si="518">IF(AND(JB52="",JC52=""),"",JB52*JB$4+JC52*(1-JB$4))</f>
        <v/>
      </c>
      <c r="JE52" s="102"/>
      <c r="JF52" s="104" t="str">
        <f t="shared" si="184"/>
        <v/>
      </c>
      <c r="JG52" s="102"/>
      <c r="JH52" s="102"/>
      <c r="JI52" s="104" t="str">
        <f t="shared" ref="JI52:JI67" si="519">IF(AND(JG52="",JH52=""),"",JG52*JG$4+JH52*(1-JG$4))</f>
        <v/>
      </c>
      <c r="JJ52" s="102"/>
      <c r="JK52" s="104" t="str">
        <f t="shared" si="185"/>
        <v/>
      </c>
      <c r="JL52" s="102"/>
      <c r="JM52" s="102"/>
      <c r="JN52" s="104" t="str">
        <f t="shared" ref="JN52:JN67" si="520">IF(AND(JL52="",JM52=""),"",JL52*JL$4+JM52*(1-JL$4))</f>
        <v/>
      </c>
      <c r="JO52" s="102"/>
      <c r="JP52" s="104" t="str">
        <f t="shared" si="186"/>
        <v/>
      </c>
      <c r="JQ52" s="102"/>
      <c r="JR52" s="102"/>
      <c r="JS52" s="104" t="str">
        <f t="shared" ref="JS52:JS67" si="521">IF(AND(JQ52="",JR52=""),"",JQ52*JQ$4+JR52*(1-JQ$4))</f>
        <v/>
      </c>
      <c r="JT52" s="102"/>
      <c r="JU52" s="104" t="str">
        <f t="shared" si="187"/>
        <v/>
      </c>
      <c r="JV52" s="102"/>
      <c r="JW52" s="102"/>
      <c r="JX52" s="104" t="str">
        <f t="shared" ref="JX52:JX67" si="522">IF(AND(JV52="",JW52=""),"",JV52*JV$4+JW52*(1-JV$4))</f>
        <v/>
      </c>
      <c r="JY52" s="102"/>
      <c r="JZ52" s="104" t="str">
        <f t="shared" si="188"/>
        <v/>
      </c>
      <c r="KA52" s="104" t="str">
        <f t="shared" si="189"/>
        <v/>
      </c>
      <c r="KB52" s="104" t="str">
        <f t="shared" si="190"/>
        <v/>
      </c>
      <c r="KC52" s="104" t="str">
        <f t="shared" si="191"/>
        <v/>
      </c>
      <c r="KD52" s="104" t="str">
        <f t="shared" si="192"/>
        <v/>
      </c>
      <c r="KE52" s="104" t="str">
        <f t="shared" si="193"/>
        <v/>
      </c>
      <c r="KF52" s="105" t="str">
        <f t="shared" si="473"/>
        <v/>
      </c>
      <c r="KG52" s="109" t="str">
        <f t="shared" si="454"/>
        <v/>
      </c>
      <c r="KH52" s="102"/>
      <c r="KI52" s="102"/>
      <c r="KJ52" s="104" t="str">
        <f t="shared" ref="KJ52:KJ67" si="523">IF(AND(KH52="",KI52=""),"",KH52*KH$4+KI52*(1-KH$4))</f>
        <v/>
      </c>
      <c r="KK52" s="102"/>
      <c r="KL52" s="104" t="str">
        <f t="shared" si="194"/>
        <v/>
      </c>
      <c r="KM52" s="102"/>
      <c r="KN52" s="102"/>
      <c r="KO52" s="104" t="str">
        <f t="shared" ref="KO52:KO67" si="524">IF(AND(KM52="",KN52=""),"",KM52*KM$4+KN52*(1-KM$4))</f>
        <v/>
      </c>
      <c r="KP52" s="102"/>
      <c r="KQ52" s="104" t="str">
        <f t="shared" si="195"/>
        <v/>
      </c>
      <c r="KR52" s="102"/>
      <c r="KS52" s="102"/>
      <c r="KT52" s="104" t="str">
        <f t="shared" ref="KT52:KT67" si="525">IF(AND(KR52="",KS52=""),"",KR52*KR$4+KS52*(1-KR$4))</f>
        <v/>
      </c>
      <c r="KU52" s="102"/>
      <c r="KV52" s="104" t="str">
        <f t="shared" si="196"/>
        <v/>
      </c>
      <c r="KW52" s="102"/>
      <c r="KX52" s="102"/>
      <c r="KY52" s="104" t="str">
        <f t="shared" ref="KY52:KY67" si="526">IF(AND(KW52="",KX52=""),"",KW52*KW$4+KX52*(1-KW$4))</f>
        <v/>
      </c>
      <c r="KZ52" s="102"/>
      <c r="LA52" s="104" t="str">
        <f t="shared" si="197"/>
        <v/>
      </c>
      <c r="LB52" s="102"/>
      <c r="LC52" s="102"/>
      <c r="LD52" s="104" t="str">
        <f t="shared" ref="LD52:LD67" si="527">IF(AND(LB52="",LC52=""),"",LB52*LB$4+LC52*(1-LB$4))</f>
        <v/>
      </c>
      <c r="LE52" s="102"/>
      <c r="LF52" s="104" t="str">
        <f t="shared" si="198"/>
        <v/>
      </c>
      <c r="LG52" s="104" t="str">
        <f t="shared" si="199"/>
        <v/>
      </c>
      <c r="LH52" s="104" t="str">
        <f t="shared" si="200"/>
        <v/>
      </c>
      <c r="LI52" s="104" t="str">
        <f t="shared" si="201"/>
        <v/>
      </c>
      <c r="LJ52" s="104" t="str">
        <f t="shared" si="202"/>
        <v/>
      </c>
      <c r="LK52" s="104" t="str">
        <f t="shared" si="203"/>
        <v/>
      </c>
      <c r="LL52" s="105" t="str">
        <f t="shared" si="474"/>
        <v/>
      </c>
      <c r="LM52" s="109" t="str">
        <f t="shared" si="455"/>
        <v/>
      </c>
      <c r="LN52" s="102"/>
      <c r="LO52" s="102"/>
      <c r="LP52" s="104" t="str">
        <f t="shared" ref="LP52:LP67" si="528">IF(AND(LN52="",LO52=""),"",LN52*LN$4+LO52*(1-LN$4))</f>
        <v/>
      </c>
      <c r="LQ52" s="102"/>
      <c r="LR52" s="104" t="str">
        <f t="shared" si="204"/>
        <v/>
      </c>
      <c r="LS52" s="102"/>
      <c r="LT52" s="102"/>
      <c r="LU52" s="104" t="str">
        <f t="shared" ref="LU52:LU67" si="529">IF(AND(LS52="",LT52=""),"",LS52*LS$4+LT52*(1-LS$4))</f>
        <v/>
      </c>
      <c r="LV52" s="102"/>
      <c r="LW52" s="104" t="str">
        <f t="shared" si="205"/>
        <v/>
      </c>
      <c r="LX52" s="102"/>
      <c r="LY52" s="102"/>
      <c r="LZ52" s="104" t="str">
        <f t="shared" ref="LZ52:LZ67" si="530">IF(AND(LX52="",LY52=""),"",LX52*LX$4+LY52*(1-LX$4))</f>
        <v/>
      </c>
      <c r="MA52" s="102"/>
      <c r="MB52" s="104" t="str">
        <f t="shared" si="206"/>
        <v/>
      </c>
      <c r="MC52" s="102"/>
      <c r="MD52" s="102"/>
      <c r="ME52" s="104" t="str">
        <f t="shared" ref="ME52:ME67" si="531">IF(AND(MC52="",MD52=""),"",MC52*MC$4+MD52*(1-MC$4))</f>
        <v/>
      </c>
      <c r="MF52" s="102"/>
      <c r="MG52" s="104" t="str">
        <f t="shared" si="207"/>
        <v/>
      </c>
      <c r="MH52" s="102"/>
      <c r="MI52" s="102"/>
      <c r="MJ52" s="104" t="str">
        <f t="shared" ref="MJ52:MJ67" si="532">IF(AND(MH52="",MI52=""),"",MH52*MH$4+MI52*(1-MH$4))</f>
        <v/>
      </c>
      <c r="MK52" s="102"/>
      <c r="ML52" s="104" t="str">
        <f t="shared" si="208"/>
        <v/>
      </c>
      <c r="MM52" s="104" t="str">
        <f t="shared" si="209"/>
        <v/>
      </c>
      <c r="MN52" s="104" t="str">
        <f t="shared" si="210"/>
        <v/>
      </c>
      <c r="MO52" s="104" t="str">
        <f t="shared" si="211"/>
        <v/>
      </c>
      <c r="MP52" s="104" t="str">
        <f t="shared" si="212"/>
        <v/>
      </c>
      <c r="MQ52" s="104" t="str">
        <f t="shared" si="213"/>
        <v/>
      </c>
      <c r="MR52" s="105" t="str">
        <f t="shared" si="475"/>
        <v/>
      </c>
      <c r="MS52" s="109" t="str">
        <f t="shared" si="456"/>
        <v/>
      </c>
      <c r="MT52" s="102"/>
      <c r="MU52" s="102"/>
      <c r="MV52" s="104" t="str">
        <f t="shared" ref="MV52:MV67" si="533">IF(AND(MT52="",MU52=""),"",MT52*MT$4+MU52*(1-MT$4))</f>
        <v/>
      </c>
      <c r="MW52" s="102"/>
      <c r="MX52" s="104" t="str">
        <f t="shared" si="214"/>
        <v/>
      </c>
      <c r="MY52" s="102"/>
      <c r="MZ52" s="102"/>
      <c r="NA52" s="104" t="str">
        <f t="shared" ref="NA52:NA67" si="534">IF(AND(MY52="",MZ52=""),"",MY52*MY$4+MZ52*(1-MY$4))</f>
        <v/>
      </c>
      <c r="NB52" s="102"/>
      <c r="NC52" s="104" t="str">
        <f t="shared" si="215"/>
        <v/>
      </c>
      <c r="ND52" s="102"/>
      <c r="NE52" s="102"/>
      <c r="NF52" s="104" t="str">
        <f t="shared" ref="NF52:NF67" si="535">IF(AND(ND52="",NE52=""),"",ND52*ND$4+NE52*(1-ND$4))</f>
        <v/>
      </c>
      <c r="NG52" s="102"/>
      <c r="NH52" s="104" t="str">
        <f t="shared" si="216"/>
        <v/>
      </c>
      <c r="NI52" s="102"/>
      <c r="NJ52" s="102"/>
      <c r="NK52" s="104" t="str">
        <f t="shared" ref="NK52:NK67" si="536">IF(AND(NI52="",NJ52=""),"",NI52*NI$4+NJ52*(1-NI$4))</f>
        <v/>
      </c>
      <c r="NL52" s="102"/>
      <c r="NM52" s="104" t="str">
        <f t="shared" si="217"/>
        <v/>
      </c>
      <c r="NN52" s="102"/>
      <c r="NO52" s="102"/>
      <c r="NP52" s="104" t="str">
        <f t="shared" ref="NP52:NP67" si="537">IF(AND(NN52="",NO52=""),"",NN52*NN$4+NO52*(1-NN$4))</f>
        <v/>
      </c>
      <c r="NQ52" s="102"/>
      <c r="NR52" s="104" t="str">
        <f t="shared" si="218"/>
        <v/>
      </c>
      <c r="NS52" s="104" t="str">
        <f t="shared" si="219"/>
        <v/>
      </c>
      <c r="NT52" s="104" t="str">
        <f t="shared" si="220"/>
        <v/>
      </c>
      <c r="NU52" s="104" t="str">
        <f t="shared" si="221"/>
        <v/>
      </c>
      <c r="NV52" s="104" t="str">
        <f t="shared" si="222"/>
        <v/>
      </c>
      <c r="NW52" s="104" t="str">
        <f t="shared" si="223"/>
        <v/>
      </c>
      <c r="NX52" s="105" t="str">
        <f t="shared" si="476"/>
        <v/>
      </c>
      <c r="NY52" s="109" t="str">
        <f t="shared" si="457"/>
        <v/>
      </c>
      <c r="NZ52" s="73">
        <f t="shared" si="458"/>
        <v>0</v>
      </c>
      <c r="OA52" s="104" t="str">
        <f t="shared" ref="OA52:OA67" si="538">AI52</f>
        <v/>
      </c>
      <c r="OB52" s="104" t="str">
        <f t="shared" ref="OB52:OB67" si="539">BO52</f>
        <v/>
      </c>
      <c r="OC52" s="104" t="str">
        <f t="shared" ref="OC52:OC67" si="540">CU52</f>
        <v/>
      </c>
      <c r="OD52" s="104" t="str">
        <f t="shared" ref="OD52:OD67" si="541">EA52</f>
        <v/>
      </c>
      <c r="OE52" s="104" t="str">
        <f t="shared" ref="OE52:OE67" si="542">FG52</f>
        <v/>
      </c>
      <c r="OF52" s="104" t="str">
        <f t="shared" ref="OF52:OF67" si="543">GM52</f>
        <v/>
      </c>
      <c r="OG52" s="104" t="str">
        <f t="shared" ref="OG52:OG67" si="544">HS52</f>
        <v/>
      </c>
      <c r="OH52" s="104" t="str">
        <f t="shared" ref="OH52:OH67" si="545">IY52</f>
        <v/>
      </c>
      <c r="OI52" s="104" t="str">
        <f t="shared" ref="OI52:OI67" si="546">KE52</f>
        <v/>
      </c>
      <c r="OJ52" s="104" t="str">
        <f t="shared" ref="OJ52:OJ67" si="547">LK52</f>
        <v/>
      </c>
      <c r="OK52" s="104" t="str">
        <f t="shared" ref="OK52:OK67" si="548">MQ52</f>
        <v/>
      </c>
      <c r="OL52" s="104" t="str">
        <f t="shared" ref="OL52:OL67" si="549">NW52</f>
        <v/>
      </c>
      <c r="OM52" s="134"/>
      <c r="ON52" s="104" t="str">
        <f t="shared" ref="ON52:ON67" si="550">IF(AE52="","",(SUM(AE112)*SUM($AJ$4)+SUM(BK52)*SUM($BP$4)+SUM(CQ52)*SUM($CV$4)+SUM(DW52)*SUM($EB$4)+SUM(FC52)*SUM($FH$4)+SUM(GI52)*SUM($GN$4)+SUM(HO52)*SUM($HT$4)+SUM(IU52)*SUM($IZ$4)+SUM(KA52)*SUM($KF$4)+SUM(LG52)*SUM($LL$4)+SUM(MM52)*SUM($MR$4)+SUM(NS52)*SUM($NX$4))/30)</f>
        <v/>
      </c>
      <c r="OO52" s="104" t="str">
        <f t="shared" ref="OO52:OO67" si="551">IF(AF52="","",(SUM(AF112)*SUM($AJ$4)+SUM(BL52)*SUM($BP$4)+SUM(CR52)*SUM($CV$4)+SUM(DX52)*SUM($EB$4)+SUM(FD52)*SUM($FH$4)+SUM(GJ52)*SUM($GN$4)+SUM(HP52)*SUM($HT$4)+SUM(IV52)*SUM($IZ$4)+SUM(KB52)*SUM($KF$4)+SUM(LH52)*SUM($LL$4)+SUM(MN52)*SUM($MR$4)+SUM(NT52)*SUM($NX$4))/30)</f>
        <v/>
      </c>
      <c r="OP52" s="104" t="str">
        <f>IF(AG52="","",($AJ$4*SUM(AG52)+$BP$4*SUM(BM52)+$CV$4*SUM(CS52)+$EB$4*SUM(DY52)+$FH$4*SUM(FE52)+$GN$4*SUM(GK52)+$HT$4*SUM(HQ52)+$IZ$4*SUM(IW52)+$KF$4*SUM(KC52)+$LL$4*SUM(LI52)+$MR$4*SUM(MO52)+$NX$4*SUM(NU52))/30)</f>
        <v/>
      </c>
      <c r="OQ52" s="104" t="str">
        <f>IF(AI52="","",($AJ$4*SUM(AI52)+$BP$4*SUM(BO52)+$CV$4*SUM(CU52)+$EB$4*SUM(EA52)+$FH$4*SUM(FG52)+$GN$4*SUM(GM52)+$HT$4*SUM(HS52)+$IZ$4*SUM(IY52)+$KF$4*SUM(KE52)+$LL$4*SUM(LK52)+$MR$4*SUM(MQ52)+$NX$4*SUM(NW52))/30)</f>
        <v/>
      </c>
      <c r="OR52" s="105" t="str">
        <f>IF(AK52="","",SUM($AJ52,$BP52,$CV52,$EB52,$FH52,$GN52,$HT52,$IZ52,$KF52,$LL52,$MR52,$NX52))</f>
        <v/>
      </c>
      <c r="OS52" s="105" t="str">
        <f t="shared" si="224"/>
        <v/>
      </c>
      <c r="OT52" s="134"/>
      <c r="OU52" s="109" t="str">
        <f t="shared" si="459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 t="e">
        <f t="shared" si="225"/>
        <v>#REF!</v>
      </c>
      <c r="B53" s="237"/>
      <c r="C53" s="237"/>
      <c r="D53" s="237"/>
      <c r="E53" s="238"/>
      <c r="F53" s="102"/>
      <c r="G53" s="102"/>
      <c r="H53" s="104" t="str">
        <f t="shared" si="477"/>
        <v/>
      </c>
      <c r="I53" s="102"/>
      <c r="J53" s="104" t="str">
        <f t="shared" ref="J53:J67" si="552">IF(AND(F53="",G53=""),"",IF(OR(I53="",I53&lt;H53),H53,IF(G53="",I53,F53*F$4+I53*(1-F$4))))</f>
        <v/>
      </c>
      <c r="K53" s="102"/>
      <c r="L53" s="102"/>
      <c r="M53" s="104" t="str">
        <f t="shared" si="478"/>
        <v/>
      </c>
      <c r="N53" s="102"/>
      <c r="O53" s="104" t="str">
        <f t="shared" ref="O53:O67" si="553">IF(AND(K53="",L53=""),"",IF(OR(N53="",N53&lt;M53),M53,IF(L53="",N53,K53*K$4+N53*(1-K$4))))</f>
        <v/>
      </c>
      <c r="P53" s="102"/>
      <c r="Q53" s="102"/>
      <c r="R53" s="104" t="str">
        <f t="shared" si="479"/>
        <v/>
      </c>
      <c r="S53" s="102"/>
      <c r="T53" s="104" t="str">
        <f t="shared" ref="T53:T67" si="554">IF(AND(P53="",Q53=""),"",IF(OR(S53="",S53&lt;R53),R53,IF(Q53="",S53,P53*P$4+S53*(1-P$4))))</f>
        <v/>
      </c>
      <c r="U53" s="102"/>
      <c r="V53" s="102"/>
      <c r="W53" s="104" t="str">
        <f t="shared" si="480"/>
        <v/>
      </c>
      <c r="X53" s="102"/>
      <c r="Y53" s="104" t="str">
        <f t="shared" ref="Y53:Y67" si="555">IF(AND(U53="",V53=""),"",IF(OR(X53="",X53&lt;W53),W53,IF(V53="",X53,U53*U$4+X53*(1-U$4))))</f>
        <v/>
      </c>
      <c r="Z53" s="102"/>
      <c r="AA53" s="102"/>
      <c r="AB53" s="104" t="str">
        <f t="shared" si="481"/>
        <v/>
      </c>
      <c r="AC53" s="102"/>
      <c r="AD53" s="104" t="str">
        <f t="shared" ref="AD53:AD67" si="556">IF(AND(Z53="",AA53=""),"",IF(OR(AC53="",AC53&lt;AB53),AB53,IF(AA53="",AC53,Z53*Z$4+AC53*(1-Z$4))))</f>
        <v/>
      </c>
      <c r="AE53" s="104" t="str">
        <f t="shared" ref="AE53:AE67" si="557">IF(AND(F53="",K53="",P53=""),"",SUM(F53)*SUM(J$4)+SUM(K53)*SUM(O$4)+SUM(P53)*SUM(T$4)+SUM(U53)*SUM(Y$4)+SUM(Z53)*SUM(AD$4))</f>
        <v/>
      </c>
      <c r="AF53" s="104" t="str">
        <f t="shared" ref="AF53:AF67" si="558">IF(AND(G53="",L53="",Q53=""),"",SUM(G53)*SUM(J$4)+SUM(L53)*SUM(O$4)+SUM(Q53)*SUM(T$4)+SUM(V53)*SUM(Y$4)+SUM(AA53)*SUM(AD$4))</f>
        <v/>
      </c>
      <c r="AG53" s="104" t="str">
        <f t="shared" ref="AG53:AG67" si="559">IF(AND(H53="",M53="",R53=""),"",SUM(H53)*SUM(J$4)+SUM(M53)*SUM(O$4)+SUM(R53)*SUM(T$4)+SUM(W53)*SUM(Y$4)+SUM(AB53)*SUM(AD$4))</f>
        <v/>
      </c>
      <c r="AH53" s="104" t="str">
        <f t="shared" ref="AH53:AH67" si="560">IF(AND(I53="",N53="",S53=""),"",SUM(I53)*SUM(J$4)+SUM(N53)*SUM(O$4)+SUM(S53)*SUM(T$4)+SUM(X53)*SUM(Y$4)+SUM(AC53)*SUM(AD$4))</f>
        <v/>
      </c>
      <c r="AI53" s="104" t="str">
        <f t="shared" ref="AI53:AI67" si="561">IF(AND(J53="",O53="",T53=""),"",SUM(J53)*SUM(J$4)+SUM(O53)*SUM(O$4)+SUM(T53)*SUM(T$4)+SUM(Y53)*SUM(Y$4)+SUM(AD53)*SUM(AD$4))</f>
        <v/>
      </c>
      <c r="AJ53" s="105" t="str">
        <f t="shared" si="482"/>
        <v/>
      </c>
      <c r="AK53" s="109" t="str">
        <f t="shared" si="446"/>
        <v/>
      </c>
      <c r="AL53" s="102"/>
      <c r="AM53" s="102"/>
      <c r="AN53" s="104" t="str">
        <f t="shared" si="483"/>
        <v/>
      </c>
      <c r="AO53" s="102"/>
      <c r="AP53" s="104" t="str">
        <f t="shared" ref="AP53:AP67" si="562">IF(AND(AL53="",AM53=""),"",IF(OR(AO53="",AO53&lt;AN53),AN53,IF(AM53="",AO53,AL53*AL$4+AO53*(1-AL$4))))</f>
        <v/>
      </c>
      <c r="AQ53" s="102"/>
      <c r="AR53" s="102"/>
      <c r="AS53" s="104" t="str">
        <f t="shared" si="484"/>
        <v/>
      </c>
      <c r="AT53" s="102"/>
      <c r="AU53" s="104" t="str">
        <f t="shared" ref="AU53:AU67" si="563">IF(AND(AQ53="",AR53=""),"",IF(OR(AT53="",AT53&lt;AS53),AS53,IF(AR53="",AT53,AQ53*AQ$4+AT53*(1-AQ$4))))</f>
        <v/>
      </c>
      <c r="AV53" s="102"/>
      <c r="AW53" s="102"/>
      <c r="AX53" s="104" t="str">
        <f t="shared" si="485"/>
        <v/>
      </c>
      <c r="AY53" s="102"/>
      <c r="AZ53" s="104" t="str">
        <f t="shared" ref="AZ53:AZ67" si="564">IF(AND(AV53="",AW53=""),"",IF(OR(AY53="",AY53&lt;AX53),AX53,IF(AW53="",AY53,AV53*AV$4+AY53*(1-AV$4))))</f>
        <v/>
      </c>
      <c r="BA53" s="102"/>
      <c r="BB53" s="102"/>
      <c r="BC53" s="104" t="str">
        <f t="shared" si="486"/>
        <v/>
      </c>
      <c r="BD53" s="102"/>
      <c r="BE53" s="104" t="str">
        <f t="shared" ref="BE53:BE67" si="565">IF(AND(BA53="",BB53=""),"",IF(OR(BD53="",BD53&lt;BC53),BC53,IF(BB53="",BD53,BA53*BA$4+BD53*(1-BA$4))))</f>
        <v/>
      </c>
      <c r="BF53" s="102"/>
      <c r="BG53" s="102"/>
      <c r="BH53" s="104" t="str">
        <f t="shared" si="487"/>
        <v/>
      </c>
      <c r="BI53" s="102"/>
      <c r="BJ53" s="104" t="str">
        <f t="shared" ref="BJ53:BJ67" si="566">IF(AND(BF53="",BG53=""),"",IF(OR(BI53="",BI53&lt;BH53),BH53,IF(BG53="",BI53,BF53*BF$4+BI53*(1-BF$4))))</f>
        <v/>
      </c>
      <c r="BK53" s="104" t="str">
        <f t="shared" ref="BK53:BK67" si="567">IF(AND(AL53="",AQ53="",AV53=""),"",SUM(AL53)*SUM(AP$4)+SUM(AQ53)*SUM(AU$4)+SUM(AV53)*SUM(AZ$4)+SUM(BA53)*SUM(BE$4)+SUM(BF53)*SUM(BJ$4))</f>
        <v/>
      </c>
      <c r="BL53" s="104" t="str">
        <f t="shared" ref="BL53:BL67" si="568">IF(AND(AM53="",AR53="",AW53=""),"",SUM(AM53)*SUM(AP$4)+SUM(AR53)*SUM(AU$4)+SUM(AW53)*SUM(AZ$4)+SUM(BB53)*SUM(BE$4)+SUM(BG53)*SUM(BJ$4))</f>
        <v/>
      </c>
      <c r="BM53" s="104" t="str">
        <f t="shared" ref="BM53:BM67" si="569">IF(AND(AN53="",AS53="",AX53=""),"",SUM(AN53)*SUM(AP$4)+SUM(AS53)*SUM(AU$4)+SUM(AX53)*SUM(AZ$4)+SUM(BC53)*SUM(BE$4)+SUM(BH53)*SUM(BJ$4))</f>
        <v/>
      </c>
      <c r="BN53" s="104" t="str">
        <f t="shared" ref="BN53:BN67" si="570">IF(AND(AO53="",AT53="",AY53=""),"",SUM(AO53)*SUM(AP$4)+SUM(AT53)*SUM(AU$4)+SUM(AY53)*SUM(AZ$4)+SUM(BD53)*SUM(BE$4)+SUM(BI53)*SUM(BJ$4))</f>
        <v/>
      </c>
      <c r="BO53" s="104" t="str">
        <f t="shared" ref="BO53:BO67" si="571">IF(AND(AP53="",AU53="",AZ53=""),"",SUM(AP53)*SUM(AP$4)+SUM(AU53)*SUM(AU$4)+SUM(AZ53)*SUM(AZ$4)+SUM(BE53)*SUM(BE$4)+SUM(BJ53)*SUM(BJ$4))</f>
        <v/>
      </c>
      <c r="BP53" s="105" t="str">
        <f t="shared" si="461"/>
        <v/>
      </c>
      <c r="BQ53" s="109" t="str">
        <f t="shared" si="447"/>
        <v/>
      </c>
      <c r="BR53" s="102"/>
      <c r="BS53" s="102"/>
      <c r="BT53" s="104" t="str">
        <f t="shared" si="488"/>
        <v/>
      </c>
      <c r="BU53" s="102"/>
      <c r="BV53" s="104" t="str">
        <f t="shared" ref="BV53:BV67" si="572">IF(AND(BR53="",BS53=""),"",IF(OR(BU53="",BU53&lt;BT53),BT53,IF(BS53="",BU53,BR53*BR$4+BU53*(1-BR$4))))</f>
        <v/>
      </c>
      <c r="BW53" s="102"/>
      <c r="BX53" s="102"/>
      <c r="BY53" s="104" t="str">
        <f t="shared" si="489"/>
        <v/>
      </c>
      <c r="BZ53" s="102"/>
      <c r="CA53" s="104" t="str">
        <f t="shared" ref="CA53:CA67" si="573">IF(AND(BW53="",BX53=""),"",IF(OR(BZ53="",BZ53&lt;BY53),BY53,IF(BX53="",BZ53,BW53*BW$4+BZ53*(1-BW$4))))</f>
        <v/>
      </c>
      <c r="CB53" s="102"/>
      <c r="CC53" s="102"/>
      <c r="CD53" s="104" t="str">
        <f t="shared" si="490"/>
        <v/>
      </c>
      <c r="CE53" s="102"/>
      <c r="CF53" s="104" t="str">
        <f t="shared" ref="CF53:CF67" si="574">IF(AND(CB53="",CC53=""),"",IF(OR(CE53="",CE53&lt;CD53),CD53,IF(CC53="",CE53,CB53*CB$4+CE53*(1-CB$4))))</f>
        <v/>
      </c>
      <c r="CG53" s="102"/>
      <c r="CH53" s="102"/>
      <c r="CI53" s="104" t="str">
        <f t="shared" si="491"/>
        <v/>
      </c>
      <c r="CJ53" s="102"/>
      <c r="CK53" s="104" t="str">
        <f t="shared" ref="CK53:CK67" si="575">IF(AND(CG53="",CH53=""),"",IF(OR(CJ53="",CJ53&lt;CI53),CI53,IF(CH53="",CJ53,CG53*CG$4+CJ53*(1-CG$4))))</f>
        <v/>
      </c>
      <c r="CL53" s="102"/>
      <c r="CM53" s="102"/>
      <c r="CN53" s="104" t="str">
        <f t="shared" si="492"/>
        <v/>
      </c>
      <c r="CO53" s="102"/>
      <c r="CP53" s="104" t="str">
        <f t="shared" ref="CP53:CP67" si="576">IF(AND(CL53="",CM53=""),"",IF(OR(CO53="",CO53&lt;CN53),CN53,IF(CM53="",CO53,CL53*CL$4+CO53*(1-CL$4))))</f>
        <v/>
      </c>
      <c r="CQ53" s="104" t="str">
        <f t="shared" ref="CQ53:CQ67" si="577">IF(AND(BR53="",BW53="",CB53=""),"",SUM(BR53)*SUM(BV$4)+SUM(BW53)*SUM(CA$4)+SUM(CB53)*SUM(CF$4)+SUM(CG53)*SUM(CK$4)+SUM(CL53)*SUM(CP$4))</f>
        <v/>
      </c>
      <c r="CR53" s="104" t="str">
        <f t="shared" ref="CR53:CR67" si="578">IF(AND(BS53="",BX53="",CC53=""),"",SUM(BS53)*SUM(BV$4)+SUM(BX53)*SUM(CA$4)+SUM(CC53)*SUM(CF$4)+SUM(CH53)*SUM(CK$4)+SUM(CM53)*SUM(CP$4))</f>
        <v/>
      </c>
      <c r="CS53" s="104" t="str">
        <f t="shared" ref="CS53:CS67" si="579">IF(AND(BT53="",BY53="",CD53=""),"",SUM(BT53)*SUM(BV$4)+SUM(BY53)*SUM(CA$4)+SUM(CD53)*SUM(CF$4)+SUM(CI53)*SUM(CK$4)+SUM(CN53)*SUM(CP$4))</f>
        <v/>
      </c>
      <c r="CT53" s="104" t="str">
        <f t="shared" ref="CT53:CT67" si="580">IF(AND(BU53="",BZ53="",CE53=""),"",SUM(BU53)*SUM(BV$4)+SUM(BZ53)*SUM(CA$4)+SUM(CE53)*SUM(CF$4)+SUM(CJ53)*SUM(CK$4)+SUM(CO53)*SUM(CP$4))</f>
        <v/>
      </c>
      <c r="CU53" s="104" t="str">
        <f t="shared" ref="CU53:CU67" si="581">IF(AND(BV53="",CA53="",CF53=""),"",SUM(BV53)*SUM(BV$4)+SUM(CA53)*SUM(CA$4)+SUM(CF53)*SUM(CF$4)+SUM(CK53)*SUM(CK$4)+SUM(CP53)*SUM(CP$4))</f>
        <v/>
      </c>
      <c r="CV53" s="105" t="str">
        <f t="shared" si="462"/>
        <v/>
      </c>
      <c r="CW53" s="109" t="str">
        <f t="shared" si="448"/>
        <v/>
      </c>
      <c r="CX53" s="102"/>
      <c r="CY53" s="102"/>
      <c r="CZ53" s="104" t="str">
        <f t="shared" si="493"/>
        <v/>
      </c>
      <c r="DA53" s="102"/>
      <c r="DB53" s="104" t="str">
        <f t="shared" ref="DB53:DB67" si="582">IF(AND(CX53="",CY53=""),"",IF(OR(DA53="",DA53&lt;CZ53),CZ53,IF(CY53="",DA53,CX53*CX$4+DA53*(1-CX$4))))</f>
        <v/>
      </c>
      <c r="DC53" s="102"/>
      <c r="DD53" s="102"/>
      <c r="DE53" s="104" t="str">
        <f t="shared" si="494"/>
        <v/>
      </c>
      <c r="DF53" s="102"/>
      <c r="DG53" s="104" t="str">
        <f t="shared" ref="DG53:DG67" si="583">IF(AND(DC53="",DD53=""),"",IF(OR(DF53="",DF53&lt;DE53),DE53,IF(DD53="",DF53,DC53*DC$4+DF53*(1-DC$4))))</f>
        <v/>
      </c>
      <c r="DH53" s="102"/>
      <c r="DI53" s="102"/>
      <c r="DJ53" s="104" t="str">
        <f t="shared" si="495"/>
        <v/>
      </c>
      <c r="DK53" s="102"/>
      <c r="DL53" s="104" t="str">
        <f t="shared" ref="DL53:DL67" si="584">IF(AND(DH53="",DI53=""),"",IF(OR(DK53="",DK53&lt;DJ53),DJ53,IF(DI53="",DK53,DH53*DH$4+DK53*(1-DH$4))))</f>
        <v/>
      </c>
      <c r="DM53" s="102"/>
      <c r="DN53" s="102"/>
      <c r="DO53" s="104" t="str">
        <f t="shared" si="496"/>
        <v/>
      </c>
      <c r="DP53" s="102"/>
      <c r="DQ53" s="104" t="str">
        <f t="shared" ref="DQ53:DQ67" si="585">IF(AND(DM53="",DN53=""),"",IF(OR(DP53="",DP53&lt;DO53),DO53,IF(DN53="",DP53,DM53*DM$4+DP53*(1-DM$4))))</f>
        <v/>
      </c>
      <c r="DR53" s="102"/>
      <c r="DS53" s="102"/>
      <c r="DT53" s="104" t="str">
        <f t="shared" si="497"/>
        <v/>
      </c>
      <c r="DU53" s="102"/>
      <c r="DV53" s="104" t="str">
        <f t="shared" ref="DV53:DV67" si="586">IF(AND(DR53="",DS53=""),"",IF(OR(DU53="",DU53&lt;DT53),DT53,IF(DS53="",DU53,DR53*DR$4+DU53*(1-DR$4))))</f>
        <v/>
      </c>
      <c r="DW53" s="104" t="str">
        <f t="shared" ref="DW53:DW67" si="587">IF(AND(CX53="",DC53="",DH53=""),"",SUM(CX53)*SUM(DB$4)+SUM(DC53)*SUM(DG$4)+SUM(DH53)*SUM(DL$4)+SUM(DM53)*SUM(DQ$4)+SUM(DR53)*SUM(DV$4))</f>
        <v/>
      </c>
      <c r="DX53" s="104" t="str">
        <f t="shared" ref="DX53:DX67" si="588">IF(AND(CY53="",DD53="",DI53=""),"",SUM(CY53)*SUM(DB$4)+SUM(DD53)*SUM(DG$4)+SUM(DI53)*SUM(DL$4)+SUM(DN53)*SUM(DQ$4)+SUM(DS53)*SUM(DV$4))</f>
        <v/>
      </c>
      <c r="DY53" s="104" t="str">
        <f t="shared" ref="DY53:DY67" si="589">IF(AND(CZ53="",DE53="",DJ53=""),"",SUM(CZ53)*SUM(DB$4)+SUM(DE53)*SUM(DG$4)+SUM(DJ53)*SUM(DL$4)+SUM(DO53)*SUM(DQ$4)+SUM(DT53)*SUM(DV$4))</f>
        <v/>
      </c>
      <c r="DZ53" s="104" t="str">
        <f t="shared" ref="DZ53:DZ67" si="590">IF(AND(DA53="",DF53="",DK53=""),"",SUM(DA53)*SUM(DB$4)+SUM(DF53)*SUM(DG$4)+SUM(DK53)*SUM(DL$4)+SUM(DP53)*SUM(DQ$4)+SUM(DU53)*SUM(DV$4))</f>
        <v/>
      </c>
      <c r="EA53" s="104" t="str">
        <f t="shared" ref="EA53:EA67" si="591">IF(AND(DB53="",DG53="",DL53=""),"",SUM(DB53)*SUM(DB$4)+SUM(DG53)*SUM(DG$4)+SUM(DL53)*SUM(DL$4)+SUM(DQ53)*SUM(DQ$4)+SUM(DV53)*SUM(DV$4))</f>
        <v/>
      </c>
      <c r="EB53" s="105" t="str">
        <f t="shared" si="463"/>
        <v/>
      </c>
      <c r="EC53" s="109" t="str">
        <f t="shared" si="449"/>
        <v/>
      </c>
      <c r="ED53" s="102"/>
      <c r="EE53" s="102"/>
      <c r="EF53" s="104" t="str">
        <f t="shared" si="498"/>
        <v/>
      </c>
      <c r="EG53" s="102"/>
      <c r="EH53" s="104" t="str">
        <f t="shared" ref="EH53:EH67" si="592">IF(AND(ED53="",EE53=""),"",IF(OR(EG53="",EG53&lt;EF53),EF53,IF(EE53="",EG53,ED53*ED$4+EG53*(1-ED$4))))</f>
        <v/>
      </c>
      <c r="EI53" s="102"/>
      <c r="EJ53" s="102"/>
      <c r="EK53" s="104" t="str">
        <f t="shared" si="499"/>
        <v/>
      </c>
      <c r="EL53" s="102"/>
      <c r="EM53" s="104" t="str">
        <f t="shared" ref="EM53:EM67" si="593">IF(AND(EI53="",EJ53=""),"",IF(OR(EL53="",EL53&lt;EK53),EK53,IF(EJ53="",EL53,EI53*EI$4+EL53*(1-EI$4))))</f>
        <v/>
      </c>
      <c r="EN53" s="102"/>
      <c r="EO53" s="102"/>
      <c r="EP53" s="104" t="str">
        <f t="shared" si="500"/>
        <v/>
      </c>
      <c r="EQ53" s="102"/>
      <c r="ER53" s="104" t="str">
        <f t="shared" ref="ER53:ER67" si="594">IF(AND(EN53="",EO53=""),"",IF(OR(EQ53="",EQ53&lt;EP53),EP53,IF(EO53="",EQ53,EN53*EN$4+EQ53*(1-EN$4))))</f>
        <v/>
      </c>
      <c r="ES53" s="102"/>
      <c r="ET53" s="102"/>
      <c r="EU53" s="104" t="str">
        <f t="shared" si="501"/>
        <v/>
      </c>
      <c r="EV53" s="102"/>
      <c r="EW53" s="104" t="str">
        <f t="shared" ref="EW53:EW67" si="595">IF(AND(ES53="",ET53=""),"",IF(OR(EV53="",EV53&lt;EU53),EU53,IF(ET53="",EV53,ES53*ES$4+EV53*(1-ES$4))))</f>
        <v/>
      </c>
      <c r="EX53" s="102"/>
      <c r="EY53" s="102"/>
      <c r="EZ53" s="104" t="str">
        <f t="shared" si="502"/>
        <v/>
      </c>
      <c r="FA53" s="102"/>
      <c r="FB53" s="104" t="str">
        <f t="shared" ref="FB53:FB67" si="596">IF(AND(EX53="",EY53=""),"",IF(OR(FA53="",FA53&lt;EZ53),EZ53,IF(EY53="",FA53,EX53*EX$4+FA53*(1-EX$4))))</f>
        <v/>
      </c>
      <c r="FC53" s="104" t="str">
        <f t="shared" ref="FC53:FC67" si="597">IF(AND(ED53="",EI53="",EN53=""),"",SUM(ED53)*SUM(EH$4)+SUM(EI53)*SUM(EM$4)+SUM(EN53)*SUM(ER$4)+SUM(ES53)*SUM(EW$4)+SUM(EX53)*SUM(FB$4))</f>
        <v/>
      </c>
      <c r="FD53" s="104" t="str">
        <f t="shared" ref="FD53:FD67" si="598">IF(AND(EE53="",EJ53="",EO53=""),"",SUM(EE53)*SUM(EH$4)+SUM(EJ53)*SUM(EM$4)+SUM(EO53)*SUM(ER$4)+SUM(ET53)*SUM(EW$4)+SUM(EY53)*SUM(FB$4))</f>
        <v/>
      </c>
      <c r="FE53" s="104" t="str">
        <f t="shared" ref="FE53:FE67" si="599">IF(AND(EF53="",EK53="",EP53=""),"",SUM(EF53)*SUM(EH$4)+SUM(EK53)*SUM(EM$4)+SUM(EP53)*SUM(ER$4)+SUM(EU53)*SUM(EW$4)+SUM(EZ53)*SUM(FB$4))</f>
        <v/>
      </c>
      <c r="FF53" s="104" t="str">
        <f t="shared" ref="FF53:FF67" si="600">IF(AND(EG53="",EL53="",EQ53=""),"",SUM(EG53)*SUM(EH$4)+SUM(EL53)*SUM(EM$4)+SUM(EQ53)*SUM(ER$4)+SUM(EV53)*SUM(EW$4)+SUM(FA53)*SUM(FB$4))</f>
        <v/>
      </c>
      <c r="FG53" s="104" t="str">
        <f t="shared" ref="FG53:FG67" si="601">IF(AND(EH53="",EM53="",ER53=""),"",SUM(EH53)*SUM(EH$4)+SUM(EM53)*SUM(EM$4)+SUM(ER53)*SUM(ER$4)+SUM(EW53)*SUM(EW$4)+SUM(FB53)*SUM(FB$4))</f>
        <v/>
      </c>
      <c r="FH53" s="105" t="str">
        <f t="shared" si="464"/>
        <v/>
      </c>
      <c r="FI53" s="109" t="str">
        <f t="shared" si="450"/>
        <v/>
      </c>
      <c r="FJ53" s="102"/>
      <c r="FK53" s="102"/>
      <c r="FL53" s="104" t="str">
        <f t="shared" si="503"/>
        <v/>
      </c>
      <c r="FM53" s="102"/>
      <c r="FN53" s="104" t="str">
        <f t="shared" ref="FN53:FN67" si="602">IF(AND(FJ53="",FK53=""),"",IF(OR(FM53="",FM53&lt;FL53),FL53,IF(FK53="",FM53,FJ53*FJ$4+FM53*(1-FJ$4))))</f>
        <v/>
      </c>
      <c r="FO53" s="102"/>
      <c r="FP53" s="102"/>
      <c r="FQ53" s="104" t="str">
        <f t="shared" si="504"/>
        <v/>
      </c>
      <c r="FR53" s="102"/>
      <c r="FS53" s="104" t="str">
        <f t="shared" ref="FS53:FS67" si="603">IF(AND(FO53="",FP53=""),"",IF(OR(FR53="",FR53&lt;FQ53),FQ53,IF(FP53="",FR53,FO53*FO$4+FR53*(1-FO$4))))</f>
        <v/>
      </c>
      <c r="FT53" s="102"/>
      <c r="FU53" s="102"/>
      <c r="FV53" s="104" t="str">
        <f t="shared" si="505"/>
        <v/>
      </c>
      <c r="FW53" s="102"/>
      <c r="FX53" s="104" t="str">
        <f t="shared" ref="FX53:FX67" si="604">IF(AND(FT53="",FU53=""),"",IF(OR(FW53="",FW53&lt;FV53),FV53,IF(FU53="",FW53,FT53*FT$4+FW53*(1-FT$4))))</f>
        <v/>
      </c>
      <c r="FY53" s="102"/>
      <c r="FZ53" s="102"/>
      <c r="GA53" s="104" t="str">
        <f t="shared" si="506"/>
        <v/>
      </c>
      <c r="GB53" s="102"/>
      <c r="GC53" s="104" t="str">
        <f t="shared" ref="GC53:GC67" si="605">IF(AND(FY53="",FZ53=""),"",IF(OR(GB53="",GB53&lt;GA53),GA53,IF(FZ53="",GB53,FY53*FY$4+GB53*(1-FY$4))))</f>
        <v/>
      </c>
      <c r="GD53" s="102"/>
      <c r="GE53" s="102"/>
      <c r="GF53" s="104" t="str">
        <f t="shared" si="507"/>
        <v/>
      </c>
      <c r="GG53" s="102"/>
      <c r="GH53" s="104" t="str">
        <f t="shared" ref="GH53:GH67" si="606">IF(AND(GD53="",GE53=""),"",IF(OR(GG53="",GG53&lt;GF53),GF53,IF(GE53="",GG53,GD53*GD$4+GG53*(1-GD$4))))</f>
        <v/>
      </c>
      <c r="GI53" s="104" t="str">
        <f t="shared" ref="GI53:GI67" si="607">IF(AND(FJ53="",FO53="",FT53=""),"",SUM(FJ53)*SUM(FN$4)+SUM(FO53)*SUM(FS$4)+SUM(FT53)*SUM(FX$4)+SUM(FY53)*SUM(GC$4)+SUM(GD53)*SUM(GH$4))</f>
        <v/>
      </c>
      <c r="GJ53" s="104" t="str">
        <f t="shared" ref="GJ53:GJ67" si="608">IF(AND(FK53="",FP53="",FU53=""),"",SUM(FK53)*SUM(FN$4)+SUM(FP53)*SUM(FS$4)+SUM(FU53)*SUM(FX$4)+SUM(FZ53)*SUM(GC$4)+SUM(GE53)*SUM(GH$4))</f>
        <v/>
      </c>
      <c r="GK53" s="104" t="str">
        <f t="shared" ref="GK53:GK67" si="609">IF(AND(FL53="",FQ53="",FV53=""),"",SUM(FL53)*SUM(FN$4)+SUM(FQ53)*SUM(FS$4)+SUM(FV53)*SUM(FX$4)+SUM(GA53)*SUM(GC$4)+SUM(GF53)*SUM(GH$4))</f>
        <v/>
      </c>
      <c r="GL53" s="104" t="str">
        <f t="shared" ref="GL53:GL67" si="610">IF(AND(FM53="",FR53="",FW53=""),"",SUM(FM53)*SUM(FN$4)+SUM(FR53)*SUM(FS$4)+SUM(FW53)*SUM(FX$4)+SUM(GB53)*SUM(GC$4)+SUM(GG53)*SUM(GH$4))</f>
        <v/>
      </c>
      <c r="GM53" s="104" t="str">
        <f t="shared" ref="GM53:GM67" si="611">IF(AND(FN53="",FS53="",FX53=""),"",SUM(FN53)*SUM(FN$4)+SUM(FS53)*SUM(FS$4)+SUM(FX53)*SUM(FX$4)+SUM(GC53)*SUM(GC$4)+SUM(GH53)*SUM(GH$4))</f>
        <v/>
      </c>
      <c r="GN53" s="105" t="str">
        <f t="shared" si="465"/>
        <v/>
      </c>
      <c r="GO53" s="109" t="str">
        <f t="shared" si="451"/>
        <v/>
      </c>
      <c r="GP53" s="102"/>
      <c r="GQ53" s="102"/>
      <c r="GR53" s="104" t="str">
        <f t="shared" si="508"/>
        <v/>
      </c>
      <c r="GS53" s="102"/>
      <c r="GT53" s="104" t="str">
        <f t="shared" ref="GT53:GT67" si="612">IF(AND(GP53="",GQ53=""),"",IF(OR(GS53="",GS53&lt;GR53),GR53,IF(GQ53="",GS53,GP53*GP$4+GS53*(1-GP$4))))</f>
        <v/>
      </c>
      <c r="GU53" s="102"/>
      <c r="GV53" s="102"/>
      <c r="GW53" s="104" t="str">
        <f t="shared" si="509"/>
        <v/>
      </c>
      <c r="GX53" s="102"/>
      <c r="GY53" s="104" t="str">
        <f t="shared" ref="GY53:GY67" si="613">IF(AND(GU53="",GV53=""),"",IF(OR(GX53="",GX53&lt;GW53),GW53,IF(GV53="",GX53,GU53*GU$4+GX53*(1-GU$4))))</f>
        <v/>
      </c>
      <c r="GZ53" s="102"/>
      <c r="HA53" s="102"/>
      <c r="HB53" s="104" t="str">
        <f t="shared" si="510"/>
        <v/>
      </c>
      <c r="HC53" s="102"/>
      <c r="HD53" s="104" t="str">
        <f t="shared" ref="HD53:HD67" si="614">IF(AND(GZ53="",HA53=""),"",IF(OR(HC53="",HC53&lt;HB53),HB53,IF(HA53="",HC53,GZ53*GZ$4+HC53*(1-GZ$4))))</f>
        <v/>
      </c>
      <c r="HE53" s="102"/>
      <c r="HF53" s="102"/>
      <c r="HG53" s="104" t="str">
        <f t="shared" si="511"/>
        <v/>
      </c>
      <c r="HH53" s="102"/>
      <c r="HI53" s="104" t="str">
        <f t="shared" ref="HI53:HI67" si="615">IF(AND(HE53="",HF53=""),"",IF(OR(HH53="",HH53&lt;HG53),HG53,IF(HF53="",HH53,HE53*HE$4+HH53*(1-HE$4))))</f>
        <v/>
      </c>
      <c r="HJ53" s="102"/>
      <c r="HK53" s="102"/>
      <c r="HL53" s="104" t="str">
        <f t="shared" si="512"/>
        <v/>
      </c>
      <c r="HM53" s="102"/>
      <c r="HN53" s="104" t="str">
        <f t="shared" ref="HN53:HN67" si="616">IF(AND(HJ53="",HK53=""),"",IF(OR(HM53="",HM53&lt;HL53),HL53,IF(HK53="",HM53,HJ53*HJ$4+HM53*(1-HJ$4))))</f>
        <v/>
      </c>
      <c r="HO53" s="104" t="str">
        <f t="shared" ref="HO53:HO67" si="617">IF(AND(GP53="",GU53="",GZ53=""),"",SUM(GP53)*SUM(GT$4)+SUM(GU53)*SUM(GY$4)+SUM(GZ53)*SUM(HD$4)+SUM(HE53)*SUM(HI$4)+SUM(HJ53)*SUM(HN$4))</f>
        <v/>
      </c>
      <c r="HP53" s="104" t="str">
        <f t="shared" ref="HP53:HP67" si="618">IF(AND(GQ53="",GV53="",HA53=""),"",SUM(GQ53)*SUM(GT$4)+SUM(GV53)*SUM(GY$4)+SUM(HA53)*SUM(HD$4)+SUM(HF53)*SUM(HI$4)+SUM(HK53)*SUM(HN$4))</f>
        <v/>
      </c>
      <c r="HQ53" s="104" t="str">
        <f t="shared" ref="HQ53:HQ67" si="619">IF(AND(GR53="",GW53="",HB53=""),"",SUM(GR53)*SUM(GT$4)+SUM(GW53)*SUM(GY$4)+SUM(HB53)*SUM(HD$4)+SUM(HG53)*SUM(HI$4)+SUM(HL53)*SUM(HN$4))</f>
        <v/>
      </c>
      <c r="HR53" s="104" t="str">
        <f t="shared" ref="HR53:HR67" si="620">IF(AND(GS53="",GX53="",HC53=""),"",SUM(GS53)*SUM(GT$4)+SUM(GX53)*SUM(GY$4)+SUM(HC53)*SUM(HD$4)+SUM(HH53)*SUM(HI$4)+SUM(HM53)*SUM(HN$4))</f>
        <v/>
      </c>
      <c r="HS53" s="104" t="str">
        <f t="shared" ref="HS53:HS67" si="621">IF(AND(GT53="",GY53="",HD53=""),"",SUM(GT53)*SUM(GT$4)+SUM(GY53)*SUM(GY$4)+SUM(HD53)*SUM(HD$4)+SUM(HI53)*SUM(HI$4)+SUM(HN53)*SUM(HN$4))</f>
        <v/>
      </c>
      <c r="HT53" s="105" t="str">
        <f t="shared" si="466"/>
        <v/>
      </c>
      <c r="HU53" s="109" t="str">
        <f t="shared" si="452"/>
        <v/>
      </c>
      <c r="HV53" s="102"/>
      <c r="HW53" s="102"/>
      <c r="HX53" s="104" t="str">
        <f t="shared" si="513"/>
        <v/>
      </c>
      <c r="HY53" s="102"/>
      <c r="HZ53" s="104" t="str">
        <f t="shared" ref="HZ53:HZ67" si="622">IF(AND(HV53="",HW53=""),"",IF(OR(HY53="",HY53&lt;HX53),HX53,IF(HW53="",HY53,HV53*HV$4+HY53*(1-HV$4))))</f>
        <v/>
      </c>
      <c r="IA53" s="102"/>
      <c r="IB53" s="102"/>
      <c r="IC53" s="104" t="str">
        <f t="shared" si="514"/>
        <v/>
      </c>
      <c r="ID53" s="102"/>
      <c r="IE53" s="104" t="str">
        <f t="shared" ref="IE53:IE67" si="623">IF(AND(IA53="",IB53=""),"",IF(OR(ID53="",ID53&lt;IC53),IC53,IF(IB53="",ID53,IA53*IA$4+ID53*(1-IA$4))))</f>
        <v/>
      </c>
      <c r="IF53" s="102"/>
      <c r="IG53" s="102"/>
      <c r="IH53" s="104" t="str">
        <f t="shared" si="515"/>
        <v/>
      </c>
      <c r="II53" s="102"/>
      <c r="IJ53" s="104" t="str">
        <f t="shared" ref="IJ53:IJ67" si="624">IF(AND(IF53="",IG53=""),"",IF(OR(II53="",II53&lt;IH53),IH53,IF(IG53="",II53,IF53*IF$4+II53*(1-IF$4))))</f>
        <v/>
      </c>
      <c r="IK53" s="102"/>
      <c r="IL53" s="102"/>
      <c r="IM53" s="104" t="str">
        <f t="shared" si="516"/>
        <v/>
      </c>
      <c r="IN53" s="102"/>
      <c r="IO53" s="104" t="str">
        <f t="shared" ref="IO53:IO67" si="625">IF(AND(IK53="",IL53=""),"",IF(OR(IN53="",IN53&lt;IM53),IM53,IF(IL53="",IN53,IK53*IK$4+IN53*(1-IK$4))))</f>
        <v/>
      </c>
      <c r="IP53" s="102"/>
      <c r="IQ53" s="102"/>
      <c r="IR53" s="104" t="str">
        <f t="shared" si="517"/>
        <v/>
      </c>
      <c r="IS53" s="102"/>
      <c r="IT53" s="104" t="str">
        <f t="shared" ref="IT53:IT67" si="626">IF(AND(IP53="",IQ53=""),"",IF(OR(IS53="",IS53&lt;IR53),IR53,IF(IQ53="",IS53,IP53*IP$4+IS53*(1-IP$4))))</f>
        <v/>
      </c>
      <c r="IU53" s="104" t="str">
        <f t="shared" ref="IU53:IU67" si="627">IF(AND(HV53="",IA53="",IF53=""),"",SUM(HV53)*SUM(HZ$4)+SUM(IA53)*SUM(IE$4)+SUM(IF53)*SUM(IJ$4)+SUM(IK53)*SUM(IO$4)+SUM(IP53)*SUM(IT$4))</f>
        <v/>
      </c>
      <c r="IV53" s="104" t="str">
        <f t="shared" ref="IV53:IV67" si="628">IF(AND(HW53="",IB53="",IG53=""),"",SUM(HW53)*SUM(HZ$4)+SUM(IB53)*SUM(IE$4)+SUM(IG53)*SUM(IJ$4)+SUM(IL53)*SUM(IO$4)+SUM(IQ53)*SUM(IT$4))</f>
        <v/>
      </c>
      <c r="IW53" s="104" t="str">
        <f t="shared" ref="IW53:IW67" si="629">IF(AND(HX53="",IC53="",IH53=""),"",SUM(HX53)*SUM(HZ$4)+SUM(IC53)*SUM(IE$4)+SUM(IH53)*SUM(IJ$4)+SUM(IM53)*SUM(IO$4)+SUM(IR53)*SUM(IT$4))</f>
        <v/>
      </c>
      <c r="IX53" s="104" t="str">
        <f t="shared" ref="IX53:IX67" si="630">IF(AND(HY53="",ID53="",II53=""),"",SUM(HY53)*SUM(HZ$4)+SUM(ID53)*SUM(IE$4)+SUM(II53)*SUM(IJ$4)+SUM(IN53)*SUM(IO$4)+SUM(IS53)*SUM(IT$4))</f>
        <v/>
      </c>
      <c r="IY53" s="104" t="str">
        <f t="shared" ref="IY53:IY67" si="631">IF(AND(HZ53="",IE53="",IJ53=""),"",SUM(HZ53)*SUM(HZ$4)+SUM(IE53)*SUM(IE$4)+SUM(IJ53)*SUM(IJ$4)+SUM(IO53)*SUM(IO$4)+SUM(IT53)*SUM(IT$4))</f>
        <v/>
      </c>
      <c r="IZ53" s="105" t="str">
        <f t="shared" si="472"/>
        <v/>
      </c>
      <c r="JA53" s="109" t="str">
        <f t="shared" si="453"/>
        <v/>
      </c>
      <c r="JB53" s="102"/>
      <c r="JC53" s="102"/>
      <c r="JD53" s="104" t="str">
        <f t="shared" si="518"/>
        <v/>
      </c>
      <c r="JE53" s="102"/>
      <c r="JF53" s="104" t="str">
        <f t="shared" ref="JF53:JF67" si="632">IF(AND(JB53="",JC53=""),"",IF(OR(JE53="",JE53&lt;JD53),JD53,IF(JC53="",JE53,JB53*JB$4+JE53*(1-JB$4))))</f>
        <v/>
      </c>
      <c r="JG53" s="102"/>
      <c r="JH53" s="102"/>
      <c r="JI53" s="104" t="str">
        <f t="shared" si="519"/>
        <v/>
      </c>
      <c r="JJ53" s="102"/>
      <c r="JK53" s="104" t="str">
        <f t="shared" ref="JK53:JK67" si="633">IF(AND(JG53="",JH53=""),"",IF(OR(JJ53="",JJ53&lt;JI53),JI53,IF(JH53="",JJ53,JG53*JG$4+JJ53*(1-JG$4))))</f>
        <v/>
      </c>
      <c r="JL53" s="102"/>
      <c r="JM53" s="102"/>
      <c r="JN53" s="104" t="str">
        <f t="shared" si="520"/>
        <v/>
      </c>
      <c r="JO53" s="102"/>
      <c r="JP53" s="104" t="str">
        <f t="shared" ref="JP53:JP67" si="634">IF(AND(JL53="",JM53=""),"",IF(OR(JO53="",JO53&lt;JN53),JN53,IF(JM53="",JO53,JL53*JL$4+JO53*(1-JL$4))))</f>
        <v/>
      </c>
      <c r="JQ53" s="102"/>
      <c r="JR53" s="102"/>
      <c r="JS53" s="104" t="str">
        <f t="shared" si="521"/>
        <v/>
      </c>
      <c r="JT53" s="102"/>
      <c r="JU53" s="104" t="str">
        <f t="shared" ref="JU53:JU67" si="635">IF(AND(JQ53="",JR53=""),"",IF(OR(JT53="",JT53&lt;JS53),JS53,IF(JR53="",JT53,JQ53*JQ$4+JT53*(1-JQ$4))))</f>
        <v/>
      </c>
      <c r="JV53" s="102"/>
      <c r="JW53" s="102"/>
      <c r="JX53" s="104" t="str">
        <f t="shared" si="522"/>
        <v/>
      </c>
      <c r="JY53" s="102"/>
      <c r="JZ53" s="104" t="str">
        <f t="shared" ref="JZ53:JZ67" si="636">IF(AND(JV53="",JW53=""),"",IF(OR(JY53="",JY53&lt;JX53),JX53,IF(JW53="",JY53,JV53*JV$4+JY53*(1-JV$4))))</f>
        <v/>
      </c>
      <c r="KA53" s="104" t="str">
        <f t="shared" ref="KA53:KA67" si="637">IF(AND(JB53="",JG53="",JL53=""),"",SUM(JB53)*SUM(JF$4)+SUM(JG53)*SUM(JK$4)+SUM(JL53)*SUM(JP$4)+SUM(JQ53)*SUM(JU$4)+SUM(JV53)*SUM(JZ$4))</f>
        <v/>
      </c>
      <c r="KB53" s="104" t="str">
        <f t="shared" ref="KB53:KB67" si="638">IF(AND(JC53="",JH53="",JM53=""),"",SUM(JC53)*SUM(JF$4)+SUM(JH53)*SUM(JK$4)+SUM(JM53)*SUM(JP$4)+SUM(JR53)*SUM(JU$4)+SUM(JW53)*SUM(JZ$4))</f>
        <v/>
      </c>
      <c r="KC53" s="104" t="str">
        <f t="shared" ref="KC53:KC67" si="639">IF(AND(JD53="",JI53="",JN53=""),"",SUM(JD53)*SUM(JF$4)+SUM(JI53)*SUM(JK$4)+SUM(JN53)*SUM(JP$4)+SUM(JS53)*SUM(JU$4)+SUM(JX53)*SUM(JZ$4))</f>
        <v/>
      </c>
      <c r="KD53" s="104" t="str">
        <f t="shared" ref="KD53:KD67" si="640">IF(AND(JE53="",JJ53="",JO53=""),"",SUM(JE53)*SUM(JF$4)+SUM(JJ53)*SUM(JK$4)+SUM(JO53)*SUM(JP$4)+SUM(JT53)*SUM(JU$4)+SUM(JY53)*SUM(JZ$4))</f>
        <v/>
      </c>
      <c r="KE53" s="104" t="str">
        <f t="shared" ref="KE53:KE67" si="641">IF(AND(JF53="",JK53="",JP53=""),"",SUM(JF53)*SUM(JF$4)+SUM(JK53)*SUM(JK$4)+SUM(JP53)*SUM(JP$4)+SUM(JU53)*SUM(JU$4)+SUM(JZ53)*SUM(JZ$4))</f>
        <v/>
      </c>
      <c r="KF53" s="105" t="str">
        <f t="shared" si="473"/>
        <v/>
      </c>
      <c r="KG53" s="109" t="str">
        <f t="shared" si="454"/>
        <v/>
      </c>
      <c r="KH53" s="102"/>
      <c r="KI53" s="102"/>
      <c r="KJ53" s="104" t="str">
        <f t="shared" si="523"/>
        <v/>
      </c>
      <c r="KK53" s="102"/>
      <c r="KL53" s="104" t="str">
        <f t="shared" ref="KL53:KL67" si="642">IF(AND(KH53="",KI53=""),"",IF(OR(KK53="",KK53&lt;KJ53),KJ53,IF(KI53="",KK53,KH53*KH$4+KK53*(1-KH$4))))</f>
        <v/>
      </c>
      <c r="KM53" s="102"/>
      <c r="KN53" s="102"/>
      <c r="KO53" s="104" t="str">
        <f t="shared" si="524"/>
        <v/>
      </c>
      <c r="KP53" s="102"/>
      <c r="KQ53" s="104" t="str">
        <f t="shared" ref="KQ53:KQ67" si="643">IF(AND(KM53="",KN53=""),"",IF(OR(KP53="",KP53&lt;KO53),KO53,IF(KN53="",KP53,KM53*KM$4+KP53*(1-KM$4))))</f>
        <v/>
      </c>
      <c r="KR53" s="102"/>
      <c r="KS53" s="102"/>
      <c r="KT53" s="104" t="str">
        <f t="shared" si="525"/>
        <v/>
      </c>
      <c r="KU53" s="102"/>
      <c r="KV53" s="104" t="str">
        <f t="shared" ref="KV53:KV67" si="644">IF(AND(KR53="",KS53=""),"",IF(OR(KU53="",KU53&lt;KT53),KT53,IF(KS53="",KU53,KR53*KR$4+KU53*(1-KR$4))))</f>
        <v/>
      </c>
      <c r="KW53" s="102"/>
      <c r="KX53" s="102"/>
      <c r="KY53" s="104" t="str">
        <f t="shared" si="526"/>
        <v/>
      </c>
      <c r="KZ53" s="102"/>
      <c r="LA53" s="104" t="str">
        <f t="shared" ref="LA53:LA67" si="645">IF(AND(KW53="",KX53=""),"",IF(OR(KZ53="",KZ53&lt;KY53),KY53,IF(KX53="",KZ53,KW53*KW$4+KZ53*(1-KW$4))))</f>
        <v/>
      </c>
      <c r="LB53" s="102"/>
      <c r="LC53" s="102"/>
      <c r="LD53" s="104" t="str">
        <f t="shared" si="527"/>
        <v/>
      </c>
      <c r="LE53" s="102"/>
      <c r="LF53" s="104" t="str">
        <f t="shared" ref="LF53:LF67" si="646">IF(AND(LB53="",LC53=""),"",IF(OR(LE53="",LE53&lt;LD53),LD53,IF(LC53="",LE53,LB53*LB$4+LE53*(1-LB$4))))</f>
        <v/>
      </c>
      <c r="LG53" s="104" t="str">
        <f t="shared" ref="LG53:LG67" si="647">IF(AND(KH53="",KM53="",KR53=""),"",SUM(KH53)*SUM(KL$4)+SUM(KM53)*SUM(KQ$4)+SUM(KR53)*SUM(KV$4)+SUM(KW53)*SUM(LA$4)+SUM(LB53)*SUM(LF$4))</f>
        <v/>
      </c>
      <c r="LH53" s="104" t="str">
        <f t="shared" ref="LH53:LH67" si="648">IF(AND(KI53="",KN53="",KS53=""),"",SUM(KI53)*SUM(KL$4)+SUM(KN53)*SUM(KQ$4)+SUM(KS53)*SUM(KV$4)+SUM(KX53)*SUM(LA$4)+SUM(LC53)*SUM(LF$4))</f>
        <v/>
      </c>
      <c r="LI53" s="104" t="str">
        <f t="shared" ref="LI53:LI67" si="649">IF(AND(KJ53="",KO53="",KT53=""),"",SUM(KJ53)*SUM(KL$4)+SUM(KO53)*SUM(KQ$4)+SUM(KT53)*SUM(KV$4)+SUM(KY53)*SUM(LA$4)+SUM(LD53)*SUM(LF$4))</f>
        <v/>
      </c>
      <c r="LJ53" s="104" t="str">
        <f t="shared" ref="LJ53:LJ67" si="650">IF(AND(KK53="",KP53="",KU53=""),"",SUM(KK53)*SUM(KL$4)+SUM(KP53)*SUM(KQ$4)+SUM(KU53)*SUM(KV$4)+SUM(KZ53)*SUM(LA$4)+SUM(LE53)*SUM(LF$4))</f>
        <v/>
      </c>
      <c r="LK53" s="104" t="str">
        <f t="shared" ref="LK53:LK67" si="651">IF(AND(KL53="",KQ53="",KV53=""),"",SUM(KL53)*SUM(KL$4)+SUM(KQ53)*SUM(KQ$4)+SUM(KV53)*SUM(KV$4)+SUM(LA53)*SUM(LA$4)+SUM(LF53)*SUM(LF$4))</f>
        <v/>
      </c>
      <c r="LL53" s="105" t="str">
        <f t="shared" si="474"/>
        <v/>
      </c>
      <c r="LM53" s="109" t="str">
        <f t="shared" si="455"/>
        <v/>
      </c>
      <c r="LN53" s="102"/>
      <c r="LO53" s="102"/>
      <c r="LP53" s="104" t="str">
        <f t="shared" si="528"/>
        <v/>
      </c>
      <c r="LQ53" s="102"/>
      <c r="LR53" s="104" t="str">
        <f t="shared" ref="LR53:LR67" si="652">IF(AND(LN53="",LO53=""),"",IF(OR(LQ53="",LQ53&lt;LP53),LP53,IF(LO53="",LQ53,LN53*LN$4+LQ53*(1-LN$4))))</f>
        <v/>
      </c>
      <c r="LS53" s="102"/>
      <c r="LT53" s="102"/>
      <c r="LU53" s="104" t="str">
        <f t="shared" si="529"/>
        <v/>
      </c>
      <c r="LV53" s="102"/>
      <c r="LW53" s="104" t="str">
        <f t="shared" ref="LW53:LW67" si="653">IF(AND(LS53="",LT53=""),"",IF(OR(LV53="",LV53&lt;LU53),LU53,IF(LT53="",LV53,LS53*LS$4+LV53*(1-LS$4))))</f>
        <v/>
      </c>
      <c r="LX53" s="102"/>
      <c r="LY53" s="102"/>
      <c r="LZ53" s="104" t="str">
        <f t="shared" si="530"/>
        <v/>
      </c>
      <c r="MA53" s="102"/>
      <c r="MB53" s="104" t="str">
        <f t="shared" ref="MB53:MB67" si="654">IF(AND(LX53="",LY53=""),"",IF(OR(MA53="",MA53&lt;LZ53),LZ53,IF(LY53="",MA53,LX53*LX$4+MA53*(1-LX$4))))</f>
        <v/>
      </c>
      <c r="MC53" s="102"/>
      <c r="MD53" s="102"/>
      <c r="ME53" s="104" t="str">
        <f t="shared" si="531"/>
        <v/>
      </c>
      <c r="MF53" s="102"/>
      <c r="MG53" s="104" t="str">
        <f t="shared" ref="MG53:MG67" si="655">IF(AND(MC53="",MD53=""),"",IF(OR(MF53="",MF53&lt;ME53),ME53,IF(MD53="",MF53,MC53*MC$4+MF53*(1-MC$4))))</f>
        <v/>
      </c>
      <c r="MH53" s="102"/>
      <c r="MI53" s="102"/>
      <c r="MJ53" s="104" t="str">
        <f t="shared" si="532"/>
        <v/>
      </c>
      <c r="MK53" s="102"/>
      <c r="ML53" s="104" t="str">
        <f t="shared" ref="ML53:ML67" si="656">IF(AND(MH53="",MI53=""),"",IF(OR(MK53="",MK53&lt;MJ53),MJ53,IF(MI53="",MK53,MH53*MH$4+MK53*(1-MH$4))))</f>
        <v/>
      </c>
      <c r="MM53" s="104" t="str">
        <f t="shared" ref="MM53:MM67" si="657">IF(AND(LN53="",LS53="",LX53=""),"",SUM(LN53)*SUM(LR$4)+SUM(LS53)*SUM(LW$4)+SUM(LX53)*SUM(MB$4)+SUM(MC53)*SUM(MG$4)+SUM(MH53)*SUM(ML$4))</f>
        <v/>
      </c>
      <c r="MN53" s="104" t="str">
        <f t="shared" ref="MN53:MN67" si="658">IF(AND(LO53="",LT53="",LY53=""),"",SUM(LO53)*SUM(LR$4)+SUM(LT53)*SUM(LW$4)+SUM(LY53)*SUM(MB$4)+SUM(MD53)*SUM(MG$4)+SUM(MI53)*SUM(ML$4))</f>
        <v/>
      </c>
      <c r="MO53" s="104" t="str">
        <f t="shared" ref="MO53:MO67" si="659">IF(AND(LP53="",LU53="",LZ53=""),"",SUM(LP53)*SUM(LR$4)+SUM(LU53)*SUM(LW$4)+SUM(LZ53)*SUM(MB$4)+SUM(ME53)*SUM(MG$4)+SUM(MJ53)*SUM(ML$4))</f>
        <v/>
      </c>
      <c r="MP53" s="104" t="str">
        <f t="shared" ref="MP53:MP67" si="660">IF(AND(LQ53="",LV53="",MA53=""),"",SUM(LQ53)*SUM(LR$4)+SUM(LV53)*SUM(LW$4)+SUM(MA53)*SUM(MB$4)+SUM(MF53)*SUM(MG$4)+SUM(MK53)*SUM(ML$4))</f>
        <v/>
      </c>
      <c r="MQ53" s="104" t="str">
        <f t="shared" ref="MQ53:MQ67" si="661">IF(AND(LR53="",LW53="",MB53=""),"",SUM(LR53)*SUM(LR$4)+SUM(LW53)*SUM(LW$4)+SUM(MB53)*SUM(MB$4)+SUM(MG53)*SUM(MG$4)+SUM(ML53)*SUM(ML$4))</f>
        <v/>
      </c>
      <c r="MR53" s="105" t="str">
        <f t="shared" si="475"/>
        <v/>
      </c>
      <c r="MS53" s="109" t="str">
        <f t="shared" si="456"/>
        <v/>
      </c>
      <c r="MT53" s="102"/>
      <c r="MU53" s="102"/>
      <c r="MV53" s="104" t="str">
        <f t="shared" si="533"/>
        <v/>
      </c>
      <c r="MW53" s="102"/>
      <c r="MX53" s="104" t="str">
        <f t="shared" ref="MX53:MX67" si="662">IF(AND(MT53="",MU53=""),"",IF(OR(MW53="",MW53&lt;MV53),MV53,IF(MU53="",MW53,MT53*MT$4+MW53*(1-MT$4))))</f>
        <v/>
      </c>
      <c r="MY53" s="102"/>
      <c r="MZ53" s="102"/>
      <c r="NA53" s="104" t="str">
        <f t="shared" si="534"/>
        <v/>
      </c>
      <c r="NB53" s="102"/>
      <c r="NC53" s="104" t="str">
        <f t="shared" ref="NC53:NC67" si="663">IF(AND(MY53="",MZ53=""),"",IF(OR(NB53="",NB53&lt;NA53),NA53,IF(MZ53="",NB53,MY53*MY$4+NB53*(1-MY$4))))</f>
        <v/>
      </c>
      <c r="ND53" s="102"/>
      <c r="NE53" s="102"/>
      <c r="NF53" s="104" t="str">
        <f t="shared" si="535"/>
        <v/>
      </c>
      <c r="NG53" s="102"/>
      <c r="NH53" s="104" t="str">
        <f t="shared" ref="NH53:NH67" si="664">IF(AND(ND53="",NE53=""),"",IF(OR(NG53="",NG53&lt;NF53),NF53,IF(NE53="",NG53,ND53*ND$4+NG53*(1-ND$4))))</f>
        <v/>
      </c>
      <c r="NI53" s="102"/>
      <c r="NJ53" s="102"/>
      <c r="NK53" s="104" t="str">
        <f t="shared" si="536"/>
        <v/>
      </c>
      <c r="NL53" s="102"/>
      <c r="NM53" s="104" t="str">
        <f t="shared" ref="NM53:NM67" si="665">IF(AND(NI53="",NJ53=""),"",IF(OR(NL53="",NL53&lt;NK53),NK53,IF(NJ53="",NL53,NI53*NI$4+NL53*(1-NI$4))))</f>
        <v/>
      </c>
      <c r="NN53" s="102"/>
      <c r="NO53" s="102"/>
      <c r="NP53" s="104" t="str">
        <f t="shared" si="537"/>
        <v/>
      </c>
      <c r="NQ53" s="102"/>
      <c r="NR53" s="104" t="str">
        <f t="shared" ref="NR53:NR67" si="666">IF(AND(NN53="",NO53=""),"",IF(OR(NQ53="",NQ53&lt;NP53),NP53,IF(NO53="",NQ53,NN53*NN$4+NQ53*(1-NN$4))))</f>
        <v/>
      </c>
      <c r="NS53" s="104" t="str">
        <f t="shared" ref="NS53:NS67" si="667">IF(AND(MT53="",MY53="",ND53=""),"",SUM(MT53)*SUM(MX$4)+SUM(MY53)*SUM(NC$4)+SUM(ND53)*SUM(NH$4)+SUM(NI53)*SUM(NM$4)+SUM(NN53)*SUM(NR$4))</f>
        <v/>
      </c>
      <c r="NT53" s="104" t="str">
        <f t="shared" ref="NT53:NT67" si="668">IF(AND(MU53="",MZ53="",NE53=""),"",SUM(MU53)*SUM(MX$4)+SUM(MZ53)*SUM(NC$4)+SUM(NE53)*SUM(NH$4)+SUM(NJ53)*SUM(NM$4)+SUM(NO53)*SUM(NR$4))</f>
        <v/>
      </c>
      <c r="NU53" s="104" t="str">
        <f t="shared" ref="NU53:NU67" si="669">IF(AND(MV53="",NA53="",NF53=""),"",SUM(MV53)*SUM(MX$4)+SUM(NA53)*SUM(NC$4)+SUM(NF53)*SUM(NH$4)+SUM(NK53)*SUM(NM$4)+SUM(NP53)*SUM(NR$4))</f>
        <v/>
      </c>
      <c r="NV53" s="104" t="str">
        <f t="shared" ref="NV53:NV67" si="670">IF(AND(MW53="",NB53="",NG53=""),"",SUM(MW53)*SUM(MX$4)+SUM(NB53)*SUM(NC$4)+SUM(NG53)*SUM(NH$4)+SUM(NL53)*SUM(NM$4)+SUM(NQ53)*SUM(NR$4))</f>
        <v/>
      </c>
      <c r="NW53" s="104" t="str">
        <f t="shared" ref="NW53:NW67" si="671">IF(AND(MX53="",NC53="",NH53=""),"",SUM(MX53)*SUM(MX$4)+SUM(NC53)*SUM(NC$4)+SUM(NH53)*SUM(NH$4)+SUM(NM53)*SUM(NM$4)+SUM(NR53)*SUM(NR$4))</f>
        <v/>
      </c>
      <c r="NX53" s="105" t="str">
        <f t="shared" si="476"/>
        <v/>
      </c>
      <c r="NY53" s="109" t="str">
        <f t="shared" si="457"/>
        <v/>
      </c>
      <c r="NZ53" s="73">
        <f t="shared" si="458"/>
        <v>0</v>
      </c>
      <c r="OA53" s="104" t="str">
        <f t="shared" si="538"/>
        <v/>
      </c>
      <c r="OB53" s="104" t="str">
        <f t="shared" si="539"/>
        <v/>
      </c>
      <c r="OC53" s="104" t="str">
        <f t="shared" si="540"/>
        <v/>
      </c>
      <c r="OD53" s="104" t="str">
        <f t="shared" si="541"/>
        <v/>
      </c>
      <c r="OE53" s="104" t="str">
        <f t="shared" si="542"/>
        <v/>
      </c>
      <c r="OF53" s="104" t="str">
        <f t="shared" si="543"/>
        <v/>
      </c>
      <c r="OG53" s="104" t="str">
        <f t="shared" si="544"/>
        <v/>
      </c>
      <c r="OH53" s="104" t="str">
        <f t="shared" si="545"/>
        <v/>
      </c>
      <c r="OI53" s="104" t="str">
        <f t="shared" si="546"/>
        <v/>
      </c>
      <c r="OJ53" s="104" t="str">
        <f t="shared" si="547"/>
        <v/>
      </c>
      <c r="OK53" s="104" t="str">
        <f t="shared" si="548"/>
        <v/>
      </c>
      <c r="OL53" s="104" t="str">
        <f t="shared" si="549"/>
        <v/>
      </c>
      <c r="OM53" s="134"/>
      <c r="ON53" s="104" t="str">
        <f t="shared" si="550"/>
        <v/>
      </c>
      <c r="OO53" s="104" t="str">
        <f t="shared" si="551"/>
        <v/>
      </c>
      <c r="OP53" s="104" t="str">
        <f t="shared" ref="OP53:OP67" si="672">IF(AG53="","",($AJ$4*SUM(AG53)+$BP$4*SUM(BM53)+$CV$4*SUM(CS53)+$EB$4*SUM(DY53)+$FH$4*SUM(FE53)+$GN$4*SUM(GK53)+$HT$4*SUM(HQ53)+$IZ$4*SUM(IW53)+$KF$4*SUM(KC53)+$LL$4*SUM(LI53)+$MR$4*SUM(MO53)+$NX$4*SUM(NU53))/30)</f>
        <v/>
      </c>
      <c r="OQ53" s="104" t="str">
        <f t="shared" ref="OQ53:OQ67" si="673">IF(AI53="","",($AJ$4*SUM(AI53)+$BP$4*SUM(BO53)+$CV$4*SUM(CU53)+$EB$4*SUM(EA53)+$FH$4*SUM(FG53)+$GN$4*SUM(GM53)+$HT$4*SUM(HS53)+$IZ$4*SUM(IY53)+$KF$4*SUM(KE53)+$LL$4*SUM(LK53)+$MR$4*SUM(MQ53)+$NX$4*SUM(NW53))/30)</f>
        <v/>
      </c>
      <c r="OR53" s="105" t="str">
        <f t="shared" ref="OR53:OR67" si="674">IF(AK53="","",SUM($AJ53,$BP53,$CV53,$EB53,$FH53,$GN53,$HT53,$IZ53,$KF53,$LL53,$MR53,$NX53))</f>
        <v/>
      </c>
      <c r="OS53" s="105" t="str">
        <f t="shared" ref="OS53:OS67" si="675">IF(OQ53="","",IF(OQ53&lt;10,OR53,30))</f>
        <v/>
      </c>
      <c r="OT53" s="134"/>
      <c r="OU53" s="109" t="str">
        <f t="shared" si="459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x14ac:dyDescent="0.3">
      <c r="A54" s="103" t="e">
        <f t="shared" ref="A54:A67" si="676">A53+1</f>
        <v>#REF!</v>
      </c>
      <c r="B54" s="237"/>
      <c r="C54" s="237"/>
      <c r="D54" s="237"/>
      <c r="E54" s="238"/>
      <c r="F54" s="102"/>
      <c r="G54" s="102"/>
      <c r="H54" s="104" t="str">
        <f t="shared" si="477"/>
        <v/>
      </c>
      <c r="I54" s="102"/>
      <c r="J54" s="104" t="str">
        <f t="shared" si="552"/>
        <v/>
      </c>
      <c r="K54" s="102"/>
      <c r="L54" s="102"/>
      <c r="M54" s="104" t="str">
        <f t="shared" si="478"/>
        <v/>
      </c>
      <c r="N54" s="102"/>
      <c r="O54" s="104" t="str">
        <f t="shared" si="553"/>
        <v/>
      </c>
      <c r="P54" s="102"/>
      <c r="Q54" s="102"/>
      <c r="R54" s="104" t="str">
        <f t="shared" si="479"/>
        <v/>
      </c>
      <c r="S54" s="102"/>
      <c r="T54" s="104" t="str">
        <f t="shared" si="554"/>
        <v/>
      </c>
      <c r="U54" s="102"/>
      <c r="V54" s="102"/>
      <c r="W54" s="104" t="str">
        <f t="shared" si="480"/>
        <v/>
      </c>
      <c r="X54" s="102"/>
      <c r="Y54" s="104" t="str">
        <f t="shared" si="555"/>
        <v/>
      </c>
      <c r="Z54" s="102"/>
      <c r="AA54" s="102"/>
      <c r="AB54" s="104" t="str">
        <f t="shared" si="481"/>
        <v/>
      </c>
      <c r="AC54" s="102"/>
      <c r="AD54" s="104" t="str">
        <f t="shared" si="556"/>
        <v/>
      </c>
      <c r="AE54" s="104" t="str">
        <f t="shared" si="557"/>
        <v/>
      </c>
      <c r="AF54" s="104" t="str">
        <f t="shared" si="558"/>
        <v/>
      </c>
      <c r="AG54" s="104" t="str">
        <f t="shared" si="559"/>
        <v/>
      </c>
      <c r="AH54" s="104" t="str">
        <f t="shared" si="560"/>
        <v/>
      </c>
      <c r="AI54" s="104" t="str">
        <f t="shared" si="561"/>
        <v/>
      </c>
      <c r="AJ54" s="105" t="str">
        <f t="shared" si="482"/>
        <v/>
      </c>
      <c r="AK54" s="109" t="str">
        <f t="shared" si="446"/>
        <v/>
      </c>
      <c r="AL54" s="102"/>
      <c r="AM54" s="102"/>
      <c r="AN54" s="104" t="str">
        <f t="shared" si="483"/>
        <v/>
      </c>
      <c r="AO54" s="102"/>
      <c r="AP54" s="104" t="str">
        <f t="shared" si="562"/>
        <v/>
      </c>
      <c r="AQ54" s="102"/>
      <c r="AR54" s="102"/>
      <c r="AS54" s="104" t="str">
        <f t="shared" si="484"/>
        <v/>
      </c>
      <c r="AT54" s="102"/>
      <c r="AU54" s="104" t="str">
        <f t="shared" si="563"/>
        <v/>
      </c>
      <c r="AV54" s="102"/>
      <c r="AW54" s="102"/>
      <c r="AX54" s="104" t="str">
        <f t="shared" si="485"/>
        <v/>
      </c>
      <c r="AY54" s="102"/>
      <c r="AZ54" s="104" t="str">
        <f t="shared" si="564"/>
        <v/>
      </c>
      <c r="BA54" s="102"/>
      <c r="BB54" s="102"/>
      <c r="BC54" s="104" t="str">
        <f t="shared" si="486"/>
        <v/>
      </c>
      <c r="BD54" s="102"/>
      <c r="BE54" s="104" t="str">
        <f t="shared" si="565"/>
        <v/>
      </c>
      <c r="BF54" s="102"/>
      <c r="BG54" s="102"/>
      <c r="BH54" s="104" t="str">
        <f t="shared" si="487"/>
        <v/>
      </c>
      <c r="BI54" s="102"/>
      <c r="BJ54" s="104" t="str">
        <f t="shared" si="566"/>
        <v/>
      </c>
      <c r="BK54" s="104" t="str">
        <f t="shared" si="567"/>
        <v/>
      </c>
      <c r="BL54" s="104" t="str">
        <f t="shared" si="568"/>
        <v/>
      </c>
      <c r="BM54" s="104" t="str">
        <f t="shared" si="569"/>
        <v/>
      </c>
      <c r="BN54" s="104" t="str">
        <f t="shared" si="570"/>
        <v/>
      </c>
      <c r="BO54" s="104" t="str">
        <f t="shared" si="571"/>
        <v/>
      </c>
      <c r="BP54" s="105" t="str">
        <f t="shared" si="461"/>
        <v/>
      </c>
      <c r="BQ54" s="109" t="str">
        <f t="shared" si="447"/>
        <v/>
      </c>
      <c r="BR54" s="102"/>
      <c r="BS54" s="102"/>
      <c r="BT54" s="104" t="str">
        <f t="shared" si="488"/>
        <v/>
      </c>
      <c r="BU54" s="102"/>
      <c r="BV54" s="104" t="str">
        <f t="shared" si="572"/>
        <v/>
      </c>
      <c r="BW54" s="102"/>
      <c r="BX54" s="102"/>
      <c r="BY54" s="104" t="str">
        <f t="shared" si="489"/>
        <v/>
      </c>
      <c r="BZ54" s="102"/>
      <c r="CA54" s="104" t="str">
        <f t="shared" si="573"/>
        <v/>
      </c>
      <c r="CB54" s="102"/>
      <c r="CC54" s="102"/>
      <c r="CD54" s="104" t="str">
        <f t="shared" si="490"/>
        <v/>
      </c>
      <c r="CE54" s="102"/>
      <c r="CF54" s="104" t="str">
        <f t="shared" si="574"/>
        <v/>
      </c>
      <c r="CG54" s="102"/>
      <c r="CH54" s="102"/>
      <c r="CI54" s="104" t="str">
        <f t="shared" si="491"/>
        <v/>
      </c>
      <c r="CJ54" s="102"/>
      <c r="CK54" s="104" t="str">
        <f t="shared" si="575"/>
        <v/>
      </c>
      <c r="CL54" s="102"/>
      <c r="CM54" s="102"/>
      <c r="CN54" s="104" t="str">
        <f t="shared" si="492"/>
        <v/>
      </c>
      <c r="CO54" s="102"/>
      <c r="CP54" s="104" t="str">
        <f t="shared" si="576"/>
        <v/>
      </c>
      <c r="CQ54" s="104" t="str">
        <f t="shared" si="577"/>
        <v/>
      </c>
      <c r="CR54" s="104" t="str">
        <f t="shared" si="578"/>
        <v/>
      </c>
      <c r="CS54" s="104" t="str">
        <f t="shared" si="579"/>
        <v/>
      </c>
      <c r="CT54" s="104" t="str">
        <f t="shared" si="580"/>
        <v/>
      </c>
      <c r="CU54" s="104" t="str">
        <f t="shared" si="581"/>
        <v/>
      </c>
      <c r="CV54" s="105" t="str">
        <f t="shared" si="462"/>
        <v/>
      </c>
      <c r="CW54" s="109" t="str">
        <f t="shared" si="448"/>
        <v/>
      </c>
      <c r="CX54" s="102"/>
      <c r="CY54" s="102"/>
      <c r="CZ54" s="104" t="str">
        <f t="shared" si="493"/>
        <v/>
      </c>
      <c r="DA54" s="102"/>
      <c r="DB54" s="104" t="str">
        <f t="shared" si="582"/>
        <v/>
      </c>
      <c r="DC54" s="102"/>
      <c r="DD54" s="102"/>
      <c r="DE54" s="104" t="str">
        <f t="shared" si="494"/>
        <v/>
      </c>
      <c r="DF54" s="102"/>
      <c r="DG54" s="104" t="str">
        <f t="shared" si="583"/>
        <v/>
      </c>
      <c r="DH54" s="102"/>
      <c r="DI54" s="102"/>
      <c r="DJ54" s="104" t="str">
        <f t="shared" si="495"/>
        <v/>
      </c>
      <c r="DK54" s="102"/>
      <c r="DL54" s="104" t="str">
        <f t="shared" si="584"/>
        <v/>
      </c>
      <c r="DM54" s="102"/>
      <c r="DN54" s="102"/>
      <c r="DO54" s="104" t="str">
        <f t="shared" si="496"/>
        <v/>
      </c>
      <c r="DP54" s="102"/>
      <c r="DQ54" s="104" t="str">
        <f t="shared" si="585"/>
        <v/>
      </c>
      <c r="DR54" s="102"/>
      <c r="DS54" s="102"/>
      <c r="DT54" s="104" t="str">
        <f t="shared" si="497"/>
        <v/>
      </c>
      <c r="DU54" s="102"/>
      <c r="DV54" s="104" t="str">
        <f t="shared" si="586"/>
        <v/>
      </c>
      <c r="DW54" s="104" t="str">
        <f t="shared" si="587"/>
        <v/>
      </c>
      <c r="DX54" s="104" t="str">
        <f t="shared" si="588"/>
        <v/>
      </c>
      <c r="DY54" s="104" t="str">
        <f t="shared" si="589"/>
        <v/>
      </c>
      <c r="DZ54" s="104" t="str">
        <f t="shared" si="590"/>
        <v/>
      </c>
      <c r="EA54" s="104" t="str">
        <f t="shared" si="591"/>
        <v/>
      </c>
      <c r="EB54" s="105" t="str">
        <f t="shared" si="463"/>
        <v/>
      </c>
      <c r="EC54" s="109" t="str">
        <f t="shared" si="449"/>
        <v/>
      </c>
      <c r="ED54" s="102"/>
      <c r="EE54" s="102"/>
      <c r="EF54" s="104" t="str">
        <f t="shared" si="498"/>
        <v/>
      </c>
      <c r="EG54" s="102"/>
      <c r="EH54" s="104" t="str">
        <f t="shared" si="592"/>
        <v/>
      </c>
      <c r="EI54" s="102"/>
      <c r="EJ54" s="102"/>
      <c r="EK54" s="104" t="str">
        <f t="shared" si="499"/>
        <v/>
      </c>
      <c r="EL54" s="102"/>
      <c r="EM54" s="104" t="str">
        <f t="shared" si="593"/>
        <v/>
      </c>
      <c r="EN54" s="102"/>
      <c r="EO54" s="102"/>
      <c r="EP54" s="104" t="str">
        <f t="shared" si="500"/>
        <v/>
      </c>
      <c r="EQ54" s="102"/>
      <c r="ER54" s="104" t="str">
        <f t="shared" si="594"/>
        <v/>
      </c>
      <c r="ES54" s="102"/>
      <c r="ET54" s="102"/>
      <c r="EU54" s="104" t="str">
        <f t="shared" si="501"/>
        <v/>
      </c>
      <c r="EV54" s="102"/>
      <c r="EW54" s="104" t="str">
        <f t="shared" si="595"/>
        <v/>
      </c>
      <c r="EX54" s="102"/>
      <c r="EY54" s="102"/>
      <c r="EZ54" s="104" t="str">
        <f t="shared" si="502"/>
        <v/>
      </c>
      <c r="FA54" s="102"/>
      <c r="FB54" s="104" t="str">
        <f t="shared" si="596"/>
        <v/>
      </c>
      <c r="FC54" s="104" t="str">
        <f t="shared" si="597"/>
        <v/>
      </c>
      <c r="FD54" s="104" t="str">
        <f t="shared" si="598"/>
        <v/>
      </c>
      <c r="FE54" s="104" t="str">
        <f t="shared" si="599"/>
        <v/>
      </c>
      <c r="FF54" s="104" t="str">
        <f t="shared" si="600"/>
        <v/>
      </c>
      <c r="FG54" s="104" t="str">
        <f t="shared" si="601"/>
        <v/>
      </c>
      <c r="FH54" s="105" t="str">
        <f t="shared" si="464"/>
        <v/>
      </c>
      <c r="FI54" s="109" t="str">
        <f t="shared" si="450"/>
        <v/>
      </c>
      <c r="FJ54" s="102"/>
      <c r="FK54" s="102"/>
      <c r="FL54" s="104" t="str">
        <f t="shared" si="503"/>
        <v/>
      </c>
      <c r="FM54" s="102"/>
      <c r="FN54" s="104" t="str">
        <f t="shared" si="602"/>
        <v/>
      </c>
      <c r="FO54" s="102"/>
      <c r="FP54" s="102"/>
      <c r="FQ54" s="104" t="str">
        <f t="shared" si="504"/>
        <v/>
      </c>
      <c r="FR54" s="102"/>
      <c r="FS54" s="104" t="str">
        <f t="shared" si="603"/>
        <v/>
      </c>
      <c r="FT54" s="102"/>
      <c r="FU54" s="102"/>
      <c r="FV54" s="104" t="str">
        <f t="shared" si="505"/>
        <v/>
      </c>
      <c r="FW54" s="102"/>
      <c r="FX54" s="104" t="str">
        <f t="shared" si="604"/>
        <v/>
      </c>
      <c r="FY54" s="102"/>
      <c r="FZ54" s="102"/>
      <c r="GA54" s="104" t="str">
        <f t="shared" si="506"/>
        <v/>
      </c>
      <c r="GB54" s="102"/>
      <c r="GC54" s="104" t="str">
        <f t="shared" si="605"/>
        <v/>
      </c>
      <c r="GD54" s="102"/>
      <c r="GE54" s="102"/>
      <c r="GF54" s="104" t="str">
        <f t="shared" si="507"/>
        <v/>
      </c>
      <c r="GG54" s="102"/>
      <c r="GH54" s="104" t="str">
        <f t="shared" si="606"/>
        <v/>
      </c>
      <c r="GI54" s="104" t="str">
        <f t="shared" si="607"/>
        <v/>
      </c>
      <c r="GJ54" s="104" t="str">
        <f t="shared" si="608"/>
        <v/>
      </c>
      <c r="GK54" s="104" t="str">
        <f t="shared" si="609"/>
        <v/>
      </c>
      <c r="GL54" s="104" t="str">
        <f t="shared" si="610"/>
        <v/>
      </c>
      <c r="GM54" s="104" t="str">
        <f t="shared" si="611"/>
        <v/>
      </c>
      <c r="GN54" s="105" t="str">
        <f t="shared" si="465"/>
        <v/>
      </c>
      <c r="GO54" s="109" t="str">
        <f t="shared" si="451"/>
        <v/>
      </c>
      <c r="GP54" s="102"/>
      <c r="GQ54" s="102"/>
      <c r="GR54" s="104" t="str">
        <f t="shared" si="508"/>
        <v/>
      </c>
      <c r="GS54" s="102"/>
      <c r="GT54" s="104" t="str">
        <f t="shared" si="612"/>
        <v/>
      </c>
      <c r="GU54" s="102"/>
      <c r="GV54" s="102"/>
      <c r="GW54" s="104" t="str">
        <f t="shared" si="509"/>
        <v/>
      </c>
      <c r="GX54" s="102"/>
      <c r="GY54" s="104" t="str">
        <f t="shared" si="613"/>
        <v/>
      </c>
      <c r="GZ54" s="102"/>
      <c r="HA54" s="102"/>
      <c r="HB54" s="104" t="str">
        <f t="shared" si="510"/>
        <v/>
      </c>
      <c r="HC54" s="102"/>
      <c r="HD54" s="104" t="str">
        <f t="shared" si="614"/>
        <v/>
      </c>
      <c r="HE54" s="102"/>
      <c r="HF54" s="102"/>
      <c r="HG54" s="104" t="str">
        <f t="shared" si="511"/>
        <v/>
      </c>
      <c r="HH54" s="102"/>
      <c r="HI54" s="104" t="str">
        <f t="shared" si="615"/>
        <v/>
      </c>
      <c r="HJ54" s="102"/>
      <c r="HK54" s="102"/>
      <c r="HL54" s="104" t="str">
        <f t="shared" si="512"/>
        <v/>
      </c>
      <c r="HM54" s="102"/>
      <c r="HN54" s="104" t="str">
        <f t="shared" si="616"/>
        <v/>
      </c>
      <c r="HO54" s="104" t="str">
        <f t="shared" si="617"/>
        <v/>
      </c>
      <c r="HP54" s="104" t="str">
        <f t="shared" si="618"/>
        <v/>
      </c>
      <c r="HQ54" s="104" t="str">
        <f t="shared" si="619"/>
        <v/>
      </c>
      <c r="HR54" s="104" t="str">
        <f t="shared" si="620"/>
        <v/>
      </c>
      <c r="HS54" s="104" t="str">
        <f t="shared" si="621"/>
        <v/>
      </c>
      <c r="HT54" s="105" t="str">
        <f t="shared" si="466"/>
        <v/>
      </c>
      <c r="HU54" s="109" t="str">
        <f t="shared" si="452"/>
        <v/>
      </c>
      <c r="HV54" s="102"/>
      <c r="HW54" s="102"/>
      <c r="HX54" s="104" t="str">
        <f t="shared" si="513"/>
        <v/>
      </c>
      <c r="HY54" s="102"/>
      <c r="HZ54" s="104" t="str">
        <f t="shared" si="622"/>
        <v/>
      </c>
      <c r="IA54" s="102"/>
      <c r="IB54" s="102"/>
      <c r="IC54" s="104" t="str">
        <f t="shared" si="514"/>
        <v/>
      </c>
      <c r="ID54" s="102"/>
      <c r="IE54" s="104" t="str">
        <f t="shared" si="623"/>
        <v/>
      </c>
      <c r="IF54" s="102"/>
      <c r="IG54" s="102"/>
      <c r="IH54" s="104" t="str">
        <f t="shared" si="515"/>
        <v/>
      </c>
      <c r="II54" s="102"/>
      <c r="IJ54" s="104" t="str">
        <f t="shared" si="624"/>
        <v/>
      </c>
      <c r="IK54" s="102"/>
      <c r="IL54" s="102"/>
      <c r="IM54" s="104" t="str">
        <f t="shared" si="516"/>
        <v/>
      </c>
      <c r="IN54" s="102"/>
      <c r="IO54" s="104" t="str">
        <f t="shared" si="625"/>
        <v/>
      </c>
      <c r="IP54" s="102"/>
      <c r="IQ54" s="102"/>
      <c r="IR54" s="104" t="str">
        <f t="shared" si="517"/>
        <v/>
      </c>
      <c r="IS54" s="102"/>
      <c r="IT54" s="104" t="str">
        <f t="shared" si="626"/>
        <v/>
      </c>
      <c r="IU54" s="104" t="str">
        <f t="shared" si="627"/>
        <v/>
      </c>
      <c r="IV54" s="104" t="str">
        <f t="shared" si="628"/>
        <v/>
      </c>
      <c r="IW54" s="104" t="str">
        <f t="shared" si="629"/>
        <v/>
      </c>
      <c r="IX54" s="104" t="str">
        <f t="shared" si="630"/>
        <v/>
      </c>
      <c r="IY54" s="104" t="str">
        <f t="shared" si="631"/>
        <v/>
      </c>
      <c r="IZ54" s="105" t="str">
        <f t="shared" si="472"/>
        <v/>
      </c>
      <c r="JA54" s="109" t="str">
        <f t="shared" si="453"/>
        <v/>
      </c>
      <c r="JB54" s="102"/>
      <c r="JC54" s="102"/>
      <c r="JD54" s="104" t="str">
        <f t="shared" si="518"/>
        <v/>
      </c>
      <c r="JE54" s="102"/>
      <c r="JF54" s="104" t="str">
        <f t="shared" si="632"/>
        <v/>
      </c>
      <c r="JG54" s="102"/>
      <c r="JH54" s="102"/>
      <c r="JI54" s="104" t="str">
        <f t="shared" si="519"/>
        <v/>
      </c>
      <c r="JJ54" s="102"/>
      <c r="JK54" s="104" t="str">
        <f t="shared" si="633"/>
        <v/>
      </c>
      <c r="JL54" s="102"/>
      <c r="JM54" s="102"/>
      <c r="JN54" s="104" t="str">
        <f t="shared" si="520"/>
        <v/>
      </c>
      <c r="JO54" s="102"/>
      <c r="JP54" s="104" t="str">
        <f t="shared" si="634"/>
        <v/>
      </c>
      <c r="JQ54" s="102"/>
      <c r="JR54" s="102"/>
      <c r="JS54" s="104" t="str">
        <f t="shared" si="521"/>
        <v/>
      </c>
      <c r="JT54" s="102"/>
      <c r="JU54" s="104" t="str">
        <f t="shared" si="635"/>
        <v/>
      </c>
      <c r="JV54" s="102"/>
      <c r="JW54" s="102"/>
      <c r="JX54" s="104" t="str">
        <f t="shared" si="522"/>
        <v/>
      </c>
      <c r="JY54" s="102"/>
      <c r="JZ54" s="104" t="str">
        <f t="shared" si="636"/>
        <v/>
      </c>
      <c r="KA54" s="104" t="str">
        <f t="shared" si="637"/>
        <v/>
      </c>
      <c r="KB54" s="104" t="str">
        <f t="shared" si="638"/>
        <v/>
      </c>
      <c r="KC54" s="104" t="str">
        <f t="shared" si="639"/>
        <v/>
      </c>
      <c r="KD54" s="104" t="str">
        <f t="shared" si="640"/>
        <v/>
      </c>
      <c r="KE54" s="104" t="str">
        <f t="shared" si="641"/>
        <v/>
      </c>
      <c r="KF54" s="105" t="str">
        <f t="shared" si="473"/>
        <v/>
      </c>
      <c r="KG54" s="109" t="str">
        <f t="shared" si="454"/>
        <v/>
      </c>
      <c r="KH54" s="102"/>
      <c r="KI54" s="102"/>
      <c r="KJ54" s="104" t="str">
        <f t="shared" si="523"/>
        <v/>
      </c>
      <c r="KK54" s="102"/>
      <c r="KL54" s="104" t="str">
        <f t="shared" si="642"/>
        <v/>
      </c>
      <c r="KM54" s="102"/>
      <c r="KN54" s="102"/>
      <c r="KO54" s="104" t="str">
        <f t="shared" si="524"/>
        <v/>
      </c>
      <c r="KP54" s="102"/>
      <c r="KQ54" s="104" t="str">
        <f t="shared" si="643"/>
        <v/>
      </c>
      <c r="KR54" s="102"/>
      <c r="KS54" s="102"/>
      <c r="KT54" s="104" t="str">
        <f t="shared" si="525"/>
        <v/>
      </c>
      <c r="KU54" s="102"/>
      <c r="KV54" s="104" t="str">
        <f t="shared" si="644"/>
        <v/>
      </c>
      <c r="KW54" s="102"/>
      <c r="KX54" s="102"/>
      <c r="KY54" s="104" t="str">
        <f t="shared" si="526"/>
        <v/>
      </c>
      <c r="KZ54" s="102"/>
      <c r="LA54" s="104" t="str">
        <f t="shared" si="645"/>
        <v/>
      </c>
      <c r="LB54" s="102"/>
      <c r="LC54" s="102"/>
      <c r="LD54" s="104" t="str">
        <f t="shared" si="527"/>
        <v/>
      </c>
      <c r="LE54" s="102"/>
      <c r="LF54" s="104" t="str">
        <f t="shared" si="646"/>
        <v/>
      </c>
      <c r="LG54" s="104" t="str">
        <f t="shared" si="647"/>
        <v/>
      </c>
      <c r="LH54" s="104" t="str">
        <f t="shared" si="648"/>
        <v/>
      </c>
      <c r="LI54" s="104" t="str">
        <f t="shared" si="649"/>
        <v/>
      </c>
      <c r="LJ54" s="104" t="str">
        <f t="shared" si="650"/>
        <v/>
      </c>
      <c r="LK54" s="104" t="str">
        <f t="shared" si="651"/>
        <v/>
      </c>
      <c r="LL54" s="105" t="str">
        <f t="shared" si="474"/>
        <v/>
      </c>
      <c r="LM54" s="109" t="str">
        <f t="shared" si="455"/>
        <v/>
      </c>
      <c r="LN54" s="102"/>
      <c r="LO54" s="102"/>
      <c r="LP54" s="104" t="str">
        <f t="shared" si="528"/>
        <v/>
      </c>
      <c r="LQ54" s="102"/>
      <c r="LR54" s="104" t="str">
        <f t="shared" si="652"/>
        <v/>
      </c>
      <c r="LS54" s="102"/>
      <c r="LT54" s="102"/>
      <c r="LU54" s="104" t="str">
        <f t="shared" si="529"/>
        <v/>
      </c>
      <c r="LV54" s="102"/>
      <c r="LW54" s="104" t="str">
        <f t="shared" si="653"/>
        <v/>
      </c>
      <c r="LX54" s="102"/>
      <c r="LY54" s="102"/>
      <c r="LZ54" s="104" t="str">
        <f t="shared" si="530"/>
        <v/>
      </c>
      <c r="MA54" s="102"/>
      <c r="MB54" s="104" t="str">
        <f t="shared" si="654"/>
        <v/>
      </c>
      <c r="MC54" s="102"/>
      <c r="MD54" s="102"/>
      <c r="ME54" s="104" t="str">
        <f t="shared" si="531"/>
        <v/>
      </c>
      <c r="MF54" s="102"/>
      <c r="MG54" s="104" t="str">
        <f t="shared" si="655"/>
        <v/>
      </c>
      <c r="MH54" s="102"/>
      <c r="MI54" s="102"/>
      <c r="MJ54" s="104" t="str">
        <f t="shared" si="532"/>
        <v/>
      </c>
      <c r="MK54" s="102"/>
      <c r="ML54" s="104" t="str">
        <f t="shared" si="656"/>
        <v/>
      </c>
      <c r="MM54" s="104" t="str">
        <f t="shared" si="657"/>
        <v/>
      </c>
      <c r="MN54" s="104" t="str">
        <f t="shared" si="658"/>
        <v/>
      </c>
      <c r="MO54" s="104" t="str">
        <f t="shared" si="659"/>
        <v/>
      </c>
      <c r="MP54" s="104" t="str">
        <f t="shared" si="660"/>
        <v/>
      </c>
      <c r="MQ54" s="104" t="str">
        <f t="shared" si="661"/>
        <v/>
      </c>
      <c r="MR54" s="105" t="str">
        <f t="shared" si="475"/>
        <v/>
      </c>
      <c r="MS54" s="109" t="str">
        <f t="shared" si="456"/>
        <v/>
      </c>
      <c r="MT54" s="102"/>
      <c r="MU54" s="102"/>
      <c r="MV54" s="104" t="str">
        <f t="shared" si="533"/>
        <v/>
      </c>
      <c r="MW54" s="102"/>
      <c r="MX54" s="104" t="str">
        <f t="shared" si="662"/>
        <v/>
      </c>
      <c r="MY54" s="102"/>
      <c r="MZ54" s="102"/>
      <c r="NA54" s="104" t="str">
        <f t="shared" si="534"/>
        <v/>
      </c>
      <c r="NB54" s="102"/>
      <c r="NC54" s="104" t="str">
        <f t="shared" si="663"/>
        <v/>
      </c>
      <c r="ND54" s="102"/>
      <c r="NE54" s="102"/>
      <c r="NF54" s="104" t="str">
        <f t="shared" si="535"/>
        <v/>
      </c>
      <c r="NG54" s="102"/>
      <c r="NH54" s="104" t="str">
        <f t="shared" si="664"/>
        <v/>
      </c>
      <c r="NI54" s="102"/>
      <c r="NJ54" s="102"/>
      <c r="NK54" s="104" t="str">
        <f t="shared" si="536"/>
        <v/>
      </c>
      <c r="NL54" s="102"/>
      <c r="NM54" s="104" t="str">
        <f t="shared" si="665"/>
        <v/>
      </c>
      <c r="NN54" s="102"/>
      <c r="NO54" s="102"/>
      <c r="NP54" s="104" t="str">
        <f t="shared" si="537"/>
        <v/>
      </c>
      <c r="NQ54" s="102"/>
      <c r="NR54" s="104" t="str">
        <f t="shared" si="666"/>
        <v/>
      </c>
      <c r="NS54" s="104" t="str">
        <f t="shared" si="667"/>
        <v/>
      </c>
      <c r="NT54" s="104" t="str">
        <f t="shared" si="668"/>
        <v/>
      </c>
      <c r="NU54" s="104" t="str">
        <f t="shared" si="669"/>
        <v/>
      </c>
      <c r="NV54" s="104" t="str">
        <f t="shared" si="670"/>
        <v/>
      </c>
      <c r="NW54" s="104" t="str">
        <f t="shared" si="671"/>
        <v/>
      </c>
      <c r="NX54" s="105" t="str">
        <f t="shared" si="476"/>
        <v/>
      </c>
      <c r="NY54" s="109" t="str">
        <f t="shared" si="457"/>
        <v/>
      </c>
      <c r="NZ54" s="73">
        <f t="shared" si="458"/>
        <v>0</v>
      </c>
      <c r="OA54" s="104" t="str">
        <f t="shared" si="538"/>
        <v/>
      </c>
      <c r="OB54" s="104" t="str">
        <f t="shared" si="539"/>
        <v/>
      </c>
      <c r="OC54" s="104" t="str">
        <f t="shared" si="540"/>
        <v/>
      </c>
      <c r="OD54" s="104" t="str">
        <f t="shared" si="541"/>
        <v/>
      </c>
      <c r="OE54" s="104" t="str">
        <f t="shared" si="542"/>
        <v/>
      </c>
      <c r="OF54" s="104" t="str">
        <f t="shared" si="543"/>
        <v/>
      </c>
      <c r="OG54" s="104" t="str">
        <f t="shared" si="544"/>
        <v/>
      </c>
      <c r="OH54" s="104" t="str">
        <f t="shared" si="545"/>
        <v/>
      </c>
      <c r="OI54" s="104" t="str">
        <f t="shared" si="546"/>
        <v/>
      </c>
      <c r="OJ54" s="104" t="str">
        <f t="shared" si="547"/>
        <v/>
      </c>
      <c r="OK54" s="104" t="str">
        <f t="shared" si="548"/>
        <v/>
      </c>
      <c r="OL54" s="104" t="str">
        <f t="shared" si="549"/>
        <v/>
      </c>
      <c r="OM54" s="134"/>
      <c r="ON54" s="104" t="str">
        <f t="shared" si="550"/>
        <v/>
      </c>
      <c r="OO54" s="104" t="str">
        <f t="shared" si="551"/>
        <v/>
      </c>
      <c r="OP54" s="104" t="str">
        <f t="shared" si="672"/>
        <v/>
      </c>
      <c r="OQ54" s="104" t="str">
        <f t="shared" si="673"/>
        <v/>
      </c>
      <c r="OR54" s="105" t="str">
        <f t="shared" si="674"/>
        <v/>
      </c>
      <c r="OS54" s="105" t="str">
        <f t="shared" si="675"/>
        <v/>
      </c>
      <c r="OT54" s="134"/>
      <c r="OU54" s="109" t="str">
        <f t="shared" si="45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 t="e">
        <f t="shared" si="676"/>
        <v>#REF!</v>
      </c>
      <c r="B55" s="237"/>
      <c r="C55" s="237"/>
      <c r="D55" s="237"/>
      <c r="E55" s="238"/>
      <c r="F55" s="102"/>
      <c r="G55" s="102"/>
      <c r="H55" s="104" t="str">
        <f t="shared" si="477"/>
        <v/>
      </c>
      <c r="I55" s="102"/>
      <c r="J55" s="104" t="str">
        <f t="shared" si="552"/>
        <v/>
      </c>
      <c r="K55" s="102"/>
      <c r="L55" s="102"/>
      <c r="M55" s="104" t="str">
        <f t="shared" si="478"/>
        <v/>
      </c>
      <c r="N55" s="102"/>
      <c r="O55" s="104" t="str">
        <f t="shared" si="553"/>
        <v/>
      </c>
      <c r="P55" s="102"/>
      <c r="Q55" s="102"/>
      <c r="R55" s="104" t="str">
        <f t="shared" si="479"/>
        <v/>
      </c>
      <c r="S55" s="102"/>
      <c r="T55" s="104" t="str">
        <f t="shared" si="554"/>
        <v/>
      </c>
      <c r="U55" s="102"/>
      <c r="V55" s="102"/>
      <c r="W55" s="104" t="str">
        <f t="shared" si="480"/>
        <v/>
      </c>
      <c r="X55" s="102"/>
      <c r="Y55" s="104" t="str">
        <f t="shared" si="555"/>
        <v/>
      </c>
      <c r="Z55" s="102"/>
      <c r="AA55" s="102"/>
      <c r="AB55" s="104" t="str">
        <f t="shared" si="481"/>
        <v/>
      </c>
      <c r="AC55" s="102"/>
      <c r="AD55" s="104" t="str">
        <f t="shared" si="556"/>
        <v/>
      </c>
      <c r="AE55" s="104" t="str">
        <f t="shared" si="557"/>
        <v/>
      </c>
      <c r="AF55" s="104" t="str">
        <f t="shared" si="558"/>
        <v/>
      </c>
      <c r="AG55" s="104" t="str">
        <f t="shared" si="559"/>
        <v/>
      </c>
      <c r="AH55" s="104" t="str">
        <f t="shared" si="560"/>
        <v/>
      </c>
      <c r="AI55" s="104" t="str">
        <f t="shared" si="561"/>
        <v/>
      </c>
      <c r="AJ55" s="105" t="str">
        <f t="shared" si="482"/>
        <v/>
      </c>
      <c r="AK55" s="109" t="str">
        <f t="shared" si="446"/>
        <v/>
      </c>
      <c r="AL55" s="102"/>
      <c r="AM55" s="102"/>
      <c r="AN55" s="104" t="str">
        <f t="shared" si="483"/>
        <v/>
      </c>
      <c r="AO55" s="102"/>
      <c r="AP55" s="104" t="str">
        <f t="shared" si="562"/>
        <v/>
      </c>
      <c r="AQ55" s="102"/>
      <c r="AR55" s="102"/>
      <c r="AS55" s="104" t="str">
        <f t="shared" si="484"/>
        <v/>
      </c>
      <c r="AT55" s="102"/>
      <c r="AU55" s="104" t="str">
        <f t="shared" si="563"/>
        <v/>
      </c>
      <c r="AV55" s="102"/>
      <c r="AW55" s="102"/>
      <c r="AX55" s="104" t="str">
        <f t="shared" si="485"/>
        <v/>
      </c>
      <c r="AY55" s="102"/>
      <c r="AZ55" s="104" t="str">
        <f t="shared" si="564"/>
        <v/>
      </c>
      <c r="BA55" s="102"/>
      <c r="BB55" s="102"/>
      <c r="BC55" s="104" t="str">
        <f t="shared" si="486"/>
        <v/>
      </c>
      <c r="BD55" s="102"/>
      <c r="BE55" s="104" t="str">
        <f t="shared" si="565"/>
        <v/>
      </c>
      <c r="BF55" s="102"/>
      <c r="BG55" s="102"/>
      <c r="BH55" s="104" t="str">
        <f t="shared" si="487"/>
        <v/>
      </c>
      <c r="BI55" s="102"/>
      <c r="BJ55" s="104" t="str">
        <f t="shared" si="566"/>
        <v/>
      </c>
      <c r="BK55" s="104" t="str">
        <f t="shared" si="567"/>
        <v/>
      </c>
      <c r="BL55" s="104" t="str">
        <f t="shared" si="568"/>
        <v/>
      </c>
      <c r="BM55" s="104" t="str">
        <f t="shared" si="569"/>
        <v/>
      </c>
      <c r="BN55" s="104" t="str">
        <f t="shared" si="570"/>
        <v/>
      </c>
      <c r="BO55" s="104" t="str">
        <f t="shared" si="571"/>
        <v/>
      </c>
      <c r="BP55" s="105" t="str">
        <f t="shared" si="461"/>
        <v/>
      </c>
      <c r="BQ55" s="109" t="str">
        <f t="shared" si="447"/>
        <v/>
      </c>
      <c r="BR55" s="102"/>
      <c r="BS55" s="102"/>
      <c r="BT55" s="104" t="str">
        <f t="shared" si="488"/>
        <v/>
      </c>
      <c r="BU55" s="102"/>
      <c r="BV55" s="104" t="str">
        <f t="shared" si="572"/>
        <v/>
      </c>
      <c r="BW55" s="102"/>
      <c r="BX55" s="102"/>
      <c r="BY55" s="104" t="str">
        <f t="shared" si="489"/>
        <v/>
      </c>
      <c r="BZ55" s="102"/>
      <c r="CA55" s="104" t="str">
        <f t="shared" si="573"/>
        <v/>
      </c>
      <c r="CB55" s="102"/>
      <c r="CC55" s="102"/>
      <c r="CD55" s="104" t="str">
        <f t="shared" si="490"/>
        <v/>
      </c>
      <c r="CE55" s="102"/>
      <c r="CF55" s="104" t="str">
        <f t="shared" si="574"/>
        <v/>
      </c>
      <c r="CG55" s="102"/>
      <c r="CH55" s="102"/>
      <c r="CI55" s="104" t="str">
        <f t="shared" si="491"/>
        <v/>
      </c>
      <c r="CJ55" s="102"/>
      <c r="CK55" s="104" t="str">
        <f t="shared" si="575"/>
        <v/>
      </c>
      <c r="CL55" s="102"/>
      <c r="CM55" s="102"/>
      <c r="CN55" s="104" t="str">
        <f t="shared" si="492"/>
        <v/>
      </c>
      <c r="CO55" s="102"/>
      <c r="CP55" s="104" t="str">
        <f t="shared" si="576"/>
        <v/>
      </c>
      <c r="CQ55" s="104" t="str">
        <f t="shared" si="577"/>
        <v/>
      </c>
      <c r="CR55" s="104" t="str">
        <f t="shared" si="578"/>
        <v/>
      </c>
      <c r="CS55" s="104" t="str">
        <f t="shared" si="579"/>
        <v/>
      </c>
      <c r="CT55" s="104" t="str">
        <f t="shared" si="580"/>
        <v/>
      </c>
      <c r="CU55" s="104" t="str">
        <f t="shared" si="581"/>
        <v/>
      </c>
      <c r="CV55" s="105" t="str">
        <f t="shared" si="462"/>
        <v/>
      </c>
      <c r="CW55" s="109" t="str">
        <f t="shared" si="448"/>
        <v/>
      </c>
      <c r="CX55" s="102"/>
      <c r="CY55" s="102"/>
      <c r="CZ55" s="104" t="str">
        <f t="shared" si="493"/>
        <v/>
      </c>
      <c r="DA55" s="102"/>
      <c r="DB55" s="104" t="str">
        <f t="shared" si="582"/>
        <v/>
      </c>
      <c r="DC55" s="102"/>
      <c r="DD55" s="102"/>
      <c r="DE55" s="104" t="str">
        <f t="shared" si="494"/>
        <v/>
      </c>
      <c r="DF55" s="102"/>
      <c r="DG55" s="104" t="str">
        <f t="shared" si="583"/>
        <v/>
      </c>
      <c r="DH55" s="102"/>
      <c r="DI55" s="102"/>
      <c r="DJ55" s="104" t="str">
        <f t="shared" si="495"/>
        <v/>
      </c>
      <c r="DK55" s="102"/>
      <c r="DL55" s="104" t="str">
        <f t="shared" si="584"/>
        <v/>
      </c>
      <c r="DM55" s="102"/>
      <c r="DN55" s="102"/>
      <c r="DO55" s="104" t="str">
        <f t="shared" si="496"/>
        <v/>
      </c>
      <c r="DP55" s="102"/>
      <c r="DQ55" s="104" t="str">
        <f t="shared" si="585"/>
        <v/>
      </c>
      <c r="DR55" s="102"/>
      <c r="DS55" s="102"/>
      <c r="DT55" s="104" t="str">
        <f t="shared" si="497"/>
        <v/>
      </c>
      <c r="DU55" s="102"/>
      <c r="DV55" s="104" t="str">
        <f t="shared" si="586"/>
        <v/>
      </c>
      <c r="DW55" s="104" t="str">
        <f t="shared" si="587"/>
        <v/>
      </c>
      <c r="DX55" s="104" t="str">
        <f t="shared" si="588"/>
        <v/>
      </c>
      <c r="DY55" s="104" t="str">
        <f t="shared" si="589"/>
        <v/>
      </c>
      <c r="DZ55" s="104" t="str">
        <f t="shared" si="590"/>
        <v/>
      </c>
      <c r="EA55" s="104" t="str">
        <f t="shared" si="591"/>
        <v/>
      </c>
      <c r="EB55" s="105" t="str">
        <f t="shared" si="463"/>
        <v/>
      </c>
      <c r="EC55" s="109" t="str">
        <f t="shared" si="449"/>
        <v/>
      </c>
      <c r="ED55" s="102"/>
      <c r="EE55" s="102"/>
      <c r="EF55" s="104" t="str">
        <f t="shared" si="498"/>
        <v/>
      </c>
      <c r="EG55" s="102"/>
      <c r="EH55" s="104" t="str">
        <f t="shared" si="592"/>
        <v/>
      </c>
      <c r="EI55" s="102"/>
      <c r="EJ55" s="102"/>
      <c r="EK55" s="104" t="str">
        <f t="shared" si="499"/>
        <v/>
      </c>
      <c r="EL55" s="102"/>
      <c r="EM55" s="104" t="str">
        <f t="shared" si="593"/>
        <v/>
      </c>
      <c r="EN55" s="102"/>
      <c r="EO55" s="102"/>
      <c r="EP55" s="104" t="str">
        <f t="shared" si="500"/>
        <v/>
      </c>
      <c r="EQ55" s="102"/>
      <c r="ER55" s="104" t="str">
        <f t="shared" si="594"/>
        <v/>
      </c>
      <c r="ES55" s="102"/>
      <c r="ET55" s="102"/>
      <c r="EU55" s="104" t="str">
        <f t="shared" si="501"/>
        <v/>
      </c>
      <c r="EV55" s="102"/>
      <c r="EW55" s="104" t="str">
        <f t="shared" si="595"/>
        <v/>
      </c>
      <c r="EX55" s="102"/>
      <c r="EY55" s="102"/>
      <c r="EZ55" s="104" t="str">
        <f t="shared" si="502"/>
        <v/>
      </c>
      <c r="FA55" s="102"/>
      <c r="FB55" s="104" t="str">
        <f t="shared" si="596"/>
        <v/>
      </c>
      <c r="FC55" s="104" t="str">
        <f t="shared" si="597"/>
        <v/>
      </c>
      <c r="FD55" s="104" t="str">
        <f t="shared" si="598"/>
        <v/>
      </c>
      <c r="FE55" s="104" t="str">
        <f t="shared" si="599"/>
        <v/>
      </c>
      <c r="FF55" s="104" t="str">
        <f t="shared" si="600"/>
        <v/>
      </c>
      <c r="FG55" s="104" t="str">
        <f t="shared" si="601"/>
        <v/>
      </c>
      <c r="FH55" s="105" t="str">
        <f t="shared" si="464"/>
        <v/>
      </c>
      <c r="FI55" s="109" t="str">
        <f t="shared" si="450"/>
        <v/>
      </c>
      <c r="FJ55" s="102"/>
      <c r="FK55" s="102"/>
      <c r="FL55" s="104" t="str">
        <f t="shared" si="503"/>
        <v/>
      </c>
      <c r="FM55" s="102"/>
      <c r="FN55" s="104" t="str">
        <f t="shared" si="602"/>
        <v/>
      </c>
      <c r="FO55" s="102"/>
      <c r="FP55" s="102"/>
      <c r="FQ55" s="104" t="str">
        <f t="shared" si="504"/>
        <v/>
      </c>
      <c r="FR55" s="102"/>
      <c r="FS55" s="104" t="str">
        <f t="shared" si="603"/>
        <v/>
      </c>
      <c r="FT55" s="102"/>
      <c r="FU55" s="102"/>
      <c r="FV55" s="104" t="str">
        <f t="shared" si="505"/>
        <v/>
      </c>
      <c r="FW55" s="102"/>
      <c r="FX55" s="104" t="str">
        <f t="shared" si="604"/>
        <v/>
      </c>
      <c r="FY55" s="102"/>
      <c r="FZ55" s="102"/>
      <c r="GA55" s="104" t="str">
        <f t="shared" si="506"/>
        <v/>
      </c>
      <c r="GB55" s="102"/>
      <c r="GC55" s="104" t="str">
        <f t="shared" si="605"/>
        <v/>
      </c>
      <c r="GD55" s="102"/>
      <c r="GE55" s="102"/>
      <c r="GF55" s="104" t="str">
        <f t="shared" si="507"/>
        <v/>
      </c>
      <c r="GG55" s="102"/>
      <c r="GH55" s="104" t="str">
        <f t="shared" si="606"/>
        <v/>
      </c>
      <c r="GI55" s="104" t="str">
        <f t="shared" si="607"/>
        <v/>
      </c>
      <c r="GJ55" s="104" t="str">
        <f t="shared" si="608"/>
        <v/>
      </c>
      <c r="GK55" s="104" t="str">
        <f t="shared" si="609"/>
        <v/>
      </c>
      <c r="GL55" s="104" t="str">
        <f t="shared" si="610"/>
        <v/>
      </c>
      <c r="GM55" s="104" t="str">
        <f t="shared" si="611"/>
        <v/>
      </c>
      <c r="GN55" s="105" t="str">
        <f t="shared" si="465"/>
        <v/>
      </c>
      <c r="GO55" s="109" t="str">
        <f t="shared" si="451"/>
        <v/>
      </c>
      <c r="GP55" s="102"/>
      <c r="GQ55" s="102"/>
      <c r="GR55" s="104" t="str">
        <f t="shared" si="508"/>
        <v/>
      </c>
      <c r="GS55" s="102"/>
      <c r="GT55" s="104" t="str">
        <f t="shared" si="612"/>
        <v/>
      </c>
      <c r="GU55" s="102"/>
      <c r="GV55" s="102"/>
      <c r="GW55" s="104" t="str">
        <f t="shared" si="509"/>
        <v/>
      </c>
      <c r="GX55" s="102"/>
      <c r="GY55" s="104" t="str">
        <f t="shared" si="613"/>
        <v/>
      </c>
      <c r="GZ55" s="102"/>
      <c r="HA55" s="102"/>
      <c r="HB55" s="104" t="str">
        <f t="shared" si="510"/>
        <v/>
      </c>
      <c r="HC55" s="102"/>
      <c r="HD55" s="104" t="str">
        <f t="shared" si="614"/>
        <v/>
      </c>
      <c r="HE55" s="102"/>
      <c r="HF55" s="102"/>
      <c r="HG55" s="104" t="str">
        <f t="shared" si="511"/>
        <v/>
      </c>
      <c r="HH55" s="102"/>
      <c r="HI55" s="104" t="str">
        <f t="shared" si="615"/>
        <v/>
      </c>
      <c r="HJ55" s="102"/>
      <c r="HK55" s="102"/>
      <c r="HL55" s="104" t="str">
        <f t="shared" si="512"/>
        <v/>
      </c>
      <c r="HM55" s="102"/>
      <c r="HN55" s="104" t="str">
        <f t="shared" si="616"/>
        <v/>
      </c>
      <c r="HO55" s="104" t="str">
        <f t="shared" si="617"/>
        <v/>
      </c>
      <c r="HP55" s="104" t="str">
        <f t="shared" si="618"/>
        <v/>
      </c>
      <c r="HQ55" s="104" t="str">
        <f t="shared" si="619"/>
        <v/>
      </c>
      <c r="HR55" s="104" t="str">
        <f t="shared" si="620"/>
        <v/>
      </c>
      <c r="HS55" s="104" t="str">
        <f t="shared" si="621"/>
        <v/>
      </c>
      <c r="HT55" s="105" t="str">
        <f t="shared" si="466"/>
        <v/>
      </c>
      <c r="HU55" s="109" t="str">
        <f t="shared" si="452"/>
        <v/>
      </c>
      <c r="HV55" s="102"/>
      <c r="HW55" s="102"/>
      <c r="HX55" s="104" t="str">
        <f t="shared" si="513"/>
        <v/>
      </c>
      <c r="HY55" s="102"/>
      <c r="HZ55" s="104" t="str">
        <f t="shared" si="622"/>
        <v/>
      </c>
      <c r="IA55" s="102"/>
      <c r="IB55" s="102"/>
      <c r="IC55" s="104" t="str">
        <f t="shared" si="514"/>
        <v/>
      </c>
      <c r="ID55" s="102"/>
      <c r="IE55" s="104" t="str">
        <f t="shared" si="623"/>
        <v/>
      </c>
      <c r="IF55" s="102"/>
      <c r="IG55" s="102"/>
      <c r="IH55" s="104" t="str">
        <f t="shared" si="515"/>
        <v/>
      </c>
      <c r="II55" s="102"/>
      <c r="IJ55" s="104" t="str">
        <f t="shared" si="624"/>
        <v/>
      </c>
      <c r="IK55" s="102"/>
      <c r="IL55" s="102"/>
      <c r="IM55" s="104" t="str">
        <f t="shared" si="516"/>
        <v/>
      </c>
      <c r="IN55" s="102"/>
      <c r="IO55" s="104" t="str">
        <f t="shared" si="625"/>
        <v/>
      </c>
      <c r="IP55" s="102"/>
      <c r="IQ55" s="102"/>
      <c r="IR55" s="104" t="str">
        <f t="shared" si="517"/>
        <v/>
      </c>
      <c r="IS55" s="102"/>
      <c r="IT55" s="104" t="str">
        <f t="shared" si="626"/>
        <v/>
      </c>
      <c r="IU55" s="104" t="str">
        <f t="shared" si="627"/>
        <v/>
      </c>
      <c r="IV55" s="104" t="str">
        <f t="shared" si="628"/>
        <v/>
      </c>
      <c r="IW55" s="104" t="str">
        <f t="shared" si="629"/>
        <v/>
      </c>
      <c r="IX55" s="104" t="str">
        <f t="shared" si="630"/>
        <v/>
      </c>
      <c r="IY55" s="104" t="str">
        <f t="shared" si="631"/>
        <v/>
      </c>
      <c r="IZ55" s="105" t="str">
        <f t="shared" si="472"/>
        <v/>
      </c>
      <c r="JA55" s="109" t="str">
        <f t="shared" si="453"/>
        <v/>
      </c>
      <c r="JB55" s="102"/>
      <c r="JC55" s="102"/>
      <c r="JD55" s="104" t="str">
        <f t="shared" si="518"/>
        <v/>
      </c>
      <c r="JE55" s="102"/>
      <c r="JF55" s="104" t="str">
        <f t="shared" si="632"/>
        <v/>
      </c>
      <c r="JG55" s="102"/>
      <c r="JH55" s="102"/>
      <c r="JI55" s="104" t="str">
        <f t="shared" si="519"/>
        <v/>
      </c>
      <c r="JJ55" s="102"/>
      <c r="JK55" s="104" t="str">
        <f t="shared" si="633"/>
        <v/>
      </c>
      <c r="JL55" s="102"/>
      <c r="JM55" s="102"/>
      <c r="JN55" s="104" t="str">
        <f t="shared" si="520"/>
        <v/>
      </c>
      <c r="JO55" s="102"/>
      <c r="JP55" s="104" t="str">
        <f t="shared" si="634"/>
        <v/>
      </c>
      <c r="JQ55" s="102"/>
      <c r="JR55" s="102"/>
      <c r="JS55" s="104" t="str">
        <f t="shared" si="521"/>
        <v/>
      </c>
      <c r="JT55" s="102"/>
      <c r="JU55" s="104" t="str">
        <f t="shared" si="635"/>
        <v/>
      </c>
      <c r="JV55" s="102"/>
      <c r="JW55" s="102"/>
      <c r="JX55" s="104" t="str">
        <f t="shared" si="522"/>
        <v/>
      </c>
      <c r="JY55" s="102"/>
      <c r="JZ55" s="104" t="str">
        <f t="shared" si="636"/>
        <v/>
      </c>
      <c r="KA55" s="104" t="str">
        <f t="shared" si="637"/>
        <v/>
      </c>
      <c r="KB55" s="104" t="str">
        <f t="shared" si="638"/>
        <v/>
      </c>
      <c r="KC55" s="104" t="str">
        <f t="shared" si="639"/>
        <v/>
      </c>
      <c r="KD55" s="104" t="str">
        <f t="shared" si="640"/>
        <v/>
      </c>
      <c r="KE55" s="104" t="str">
        <f t="shared" si="641"/>
        <v/>
      </c>
      <c r="KF55" s="105" t="str">
        <f t="shared" si="473"/>
        <v/>
      </c>
      <c r="KG55" s="109" t="str">
        <f t="shared" si="454"/>
        <v/>
      </c>
      <c r="KH55" s="102"/>
      <c r="KI55" s="102"/>
      <c r="KJ55" s="104" t="str">
        <f t="shared" si="523"/>
        <v/>
      </c>
      <c r="KK55" s="102"/>
      <c r="KL55" s="104" t="str">
        <f t="shared" si="642"/>
        <v/>
      </c>
      <c r="KM55" s="102"/>
      <c r="KN55" s="102"/>
      <c r="KO55" s="104" t="str">
        <f t="shared" si="524"/>
        <v/>
      </c>
      <c r="KP55" s="102"/>
      <c r="KQ55" s="104" t="str">
        <f t="shared" si="643"/>
        <v/>
      </c>
      <c r="KR55" s="102"/>
      <c r="KS55" s="102"/>
      <c r="KT55" s="104" t="str">
        <f t="shared" si="525"/>
        <v/>
      </c>
      <c r="KU55" s="102"/>
      <c r="KV55" s="104" t="str">
        <f t="shared" si="644"/>
        <v/>
      </c>
      <c r="KW55" s="102"/>
      <c r="KX55" s="102"/>
      <c r="KY55" s="104" t="str">
        <f t="shared" si="526"/>
        <v/>
      </c>
      <c r="KZ55" s="102"/>
      <c r="LA55" s="104" t="str">
        <f t="shared" si="645"/>
        <v/>
      </c>
      <c r="LB55" s="102"/>
      <c r="LC55" s="102"/>
      <c r="LD55" s="104" t="str">
        <f t="shared" si="527"/>
        <v/>
      </c>
      <c r="LE55" s="102"/>
      <c r="LF55" s="104" t="str">
        <f t="shared" si="646"/>
        <v/>
      </c>
      <c r="LG55" s="104" t="str">
        <f t="shared" si="647"/>
        <v/>
      </c>
      <c r="LH55" s="104" t="str">
        <f t="shared" si="648"/>
        <v/>
      </c>
      <c r="LI55" s="104" t="str">
        <f t="shared" si="649"/>
        <v/>
      </c>
      <c r="LJ55" s="104" t="str">
        <f t="shared" si="650"/>
        <v/>
      </c>
      <c r="LK55" s="104" t="str">
        <f t="shared" si="651"/>
        <v/>
      </c>
      <c r="LL55" s="105" t="str">
        <f t="shared" si="474"/>
        <v/>
      </c>
      <c r="LM55" s="109" t="str">
        <f t="shared" si="455"/>
        <v/>
      </c>
      <c r="LN55" s="102"/>
      <c r="LO55" s="102"/>
      <c r="LP55" s="104" t="str">
        <f t="shared" si="528"/>
        <v/>
      </c>
      <c r="LQ55" s="102"/>
      <c r="LR55" s="104" t="str">
        <f t="shared" si="652"/>
        <v/>
      </c>
      <c r="LS55" s="102"/>
      <c r="LT55" s="102"/>
      <c r="LU55" s="104" t="str">
        <f t="shared" si="529"/>
        <v/>
      </c>
      <c r="LV55" s="102"/>
      <c r="LW55" s="104" t="str">
        <f t="shared" si="653"/>
        <v/>
      </c>
      <c r="LX55" s="102"/>
      <c r="LY55" s="102"/>
      <c r="LZ55" s="104" t="str">
        <f t="shared" si="530"/>
        <v/>
      </c>
      <c r="MA55" s="102"/>
      <c r="MB55" s="104" t="str">
        <f t="shared" si="654"/>
        <v/>
      </c>
      <c r="MC55" s="102"/>
      <c r="MD55" s="102"/>
      <c r="ME55" s="104" t="str">
        <f t="shared" si="531"/>
        <v/>
      </c>
      <c r="MF55" s="102"/>
      <c r="MG55" s="104" t="str">
        <f t="shared" si="655"/>
        <v/>
      </c>
      <c r="MH55" s="102"/>
      <c r="MI55" s="102"/>
      <c r="MJ55" s="104" t="str">
        <f t="shared" si="532"/>
        <v/>
      </c>
      <c r="MK55" s="102"/>
      <c r="ML55" s="104" t="str">
        <f t="shared" si="656"/>
        <v/>
      </c>
      <c r="MM55" s="104" t="str">
        <f t="shared" si="657"/>
        <v/>
      </c>
      <c r="MN55" s="104" t="str">
        <f t="shared" si="658"/>
        <v/>
      </c>
      <c r="MO55" s="104" t="str">
        <f t="shared" si="659"/>
        <v/>
      </c>
      <c r="MP55" s="104" t="str">
        <f t="shared" si="660"/>
        <v/>
      </c>
      <c r="MQ55" s="104" t="str">
        <f t="shared" si="661"/>
        <v/>
      </c>
      <c r="MR55" s="105" t="str">
        <f t="shared" si="475"/>
        <v/>
      </c>
      <c r="MS55" s="109" t="str">
        <f t="shared" si="456"/>
        <v/>
      </c>
      <c r="MT55" s="102"/>
      <c r="MU55" s="102"/>
      <c r="MV55" s="104" t="str">
        <f t="shared" si="533"/>
        <v/>
      </c>
      <c r="MW55" s="102"/>
      <c r="MX55" s="104" t="str">
        <f t="shared" si="662"/>
        <v/>
      </c>
      <c r="MY55" s="102"/>
      <c r="MZ55" s="102"/>
      <c r="NA55" s="104" t="str">
        <f t="shared" si="534"/>
        <v/>
      </c>
      <c r="NB55" s="102"/>
      <c r="NC55" s="104" t="str">
        <f t="shared" si="663"/>
        <v/>
      </c>
      <c r="ND55" s="102"/>
      <c r="NE55" s="102"/>
      <c r="NF55" s="104" t="str">
        <f t="shared" si="535"/>
        <v/>
      </c>
      <c r="NG55" s="102"/>
      <c r="NH55" s="104" t="str">
        <f t="shared" si="664"/>
        <v/>
      </c>
      <c r="NI55" s="102"/>
      <c r="NJ55" s="102"/>
      <c r="NK55" s="104" t="str">
        <f t="shared" si="536"/>
        <v/>
      </c>
      <c r="NL55" s="102"/>
      <c r="NM55" s="104" t="str">
        <f t="shared" si="665"/>
        <v/>
      </c>
      <c r="NN55" s="102"/>
      <c r="NO55" s="102"/>
      <c r="NP55" s="104" t="str">
        <f t="shared" si="537"/>
        <v/>
      </c>
      <c r="NQ55" s="102"/>
      <c r="NR55" s="104" t="str">
        <f t="shared" si="666"/>
        <v/>
      </c>
      <c r="NS55" s="104" t="str">
        <f t="shared" si="667"/>
        <v/>
      </c>
      <c r="NT55" s="104" t="str">
        <f t="shared" si="668"/>
        <v/>
      </c>
      <c r="NU55" s="104" t="str">
        <f t="shared" si="669"/>
        <v/>
      </c>
      <c r="NV55" s="104" t="str">
        <f t="shared" si="670"/>
        <v/>
      </c>
      <c r="NW55" s="104" t="str">
        <f t="shared" si="671"/>
        <v/>
      </c>
      <c r="NX55" s="105" t="str">
        <f t="shared" si="476"/>
        <v/>
      </c>
      <c r="NY55" s="109" t="str">
        <f t="shared" si="457"/>
        <v/>
      </c>
      <c r="NZ55" s="73">
        <f t="shared" si="458"/>
        <v>0</v>
      </c>
      <c r="OA55" s="104" t="str">
        <f t="shared" si="538"/>
        <v/>
      </c>
      <c r="OB55" s="104" t="str">
        <f t="shared" si="539"/>
        <v/>
      </c>
      <c r="OC55" s="104" t="str">
        <f t="shared" si="540"/>
        <v/>
      </c>
      <c r="OD55" s="104" t="str">
        <f t="shared" si="541"/>
        <v/>
      </c>
      <c r="OE55" s="104" t="str">
        <f t="shared" si="542"/>
        <v/>
      </c>
      <c r="OF55" s="104" t="str">
        <f t="shared" si="543"/>
        <v/>
      </c>
      <c r="OG55" s="104" t="str">
        <f t="shared" si="544"/>
        <v/>
      </c>
      <c r="OH55" s="104" t="str">
        <f t="shared" si="545"/>
        <v/>
      </c>
      <c r="OI55" s="104" t="str">
        <f t="shared" si="546"/>
        <v/>
      </c>
      <c r="OJ55" s="104" t="str">
        <f t="shared" si="547"/>
        <v/>
      </c>
      <c r="OK55" s="104" t="str">
        <f t="shared" si="548"/>
        <v/>
      </c>
      <c r="OL55" s="104" t="str">
        <f t="shared" si="549"/>
        <v/>
      </c>
      <c r="OM55" s="134"/>
      <c r="ON55" s="104" t="str">
        <f t="shared" si="550"/>
        <v/>
      </c>
      <c r="OO55" s="104" t="str">
        <f t="shared" si="551"/>
        <v/>
      </c>
      <c r="OP55" s="104" t="str">
        <f t="shared" si="672"/>
        <v/>
      </c>
      <c r="OQ55" s="104" t="str">
        <f t="shared" si="673"/>
        <v/>
      </c>
      <c r="OR55" s="105" t="str">
        <f t="shared" si="674"/>
        <v/>
      </c>
      <c r="OS55" s="105" t="str">
        <f t="shared" si="675"/>
        <v/>
      </c>
      <c r="OT55" s="134"/>
      <c r="OU55" s="109" t="str">
        <f t="shared" si="45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 t="e">
        <f t="shared" si="676"/>
        <v>#REF!</v>
      </c>
      <c r="B56" s="237"/>
      <c r="C56" s="237"/>
      <c r="D56" s="237"/>
      <c r="E56" s="238"/>
      <c r="F56" s="102"/>
      <c r="G56" s="102"/>
      <c r="H56" s="104" t="str">
        <f t="shared" si="477"/>
        <v/>
      </c>
      <c r="I56" s="102"/>
      <c r="J56" s="104" t="str">
        <f t="shared" si="552"/>
        <v/>
      </c>
      <c r="K56" s="102"/>
      <c r="L56" s="102"/>
      <c r="M56" s="104" t="str">
        <f t="shared" si="478"/>
        <v/>
      </c>
      <c r="N56" s="102"/>
      <c r="O56" s="104" t="str">
        <f t="shared" si="553"/>
        <v/>
      </c>
      <c r="P56" s="102"/>
      <c r="Q56" s="102"/>
      <c r="R56" s="104" t="str">
        <f t="shared" si="479"/>
        <v/>
      </c>
      <c r="S56" s="102"/>
      <c r="T56" s="104" t="str">
        <f t="shared" si="554"/>
        <v/>
      </c>
      <c r="U56" s="102"/>
      <c r="V56" s="102"/>
      <c r="W56" s="104" t="str">
        <f t="shared" si="480"/>
        <v/>
      </c>
      <c r="X56" s="102"/>
      <c r="Y56" s="104" t="str">
        <f t="shared" si="555"/>
        <v/>
      </c>
      <c r="Z56" s="102"/>
      <c r="AA56" s="102"/>
      <c r="AB56" s="104" t="str">
        <f t="shared" si="481"/>
        <v/>
      </c>
      <c r="AC56" s="102"/>
      <c r="AD56" s="104" t="str">
        <f t="shared" si="556"/>
        <v/>
      </c>
      <c r="AE56" s="104" t="str">
        <f t="shared" si="557"/>
        <v/>
      </c>
      <c r="AF56" s="104" t="str">
        <f t="shared" si="558"/>
        <v/>
      </c>
      <c r="AG56" s="104" t="str">
        <f t="shared" si="559"/>
        <v/>
      </c>
      <c r="AH56" s="104" t="str">
        <f t="shared" si="560"/>
        <v/>
      </c>
      <c r="AI56" s="104" t="str">
        <f t="shared" si="561"/>
        <v/>
      </c>
      <c r="AJ56" s="105" t="str">
        <f t="shared" si="482"/>
        <v/>
      </c>
      <c r="AK56" s="109" t="str">
        <f t="shared" si="446"/>
        <v/>
      </c>
      <c r="AL56" s="102"/>
      <c r="AM56" s="102"/>
      <c r="AN56" s="104" t="str">
        <f t="shared" si="483"/>
        <v/>
      </c>
      <c r="AO56" s="102"/>
      <c r="AP56" s="104" t="str">
        <f t="shared" si="562"/>
        <v/>
      </c>
      <c r="AQ56" s="102"/>
      <c r="AR56" s="102"/>
      <c r="AS56" s="104" t="str">
        <f t="shared" si="484"/>
        <v/>
      </c>
      <c r="AT56" s="102"/>
      <c r="AU56" s="104" t="str">
        <f t="shared" si="563"/>
        <v/>
      </c>
      <c r="AV56" s="102"/>
      <c r="AW56" s="102"/>
      <c r="AX56" s="104" t="str">
        <f t="shared" si="485"/>
        <v/>
      </c>
      <c r="AY56" s="102"/>
      <c r="AZ56" s="104" t="str">
        <f t="shared" si="564"/>
        <v/>
      </c>
      <c r="BA56" s="102"/>
      <c r="BB56" s="102"/>
      <c r="BC56" s="104" t="str">
        <f t="shared" si="486"/>
        <v/>
      </c>
      <c r="BD56" s="102"/>
      <c r="BE56" s="104" t="str">
        <f t="shared" si="565"/>
        <v/>
      </c>
      <c r="BF56" s="102"/>
      <c r="BG56" s="102"/>
      <c r="BH56" s="104" t="str">
        <f t="shared" si="487"/>
        <v/>
      </c>
      <c r="BI56" s="102"/>
      <c r="BJ56" s="104" t="str">
        <f t="shared" si="566"/>
        <v/>
      </c>
      <c r="BK56" s="104" t="str">
        <f t="shared" si="567"/>
        <v/>
      </c>
      <c r="BL56" s="104" t="str">
        <f t="shared" si="568"/>
        <v/>
      </c>
      <c r="BM56" s="104" t="str">
        <f t="shared" si="569"/>
        <v/>
      </c>
      <c r="BN56" s="104" t="str">
        <f t="shared" si="570"/>
        <v/>
      </c>
      <c r="BO56" s="104" t="str">
        <f t="shared" si="571"/>
        <v/>
      </c>
      <c r="BP56" s="105" t="str">
        <f t="shared" si="461"/>
        <v/>
      </c>
      <c r="BQ56" s="109" t="str">
        <f t="shared" si="447"/>
        <v/>
      </c>
      <c r="BR56" s="102"/>
      <c r="BS56" s="102"/>
      <c r="BT56" s="104" t="str">
        <f t="shared" si="488"/>
        <v/>
      </c>
      <c r="BU56" s="102"/>
      <c r="BV56" s="104" t="str">
        <f t="shared" si="572"/>
        <v/>
      </c>
      <c r="BW56" s="102"/>
      <c r="BX56" s="102"/>
      <c r="BY56" s="104" t="str">
        <f t="shared" si="489"/>
        <v/>
      </c>
      <c r="BZ56" s="102"/>
      <c r="CA56" s="104" t="str">
        <f t="shared" si="573"/>
        <v/>
      </c>
      <c r="CB56" s="102"/>
      <c r="CC56" s="102"/>
      <c r="CD56" s="104" t="str">
        <f t="shared" si="490"/>
        <v/>
      </c>
      <c r="CE56" s="102"/>
      <c r="CF56" s="104" t="str">
        <f t="shared" si="574"/>
        <v/>
      </c>
      <c r="CG56" s="102"/>
      <c r="CH56" s="102"/>
      <c r="CI56" s="104" t="str">
        <f t="shared" si="491"/>
        <v/>
      </c>
      <c r="CJ56" s="102"/>
      <c r="CK56" s="104" t="str">
        <f t="shared" si="575"/>
        <v/>
      </c>
      <c r="CL56" s="102"/>
      <c r="CM56" s="102"/>
      <c r="CN56" s="104" t="str">
        <f t="shared" si="492"/>
        <v/>
      </c>
      <c r="CO56" s="102"/>
      <c r="CP56" s="104" t="str">
        <f t="shared" si="576"/>
        <v/>
      </c>
      <c r="CQ56" s="104" t="str">
        <f t="shared" si="577"/>
        <v/>
      </c>
      <c r="CR56" s="104" t="str">
        <f t="shared" si="578"/>
        <v/>
      </c>
      <c r="CS56" s="104" t="str">
        <f t="shared" si="579"/>
        <v/>
      </c>
      <c r="CT56" s="104" t="str">
        <f t="shared" si="580"/>
        <v/>
      </c>
      <c r="CU56" s="104" t="str">
        <f t="shared" si="581"/>
        <v/>
      </c>
      <c r="CV56" s="105" t="str">
        <f t="shared" si="462"/>
        <v/>
      </c>
      <c r="CW56" s="109" t="str">
        <f t="shared" si="448"/>
        <v/>
      </c>
      <c r="CX56" s="102"/>
      <c r="CY56" s="102"/>
      <c r="CZ56" s="104" t="str">
        <f t="shared" si="493"/>
        <v/>
      </c>
      <c r="DA56" s="102"/>
      <c r="DB56" s="104" t="str">
        <f t="shared" si="582"/>
        <v/>
      </c>
      <c r="DC56" s="102"/>
      <c r="DD56" s="102"/>
      <c r="DE56" s="104" t="str">
        <f t="shared" si="494"/>
        <v/>
      </c>
      <c r="DF56" s="102"/>
      <c r="DG56" s="104" t="str">
        <f t="shared" si="583"/>
        <v/>
      </c>
      <c r="DH56" s="102"/>
      <c r="DI56" s="102"/>
      <c r="DJ56" s="104" t="str">
        <f t="shared" si="495"/>
        <v/>
      </c>
      <c r="DK56" s="102"/>
      <c r="DL56" s="104" t="str">
        <f t="shared" si="584"/>
        <v/>
      </c>
      <c r="DM56" s="102"/>
      <c r="DN56" s="102"/>
      <c r="DO56" s="104" t="str">
        <f t="shared" si="496"/>
        <v/>
      </c>
      <c r="DP56" s="102"/>
      <c r="DQ56" s="104" t="str">
        <f t="shared" si="585"/>
        <v/>
      </c>
      <c r="DR56" s="102"/>
      <c r="DS56" s="102"/>
      <c r="DT56" s="104" t="str">
        <f t="shared" si="497"/>
        <v/>
      </c>
      <c r="DU56" s="102"/>
      <c r="DV56" s="104" t="str">
        <f t="shared" si="586"/>
        <v/>
      </c>
      <c r="DW56" s="104" t="str">
        <f t="shared" si="587"/>
        <v/>
      </c>
      <c r="DX56" s="104" t="str">
        <f t="shared" si="588"/>
        <v/>
      </c>
      <c r="DY56" s="104" t="str">
        <f t="shared" si="589"/>
        <v/>
      </c>
      <c r="DZ56" s="104" t="str">
        <f t="shared" si="590"/>
        <v/>
      </c>
      <c r="EA56" s="104" t="str">
        <f t="shared" si="591"/>
        <v/>
      </c>
      <c r="EB56" s="105" t="str">
        <f t="shared" si="463"/>
        <v/>
      </c>
      <c r="EC56" s="109" t="str">
        <f t="shared" si="449"/>
        <v/>
      </c>
      <c r="ED56" s="102"/>
      <c r="EE56" s="102"/>
      <c r="EF56" s="104" t="str">
        <f t="shared" si="498"/>
        <v/>
      </c>
      <c r="EG56" s="102"/>
      <c r="EH56" s="104" t="str">
        <f t="shared" si="592"/>
        <v/>
      </c>
      <c r="EI56" s="102"/>
      <c r="EJ56" s="102"/>
      <c r="EK56" s="104" t="str">
        <f t="shared" si="499"/>
        <v/>
      </c>
      <c r="EL56" s="102"/>
      <c r="EM56" s="104" t="str">
        <f t="shared" si="593"/>
        <v/>
      </c>
      <c r="EN56" s="102"/>
      <c r="EO56" s="102"/>
      <c r="EP56" s="104" t="str">
        <f t="shared" si="500"/>
        <v/>
      </c>
      <c r="EQ56" s="102"/>
      <c r="ER56" s="104" t="str">
        <f t="shared" si="594"/>
        <v/>
      </c>
      <c r="ES56" s="102"/>
      <c r="ET56" s="102"/>
      <c r="EU56" s="104" t="str">
        <f t="shared" si="501"/>
        <v/>
      </c>
      <c r="EV56" s="102"/>
      <c r="EW56" s="104" t="str">
        <f t="shared" si="595"/>
        <v/>
      </c>
      <c r="EX56" s="102"/>
      <c r="EY56" s="102"/>
      <c r="EZ56" s="104" t="str">
        <f t="shared" si="502"/>
        <v/>
      </c>
      <c r="FA56" s="102"/>
      <c r="FB56" s="104" t="str">
        <f t="shared" si="596"/>
        <v/>
      </c>
      <c r="FC56" s="104" t="str">
        <f t="shared" si="597"/>
        <v/>
      </c>
      <c r="FD56" s="104" t="str">
        <f t="shared" si="598"/>
        <v/>
      </c>
      <c r="FE56" s="104" t="str">
        <f t="shared" si="599"/>
        <v/>
      </c>
      <c r="FF56" s="104" t="str">
        <f t="shared" si="600"/>
        <v/>
      </c>
      <c r="FG56" s="104" t="str">
        <f t="shared" si="601"/>
        <v/>
      </c>
      <c r="FH56" s="105" t="str">
        <f t="shared" si="464"/>
        <v/>
      </c>
      <c r="FI56" s="109" t="str">
        <f t="shared" si="450"/>
        <v/>
      </c>
      <c r="FJ56" s="102"/>
      <c r="FK56" s="102"/>
      <c r="FL56" s="104" t="str">
        <f t="shared" si="503"/>
        <v/>
      </c>
      <c r="FM56" s="102"/>
      <c r="FN56" s="104" t="str">
        <f t="shared" si="602"/>
        <v/>
      </c>
      <c r="FO56" s="102"/>
      <c r="FP56" s="102"/>
      <c r="FQ56" s="104" t="str">
        <f t="shared" si="504"/>
        <v/>
      </c>
      <c r="FR56" s="102"/>
      <c r="FS56" s="104" t="str">
        <f t="shared" si="603"/>
        <v/>
      </c>
      <c r="FT56" s="102"/>
      <c r="FU56" s="102"/>
      <c r="FV56" s="104" t="str">
        <f t="shared" si="505"/>
        <v/>
      </c>
      <c r="FW56" s="102"/>
      <c r="FX56" s="104" t="str">
        <f t="shared" si="604"/>
        <v/>
      </c>
      <c r="FY56" s="102"/>
      <c r="FZ56" s="102"/>
      <c r="GA56" s="104" t="str">
        <f t="shared" si="506"/>
        <v/>
      </c>
      <c r="GB56" s="102"/>
      <c r="GC56" s="104" t="str">
        <f t="shared" si="605"/>
        <v/>
      </c>
      <c r="GD56" s="102"/>
      <c r="GE56" s="102"/>
      <c r="GF56" s="104" t="str">
        <f t="shared" si="507"/>
        <v/>
      </c>
      <c r="GG56" s="102"/>
      <c r="GH56" s="104" t="str">
        <f t="shared" si="606"/>
        <v/>
      </c>
      <c r="GI56" s="104" t="str">
        <f t="shared" si="607"/>
        <v/>
      </c>
      <c r="GJ56" s="104" t="str">
        <f t="shared" si="608"/>
        <v/>
      </c>
      <c r="GK56" s="104" t="str">
        <f t="shared" si="609"/>
        <v/>
      </c>
      <c r="GL56" s="104" t="str">
        <f t="shared" si="610"/>
        <v/>
      </c>
      <c r="GM56" s="104" t="str">
        <f t="shared" si="611"/>
        <v/>
      </c>
      <c r="GN56" s="105" t="str">
        <f t="shared" si="465"/>
        <v/>
      </c>
      <c r="GO56" s="109" t="str">
        <f t="shared" si="451"/>
        <v/>
      </c>
      <c r="GP56" s="102"/>
      <c r="GQ56" s="102"/>
      <c r="GR56" s="104" t="str">
        <f t="shared" si="508"/>
        <v/>
      </c>
      <c r="GS56" s="102"/>
      <c r="GT56" s="104" t="str">
        <f t="shared" si="612"/>
        <v/>
      </c>
      <c r="GU56" s="102"/>
      <c r="GV56" s="102"/>
      <c r="GW56" s="104" t="str">
        <f t="shared" si="509"/>
        <v/>
      </c>
      <c r="GX56" s="102"/>
      <c r="GY56" s="104" t="str">
        <f t="shared" si="613"/>
        <v/>
      </c>
      <c r="GZ56" s="102"/>
      <c r="HA56" s="102"/>
      <c r="HB56" s="104" t="str">
        <f t="shared" si="510"/>
        <v/>
      </c>
      <c r="HC56" s="102"/>
      <c r="HD56" s="104" t="str">
        <f t="shared" si="614"/>
        <v/>
      </c>
      <c r="HE56" s="102"/>
      <c r="HF56" s="102"/>
      <c r="HG56" s="104" t="str">
        <f t="shared" si="511"/>
        <v/>
      </c>
      <c r="HH56" s="102"/>
      <c r="HI56" s="104" t="str">
        <f t="shared" si="615"/>
        <v/>
      </c>
      <c r="HJ56" s="102"/>
      <c r="HK56" s="102"/>
      <c r="HL56" s="104" t="str">
        <f t="shared" si="512"/>
        <v/>
      </c>
      <c r="HM56" s="102"/>
      <c r="HN56" s="104" t="str">
        <f t="shared" si="616"/>
        <v/>
      </c>
      <c r="HO56" s="104" t="str">
        <f t="shared" si="617"/>
        <v/>
      </c>
      <c r="HP56" s="104" t="str">
        <f t="shared" si="618"/>
        <v/>
      </c>
      <c r="HQ56" s="104" t="str">
        <f t="shared" si="619"/>
        <v/>
      </c>
      <c r="HR56" s="104" t="str">
        <f t="shared" si="620"/>
        <v/>
      </c>
      <c r="HS56" s="104" t="str">
        <f t="shared" si="621"/>
        <v/>
      </c>
      <c r="HT56" s="105" t="str">
        <f t="shared" si="466"/>
        <v/>
      </c>
      <c r="HU56" s="109" t="str">
        <f t="shared" si="452"/>
        <v/>
      </c>
      <c r="HV56" s="102"/>
      <c r="HW56" s="102"/>
      <c r="HX56" s="104" t="str">
        <f t="shared" si="513"/>
        <v/>
      </c>
      <c r="HY56" s="102"/>
      <c r="HZ56" s="104" t="str">
        <f t="shared" si="622"/>
        <v/>
      </c>
      <c r="IA56" s="102"/>
      <c r="IB56" s="102"/>
      <c r="IC56" s="104" t="str">
        <f t="shared" si="514"/>
        <v/>
      </c>
      <c r="ID56" s="102"/>
      <c r="IE56" s="104" t="str">
        <f t="shared" si="623"/>
        <v/>
      </c>
      <c r="IF56" s="102"/>
      <c r="IG56" s="102"/>
      <c r="IH56" s="104" t="str">
        <f t="shared" si="515"/>
        <v/>
      </c>
      <c r="II56" s="102"/>
      <c r="IJ56" s="104" t="str">
        <f t="shared" si="624"/>
        <v/>
      </c>
      <c r="IK56" s="102"/>
      <c r="IL56" s="102"/>
      <c r="IM56" s="104" t="str">
        <f t="shared" si="516"/>
        <v/>
      </c>
      <c r="IN56" s="102"/>
      <c r="IO56" s="104" t="str">
        <f t="shared" si="625"/>
        <v/>
      </c>
      <c r="IP56" s="102"/>
      <c r="IQ56" s="102"/>
      <c r="IR56" s="104" t="str">
        <f t="shared" si="517"/>
        <v/>
      </c>
      <c r="IS56" s="102"/>
      <c r="IT56" s="104" t="str">
        <f t="shared" si="626"/>
        <v/>
      </c>
      <c r="IU56" s="104" t="str">
        <f t="shared" si="627"/>
        <v/>
      </c>
      <c r="IV56" s="104" t="str">
        <f t="shared" si="628"/>
        <v/>
      </c>
      <c r="IW56" s="104" t="str">
        <f t="shared" si="629"/>
        <v/>
      </c>
      <c r="IX56" s="104" t="str">
        <f t="shared" si="630"/>
        <v/>
      </c>
      <c r="IY56" s="104" t="str">
        <f t="shared" si="631"/>
        <v/>
      </c>
      <c r="IZ56" s="105" t="str">
        <f t="shared" si="472"/>
        <v/>
      </c>
      <c r="JA56" s="109" t="str">
        <f t="shared" si="453"/>
        <v/>
      </c>
      <c r="JB56" s="102"/>
      <c r="JC56" s="102"/>
      <c r="JD56" s="104" t="str">
        <f t="shared" si="518"/>
        <v/>
      </c>
      <c r="JE56" s="102"/>
      <c r="JF56" s="104" t="str">
        <f t="shared" si="632"/>
        <v/>
      </c>
      <c r="JG56" s="102"/>
      <c r="JH56" s="102"/>
      <c r="JI56" s="104" t="str">
        <f t="shared" si="519"/>
        <v/>
      </c>
      <c r="JJ56" s="102"/>
      <c r="JK56" s="104" t="str">
        <f t="shared" si="633"/>
        <v/>
      </c>
      <c r="JL56" s="102"/>
      <c r="JM56" s="102"/>
      <c r="JN56" s="104" t="str">
        <f t="shared" si="520"/>
        <v/>
      </c>
      <c r="JO56" s="102"/>
      <c r="JP56" s="104" t="str">
        <f t="shared" si="634"/>
        <v/>
      </c>
      <c r="JQ56" s="102"/>
      <c r="JR56" s="102"/>
      <c r="JS56" s="104" t="str">
        <f t="shared" si="521"/>
        <v/>
      </c>
      <c r="JT56" s="102"/>
      <c r="JU56" s="104" t="str">
        <f t="shared" si="635"/>
        <v/>
      </c>
      <c r="JV56" s="102"/>
      <c r="JW56" s="102"/>
      <c r="JX56" s="104" t="str">
        <f t="shared" si="522"/>
        <v/>
      </c>
      <c r="JY56" s="102"/>
      <c r="JZ56" s="104" t="str">
        <f t="shared" si="636"/>
        <v/>
      </c>
      <c r="KA56" s="104" t="str">
        <f t="shared" si="637"/>
        <v/>
      </c>
      <c r="KB56" s="104" t="str">
        <f t="shared" si="638"/>
        <v/>
      </c>
      <c r="KC56" s="104" t="str">
        <f t="shared" si="639"/>
        <v/>
      </c>
      <c r="KD56" s="104" t="str">
        <f t="shared" si="640"/>
        <v/>
      </c>
      <c r="KE56" s="104" t="str">
        <f t="shared" si="641"/>
        <v/>
      </c>
      <c r="KF56" s="105" t="str">
        <f t="shared" si="473"/>
        <v/>
      </c>
      <c r="KG56" s="109" t="str">
        <f t="shared" si="454"/>
        <v/>
      </c>
      <c r="KH56" s="102"/>
      <c r="KI56" s="102"/>
      <c r="KJ56" s="104" t="str">
        <f t="shared" si="523"/>
        <v/>
      </c>
      <c r="KK56" s="102"/>
      <c r="KL56" s="104" t="str">
        <f t="shared" si="642"/>
        <v/>
      </c>
      <c r="KM56" s="102"/>
      <c r="KN56" s="102"/>
      <c r="KO56" s="104" t="str">
        <f t="shared" si="524"/>
        <v/>
      </c>
      <c r="KP56" s="102"/>
      <c r="KQ56" s="104" t="str">
        <f t="shared" si="643"/>
        <v/>
      </c>
      <c r="KR56" s="102"/>
      <c r="KS56" s="102"/>
      <c r="KT56" s="104" t="str">
        <f t="shared" si="525"/>
        <v/>
      </c>
      <c r="KU56" s="102"/>
      <c r="KV56" s="104" t="str">
        <f t="shared" si="644"/>
        <v/>
      </c>
      <c r="KW56" s="102"/>
      <c r="KX56" s="102"/>
      <c r="KY56" s="104" t="str">
        <f t="shared" si="526"/>
        <v/>
      </c>
      <c r="KZ56" s="102"/>
      <c r="LA56" s="104" t="str">
        <f t="shared" si="645"/>
        <v/>
      </c>
      <c r="LB56" s="102"/>
      <c r="LC56" s="102"/>
      <c r="LD56" s="104" t="str">
        <f t="shared" si="527"/>
        <v/>
      </c>
      <c r="LE56" s="102"/>
      <c r="LF56" s="104" t="str">
        <f t="shared" si="646"/>
        <v/>
      </c>
      <c r="LG56" s="104" t="str">
        <f t="shared" si="647"/>
        <v/>
      </c>
      <c r="LH56" s="104" t="str">
        <f t="shared" si="648"/>
        <v/>
      </c>
      <c r="LI56" s="104" t="str">
        <f t="shared" si="649"/>
        <v/>
      </c>
      <c r="LJ56" s="104" t="str">
        <f t="shared" si="650"/>
        <v/>
      </c>
      <c r="LK56" s="104" t="str">
        <f t="shared" si="651"/>
        <v/>
      </c>
      <c r="LL56" s="105" t="str">
        <f t="shared" si="474"/>
        <v/>
      </c>
      <c r="LM56" s="109" t="str">
        <f t="shared" si="455"/>
        <v/>
      </c>
      <c r="LN56" s="102"/>
      <c r="LO56" s="102"/>
      <c r="LP56" s="104" t="str">
        <f t="shared" si="528"/>
        <v/>
      </c>
      <c r="LQ56" s="102"/>
      <c r="LR56" s="104" t="str">
        <f t="shared" si="652"/>
        <v/>
      </c>
      <c r="LS56" s="102"/>
      <c r="LT56" s="102"/>
      <c r="LU56" s="104" t="str">
        <f t="shared" si="529"/>
        <v/>
      </c>
      <c r="LV56" s="102"/>
      <c r="LW56" s="104" t="str">
        <f t="shared" si="653"/>
        <v/>
      </c>
      <c r="LX56" s="102"/>
      <c r="LY56" s="102"/>
      <c r="LZ56" s="104" t="str">
        <f t="shared" si="530"/>
        <v/>
      </c>
      <c r="MA56" s="102"/>
      <c r="MB56" s="104" t="str">
        <f t="shared" si="654"/>
        <v/>
      </c>
      <c r="MC56" s="102"/>
      <c r="MD56" s="102"/>
      <c r="ME56" s="104" t="str">
        <f t="shared" si="531"/>
        <v/>
      </c>
      <c r="MF56" s="102"/>
      <c r="MG56" s="104" t="str">
        <f t="shared" si="655"/>
        <v/>
      </c>
      <c r="MH56" s="102"/>
      <c r="MI56" s="102"/>
      <c r="MJ56" s="104" t="str">
        <f t="shared" si="532"/>
        <v/>
      </c>
      <c r="MK56" s="102"/>
      <c r="ML56" s="104" t="str">
        <f t="shared" si="656"/>
        <v/>
      </c>
      <c r="MM56" s="104" t="str">
        <f t="shared" si="657"/>
        <v/>
      </c>
      <c r="MN56" s="104" t="str">
        <f t="shared" si="658"/>
        <v/>
      </c>
      <c r="MO56" s="104" t="str">
        <f t="shared" si="659"/>
        <v/>
      </c>
      <c r="MP56" s="104" t="str">
        <f t="shared" si="660"/>
        <v/>
      </c>
      <c r="MQ56" s="104" t="str">
        <f t="shared" si="661"/>
        <v/>
      </c>
      <c r="MR56" s="105" t="str">
        <f t="shared" si="475"/>
        <v/>
      </c>
      <c r="MS56" s="109" t="str">
        <f t="shared" si="456"/>
        <v/>
      </c>
      <c r="MT56" s="102"/>
      <c r="MU56" s="102"/>
      <c r="MV56" s="104" t="str">
        <f t="shared" si="533"/>
        <v/>
      </c>
      <c r="MW56" s="102"/>
      <c r="MX56" s="104" t="str">
        <f t="shared" si="662"/>
        <v/>
      </c>
      <c r="MY56" s="102"/>
      <c r="MZ56" s="102"/>
      <c r="NA56" s="104" t="str">
        <f t="shared" si="534"/>
        <v/>
      </c>
      <c r="NB56" s="102"/>
      <c r="NC56" s="104" t="str">
        <f t="shared" si="663"/>
        <v/>
      </c>
      <c r="ND56" s="102"/>
      <c r="NE56" s="102"/>
      <c r="NF56" s="104" t="str">
        <f t="shared" si="535"/>
        <v/>
      </c>
      <c r="NG56" s="102"/>
      <c r="NH56" s="104" t="str">
        <f t="shared" si="664"/>
        <v/>
      </c>
      <c r="NI56" s="102"/>
      <c r="NJ56" s="102"/>
      <c r="NK56" s="104" t="str">
        <f t="shared" si="536"/>
        <v/>
      </c>
      <c r="NL56" s="102"/>
      <c r="NM56" s="104" t="str">
        <f t="shared" si="665"/>
        <v/>
      </c>
      <c r="NN56" s="102"/>
      <c r="NO56" s="102"/>
      <c r="NP56" s="104" t="str">
        <f t="shared" si="537"/>
        <v/>
      </c>
      <c r="NQ56" s="102"/>
      <c r="NR56" s="104" t="str">
        <f t="shared" si="666"/>
        <v/>
      </c>
      <c r="NS56" s="104" t="str">
        <f t="shared" si="667"/>
        <v/>
      </c>
      <c r="NT56" s="104" t="str">
        <f t="shared" si="668"/>
        <v/>
      </c>
      <c r="NU56" s="104" t="str">
        <f t="shared" si="669"/>
        <v/>
      </c>
      <c r="NV56" s="104" t="str">
        <f t="shared" si="670"/>
        <v/>
      </c>
      <c r="NW56" s="104" t="str">
        <f t="shared" si="671"/>
        <v/>
      </c>
      <c r="NX56" s="105" t="str">
        <f t="shared" si="476"/>
        <v/>
      </c>
      <c r="NY56" s="109" t="str">
        <f t="shared" si="457"/>
        <v/>
      </c>
      <c r="NZ56" s="73">
        <f t="shared" si="458"/>
        <v>0</v>
      </c>
      <c r="OA56" s="104" t="str">
        <f t="shared" si="538"/>
        <v/>
      </c>
      <c r="OB56" s="104" t="str">
        <f t="shared" si="539"/>
        <v/>
      </c>
      <c r="OC56" s="104" t="str">
        <f t="shared" si="540"/>
        <v/>
      </c>
      <c r="OD56" s="104" t="str">
        <f t="shared" si="541"/>
        <v/>
      </c>
      <c r="OE56" s="104" t="str">
        <f t="shared" si="542"/>
        <v/>
      </c>
      <c r="OF56" s="104" t="str">
        <f t="shared" si="543"/>
        <v/>
      </c>
      <c r="OG56" s="104" t="str">
        <f t="shared" si="544"/>
        <v/>
      </c>
      <c r="OH56" s="104" t="str">
        <f t="shared" si="545"/>
        <v/>
      </c>
      <c r="OI56" s="104" t="str">
        <f t="shared" si="546"/>
        <v/>
      </c>
      <c r="OJ56" s="104" t="str">
        <f t="shared" si="547"/>
        <v/>
      </c>
      <c r="OK56" s="104" t="str">
        <f t="shared" si="548"/>
        <v/>
      </c>
      <c r="OL56" s="104" t="str">
        <f t="shared" si="549"/>
        <v/>
      </c>
      <c r="OM56" s="134"/>
      <c r="ON56" s="104" t="str">
        <f t="shared" si="550"/>
        <v/>
      </c>
      <c r="OO56" s="104" t="str">
        <f t="shared" si="551"/>
        <v/>
      </c>
      <c r="OP56" s="104" t="str">
        <f t="shared" si="672"/>
        <v/>
      </c>
      <c r="OQ56" s="104" t="str">
        <f t="shared" si="673"/>
        <v/>
      </c>
      <c r="OR56" s="105" t="str">
        <f t="shared" si="674"/>
        <v/>
      </c>
      <c r="OS56" s="105" t="str">
        <f t="shared" si="675"/>
        <v/>
      </c>
      <c r="OT56" s="134"/>
      <c r="OU56" s="109" t="str">
        <f t="shared" si="45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 t="e">
        <f t="shared" si="676"/>
        <v>#REF!</v>
      </c>
      <c r="B57" s="237"/>
      <c r="C57" s="237"/>
      <c r="D57" s="237"/>
      <c r="E57" s="238"/>
      <c r="F57" s="102"/>
      <c r="G57" s="102"/>
      <c r="H57" s="104" t="str">
        <f t="shared" si="477"/>
        <v/>
      </c>
      <c r="I57" s="102"/>
      <c r="J57" s="104" t="str">
        <f t="shared" si="552"/>
        <v/>
      </c>
      <c r="K57" s="102"/>
      <c r="L57" s="102"/>
      <c r="M57" s="104" t="str">
        <f t="shared" si="478"/>
        <v/>
      </c>
      <c r="N57" s="102"/>
      <c r="O57" s="104" t="str">
        <f t="shared" si="553"/>
        <v/>
      </c>
      <c r="P57" s="102"/>
      <c r="Q57" s="102"/>
      <c r="R57" s="104" t="str">
        <f t="shared" si="479"/>
        <v/>
      </c>
      <c r="S57" s="102"/>
      <c r="T57" s="104" t="str">
        <f t="shared" si="554"/>
        <v/>
      </c>
      <c r="U57" s="102"/>
      <c r="V57" s="102"/>
      <c r="W57" s="104" t="str">
        <f t="shared" si="480"/>
        <v/>
      </c>
      <c r="X57" s="102"/>
      <c r="Y57" s="104" t="str">
        <f t="shared" si="555"/>
        <v/>
      </c>
      <c r="Z57" s="102"/>
      <c r="AA57" s="102"/>
      <c r="AB57" s="104" t="str">
        <f t="shared" si="481"/>
        <v/>
      </c>
      <c r="AC57" s="102"/>
      <c r="AD57" s="104" t="str">
        <f t="shared" si="556"/>
        <v/>
      </c>
      <c r="AE57" s="104" t="str">
        <f t="shared" si="557"/>
        <v/>
      </c>
      <c r="AF57" s="104" t="str">
        <f t="shared" si="558"/>
        <v/>
      </c>
      <c r="AG57" s="104" t="str">
        <f t="shared" si="559"/>
        <v/>
      </c>
      <c r="AH57" s="104" t="str">
        <f t="shared" si="560"/>
        <v/>
      </c>
      <c r="AI57" s="104" t="str">
        <f t="shared" si="561"/>
        <v/>
      </c>
      <c r="AJ57" s="105" t="str">
        <f t="shared" si="482"/>
        <v/>
      </c>
      <c r="AK57" s="109" t="str">
        <f t="shared" si="446"/>
        <v/>
      </c>
      <c r="AL57" s="102"/>
      <c r="AM57" s="102"/>
      <c r="AN57" s="104" t="str">
        <f t="shared" si="483"/>
        <v/>
      </c>
      <c r="AO57" s="102"/>
      <c r="AP57" s="104" t="str">
        <f t="shared" si="562"/>
        <v/>
      </c>
      <c r="AQ57" s="102"/>
      <c r="AR57" s="102"/>
      <c r="AS57" s="104" t="str">
        <f t="shared" si="484"/>
        <v/>
      </c>
      <c r="AT57" s="102"/>
      <c r="AU57" s="104" t="str">
        <f t="shared" si="563"/>
        <v/>
      </c>
      <c r="AV57" s="102"/>
      <c r="AW57" s="102"/>
      <c r="AX57" s="104" t="str">
        <f t="shared" si="485"/>
        <v/>
      </c>
      <c r="AY57" s="102"/>
      <c r="AZ57" s="104" t="str">
        <f t="shared" si="564"/>
        <v/>
      </c>
      <c r="BA57" s="102"/>
      <c r="BB57" s="102"/>
      <c r="BC57" s="104" t="str">
        <f t="shared" si="486"/>
        <v/>
      </c>
      <c r="BD57" s="102"/>
      <c r="BE57" s="104" t="str">
        <f t="shared" si="565"/>
        <v/>
      </c>
      <c r="BF57" s="102"/>
      <c r="BG57" s="102"/>
      <c r="BH57" s="104" t="str">
        <f t="shared" si="487"/>
        <v/>
      </c>
      <c r="BI57" s="102"/>
      <c r="BJ57" s="104" t="str">
        <f t="shared" si="566"/>
        <v/>
      </c>
      <c r="BK57" s="104" t="str">
        <f t="shared" si="567"/>
        <v/>
      </c>
      <c r="BL57" s="104" t="str">
        <f t="shared" si="568"/>
        <v/>
      </c>
      <c r="BM57" s="104" t="str">
        <f t="shared" si="569"/>
        <v/>
      </c>
      <c r="BN57" s="104" t="str">
        <f t="shared" si="570"/>
        <v/>
      </c>
      <c r="BO57" s="104" t="str">
        <f t="shared" si="571"/>
        <v/>
      </c>
      <c r="BP57" s="105" t="str">
        <f t="shared" si="461"/>
        <v/>
      </c>
      <c r="BQ57" s="109" t="str">
        <f t="shared" si="447"/>
        <v/>
      </c>
      <c r="BR57" s="102"/>
      <c r="BS57" s="102"/>
      <c r="BT57" s="104" t="str">
        <f t="shared" si="488"/>
        <v/>
      </c>
      <c r="BU57" s="102"/>
      <c r="BV57" s="104" t="str">
        <f t="shared" si="572"/>
        <v/>
      </c>
      <c r="BW57" s="102"/>
      <c r="BX57" s="102"/>
      <c r="BY57" s="104" t="str">
        <f t="shared" si="489"/>
        <v/>
      </c>
      <c r="BZ57" s="102"/>
      <c r="CA57" s="104" t="str">
        <f t="shared" si="573"/>
        <v/>
      </c>
      <c r="CB57" s="102"/>
      <c r="CC57" s="102"/>
      <c r="CD57" s="104" t="str">
        <f t="shared" si="490"/>
        <v/>
      </c>
      <c r="CE57" s="102"/>
      <c r="CF57" s="104" t="str">
        <f t="shared" si="574"/>
        <v/>
      </c>
      <c r="CG57" s="102"/>
      <c r="CH57" s="102"/>
      <c r="CI57" s="104" t="str">
        <f t="shared" si="491"/>
        <v/>
      </c>
      <c r="CJ57" s="102"/>
      <c r="CK57" s="104" t="str">
        <f t="shared" si="575"/>
        <v/>
      </c>
      <c r="CL57" s="102"/>
      <c r="CM57" s="102"/>
      <c r="CN57" s="104" t="str">
        <f t="shared" si="492"/>
        <v/>
      </c>
      <c r="CO57" s="102"/>
      <c r="CP57" s="104" t="str">
        <f t="shared" si="576"/>
        <v/>
      </c>
      <c r="CQ57" s="104" t="str">
        <f t="shared" si="577"/>
        <v/>
      </c>
      <c r="CR57" s="104" t="str">
        <f t="shared" si="578"/>
        <v/>
      </c>
      <c r="CS57" s="104" t="str">
        <f t="shared" si="579"/>
        <v/>
      </c>
      <c r="CT57" s="104" t="str">
        <f t="shared" si="580"/>
        <v/>
      </c>
      <c r="CU57" s="104" t="str">
        <f t="shared" si="581"/>
        <v/>
      </c>
      <c r="CV57" s="105" t="str">
        <f t="shared" si="462"/>
        <v/>
      </c>
      <c r="CW57" s="109" t="str">
        <f t="shared" si="448"/>
        <v/>
      </c>
      <c r="CX57" s="102"/>
      <c r="CY57" s="102"/>
      <c r="CZ57" s="104" t="str">
        <f t="shared" si="493"/>
        <v/>
      </c>
      <c r="DA57" s="102"/>
      <c r="DB57" s="104" t="str">
        <f t="shared" si="582"/>
        <v/>
      </c>
      <c r="DC57" s="102"/>
      <c r="DD57" s="102"/>
      <c r="DE57" s="104" t="str">
        <f t="shared" si="494"/>
        <v/>
      </c>
      <c r="DF57" s="102"/>
      <c r="DG57" s="104" t="str">
        <f t="shared" si="583"/>
        <v/>
      </c>
      <c r="DH57" s="102"/>
      <c r="DI57" s="102"/>
      <c r="DJ57" s="104" t="str">
        <f t="shared" si="495"/>
        <v/>
      </c>
      <c r="DK57" s="102"/>
      <c r="DL57" s="104" t="str">
        <f t="shared" si="584"/>
        <v/>
      </c>
      <c r="DM57" s="102"/>
      <c r="DN57" s="102"/>
      <c r="DO57" s="104" t="str">
        <f t="shared" si="496"/>
        <v/>
      </c>
      <c r="DP57" s="102"/>
      <c r="DQ57" s="104" t="str">
        <f t="shared" si="585"/>
        <v/>
      </c>
      <c r="DR57" s="102"/>
      <c r="DS57" s="102"/>
      <c r="DT57" s="104" t="str">
        <f t="shared" si="497"/>
        <v/>
      </c>
      <c r="DU57" s="102"/>
      <c r="DV57" s="104" t="str">
        <f t="shared" si="586"/>
        <v/>
      </c>
      <c r="DW57" s="104" t="str">
        <f t="shared" si="587"/>
        <v/>
      </c>
      <c r="DX57" s="104" t="str">
        <f t="shared" si="588"/>
        <v/>
      </c>
      <c r="DY57" s="104" t="str">
        <f t="shared" si="589"/>
        <v/>
      </c>
      <c r="DZ57" s="104" t="str">
        <f t="shared" si="590"/>
        <v/>
      </c>
      <c r="EA57" s="104" t="str">
        <f t="shared" si="591"/>
        <v/>
      </c>
      <c r="EB57" s="105" t="str">
        <f t="shared" si="463"/>
        <v/>
      </c>
      <c r="EC57" s="109" t="str">
        <f t="shared" si="449"/>
        <v/>
      </c>
      <c r="ED57" s="102"/>
      <c r="EE57" s="102"/>
      <c r="EF57" s="104" t="str">
        <f t="shared" si="498"/>
        <v/>
      </c>
      <c r="EG57" s="102"/>
      <c r="EH57" s="104" t="str">
        <f t="shared" si="592"/>
        <v/>
      </c>
      <c r="EI57" s="102"/>
      <c r="EJ57" s="102"/>
      <c r="EK57" s="104" t="str">
        <f t="shared" si="499"/>
        <v/>
      </c>
      <c r="EL57" s="102"/>
      <c r="EM57" s="104" t="str">
        <f t="shared" si="593"/>
        <v/>
      </c>
      <c r="EN57" s="102"/>
      <c r="EO57" s="102"/>
      <c r="EP57" s="104" t="str">
        <f t="shared" si="500"/>
        <v/>
      </c>
      <c r="EQ57" s="102"/>
      <c r="ER57" s="104" t="str">
        <f t="shared" si="594"/>
        <v/>
      </c>
      <c r="ES57" s="102"/>
      <c r="ET57" s="102"/>
      <c r="EU57" s="104" t="str">
        <f t="shared" si="501"/>
        <v/>
      </c>
      <c r="EV57" s="102"/>
      <c r="EW57" s="104" t="str">
        <f t="shared" si="595"/>
        <v/>
      </c>
      <c r="EX57" s="102"/>
      <c r="EY57" s="102"/>
      <c r="EZ57" s="104" t="str">
        <f t="shared" si="502"/>
        <v/>
      </c>
      <c r="FA57" s="102"/>
      <c r="FB57" s="104" t="str">
        <f t="shared" si="596"/>
        <v/>
      </c>
      <c r="FC57" s="104" t="str">
        <f t="shared" si="597"/>
        <v/>
      </c>
      <c r="FD57" s="104" t="str">
        <f t="shared" si="598"/>
        <v/>
      </c>
      <c r="FE57" s="104" t="str">
        <f t="shared" si="599"/>
        <v/>
      </c>
      <c r="FF57" s="104" t="str">
        <f t="shared" si="600"/>
        <v/>
      </c>
      <c r="FG57" s="104" t="str">
        <f t="shared" si="601"/>
        <v/>
      </c>
      <c r="FH57" s="105" t="str">
        <f t="shared" si="464"/>
        <v/>
      </c>
      <c r="FI57" s="109" t="str">
        <f t="shared" si="450"/>
        <v/>
      </c>
      <c r="FJ57" s="102"/>
      <c r="FK57" s="102"/>
      <c r="FL57" s="104" t="str">
        <f t="shared" si="503"/>
        <v/>
      </c>
      <c r="FM57" s="102"/>
      <c r="FN57" s="104" t="str">
        <f t="shared" si="602"/>
        <v/>
      </c>
      <c r="FO57" s="102"/>
      <c r="FP57" s="102"/>
      <c r="FQ57" s="104" t="str">
        <f t="shared" si="504"/>
        <v/>
      </c>
      <c r="FR57" s="102"/>
      <c r="FS57" s="104" t="str">
        <f t="shared" si="603"/>
        <v/>
      </c>
      <c r="FT57" s="102"/>
      <c r="FU57" s="102"/>
      <c r="FV57" s="104" t="str">
        <f t="shared" si="505"/>
        <v/>
      </c>
      <c r="FW57" s="102"/>
      <c r="FX57" s="104" t="str">
        <f t="shared" si="604"/>
        <v/>
      </c>
      <c r="FY57" s="102"/>
      <c r="FZ57" s="102"/>
      <c r="GA57" s="104" t="str">
        <f t="shared" si="506"/>
        <v/>
      </c>
      <c r="GB57" s="102"/>
      <c r="GC57" s="104" t="str">
        <f t="shared" si="605"/>
        <v/>
      </c>
      <c r="GD57" s="102"/>
      <c r="GE57" s="102"/>
      <c r="GF57" s="104" t="str">
        <f t="shared" si="507"/>
        <v/>
      </c>
      <c r="GG57" s="102"/>
      <c r="GH57" s="104" t="str">
        <f t="shared" si="606"/>
        <v/>
      </c>
      <c r="GI57" s="104" t="str">
        <f t="shared" si="607"/>
        <v/>
      </c>
      <c r="GJ57" s="104" t="str">
        <f t="shared" si="608"/>
        <v/>
      </c>
      <c r="GK57" s="104" t="str">
        <f t="shared" si="609"/>
        <v/>
      </c>
      <c r="GL57" s="104" t="str">
        <f t="shared" si="610"/>
        <v/>
      </c>
      <c r="GM57" s="104" t="str">
        <f t="shared" si="611"/>
        <v/>
      </c>
      <c r="GN57" s="105" t="str">
        <f t="shared" si="465"/>
        <v/>
      </c>
      <c r="GO57" s="109" t="str">
        <f t="shared" si="451"/>
        <v/>
      </c>
      <c r="GP57" s="102"/>
      <c r="GQ57" s="102"/>
      <c r="GR57" s="104" t="str">
        <f t="shared" si="508"/>
        <v/>
      </c>
      <c r="GS57" s="102"/>
      <c r="GT57" s="104" t="str">
        <f t="shared" si="612"/>
        <v/>
      </c>
      <c r="GU57" s="102"/>
      <c r="GV57" s="102"/>
      <c r="GW57" s="104" t="str">
        <f t="shared" si="509"/>
        <v/>
      </c>
      <c r="GX57" s="102"/>
      <c r="GY57" s="104" t="str">
        <f t="shared" si="613"/>
        <v/>
      </c>
      <c r="GZ57" s="102"/>
      <c r="HA57" s="102"/>
      <c r="HB57" s="104" t="str">
        <f t="shared" si="510"/>
        <v/>
      </c>
      <c r="HC57" s="102"/>
      <c r="HD57" s="104" t="str">
        <f t="shared" si="614"/>
        <v/>
      </c>
      <c r="HE57" s="102"/>
      <c r="HF57" s="102"/>
      <c r="HG57" s="104" t="str">
        <f t="shared" si="511"/>
        <v/>
      </c>
      <c r="HH57" s="102"/>
      <c r="HI57" s="104" t="str">
        <f t="shared" si="615"/>
        <v/>
      </c>
      <c r="HJ57" s="102"/>
      <c r="HK57" s="102"/>
      <c r="HL57" s="104" t="str">
        <f t="shared" si="512"/>
        <v/>
      </c>
      <c r="HM57" s="102"/>
      <c r="HN57" s="104" t="str">
        <f t="shared" si="616"/>
        <v/>
      </c>
      <c r="HO57" s="104" t="str">
        <f t="shared" si="617"/>
        <v/>
      </c>
      <c r="HP57" s="104" t="str">
        <f t="shared" si="618"/>
        <v/>
      </c>
      <c r="HQ57" s="104" t="str">
        <f t="shared" si="619"/>
        <v/>
      </c>
      <c r="HR57" s="104" t="str">
        <f t="shared" si="620"/>
        <v/>
      </c>
      <c r="HS57" s="104" t="str">
        <f t="shared" si="621"/>
        <v/>
      </c>
      <c r="HT57" s="105" t="str">
        <f t="shared" si="466"/>
        <v/>
      </c>
      <c r="HU57" s="109" t="str">
        <f t="shared" si="452"/>
        <v/>
      </c>
      <c r="HV57" s="102"/>
      <c r="HW57" s="102"/>
      <c r="HX57" s="104" t="str">
        <f t="shared" si="513"/>
        <v/>
      </c>
      <c r="HY57" s="102"/>
      <c r="HZ57" s="104" t="str">
        <f t="shared" si="622"/>
        <v/>
      </c>
      <c r="IA57" s="102"/>
      <c r="IB57" s="102"/>
      <c r="IC57" s="104" t="str">
        <f t="shared" si="514"/>
        <v/>
      </c>
      <c r="ID57" s="102"/>
      <c r="IE57" s="104" t="str">
        <f t="shared" si="623"/>
        <v/>
      </c>
      <c r="IF57" s="102"/>
      <c r="IG57" s="102"/>
      <c r="IH57" s="104" t="str">
        <f t="shared" si="515"/>
        <v/>
      </c>
      <c r="II57" s="102"/>
      <c r="IJ57" s="104" t="str">
        <f t="shared" si="624"/>
        <v/>
      </c>
      <c r="IK57" s="102"/>
      <c r="IL57" s="102"/>
      <c r="IM57" s="104" t="str">
        <f t="shared" si="516"/>
        <v/>
      </c>
      <c r="IN57" s="102"/>
      <c r="IO57" s="104" t="str">
        <f t="shared" si="625"/>
        <v/>
      </c>
      <c r="IP57" s="102"/>
      <c r="IQ57" s="102"/>
      <c r="IR57" s="104" t="str">
        <f t="shared" si="517"/>
        <v/>
      </c>
      <c r="IS57" s="102"/>
      <c r="IT57" s="104" t="str">
        <f t="shared" si="626"/>
        <v/>
      </c>
      <c r="IU57" s="104" t="str">
        <f t="shared" si="627"/>
        <v/>
      </c>
      <c r="IV57" s="104" t="str">
        <f t="shared" si="628"/>
        <v/>
      </c>
      <c r="IW57" s="104" t="str">
        <f t="shared" si="629"/>
        <v/>
      </c>
      <c r="IX57" s="104" t="str">
        <f t="shared" si="630"/>
        <v/>
      </c>
      <c r="IY57" s="104" t="str">
        <f t="shared" si="631"/>
        <v/>
      </c>
      <c r="IZ57" s="105" t="str">
        <f t="shared" si="472"/>
        <v/>
      </c>
      <c r="JA57" s="109" t="str">
        <f t="shared" si="453"/>
        <v/>
      </c>
      <c r="JB57" s="102"/>
      <c r="JC57" s="102"/>
      <c r="JD57" s="104" t="str">
        <f t="shared" si="518"/>
        <v/>
      </c>
      <c r="JE57" s="102"/>
      <c r="JF57" s="104" t="str">
        <f t="shared" si="632"/>
        <v/>
      </c>
      <c r="JG57" s="102"/>
      <c r="JH57" s="102"/>
      <c r="JI57" s="104" t="str">
        <f t="shared" si="519"/>
        <v/>
      </c>
      <c r="JJ57" s="102"/>
      <c r="JK57" s="104" t="str">
        <f t="shared" si="633"/>
        <v/>
      </c>
      <c r="JL57" s="102"/>
      <c r="JM57" s="102"/>
      <c r="JN57" s="104" t="str">
        <f t="shared" si="520"/>
        <v/>
      </c>
      <c r="JO57" s="102"/>
      <c r="JP57" s="104" t="str">
        <f t="shared" si="634"/>
        <v/>
      </c>
      <c r="JQ57" s="102"/>
      <c r="JR57" s="102"/>
      <c r="JS57" s="104" t="str">
        <f t="shared" si="521"/>
        <v/>
      </c>
      <c r="JT57" s="102"/>
      <c r="JU57" s="104" t="str">
        <f t="shared" si="635"/>
        <v/>
      </c>
      <c r="JV57" s="102"/>
      <c r="JW57" s="102"/>
      <c r="JX57" s="104" t="str">
        <f t="shared" si="522"/>
        <v/>
      </c>
      <c r="JY57" s="102"/>
      <c r="JZ57" s="104" t="str">
        <f t="shared" si="636"/>
        <v/>
      </c>
      <c r="KA57" s="104" t="str">
        <f t="shared" si="637"/>
        <v/>
      </c>
      <c r="KB57" s="104" t="str">
        <f t="shared" si="638"/>
        <v/>
      </c>
      <c r="KC57" s="104" t="str">
        <f t="shared" si="639"/>
        <v/>
      </c>
      <c r="KD57" s="104" t="str">
        <f t="shared" si="640"/>
        <v/>
      </c>
      <c r="KE57" s="104" t="str">
        <f t="shared" si="641"/>
        <v/>
      </c>
      <c r="KF57" s="105" t="str">
        <f t="shared" si="473"/>
        <v/>
      </c>
      <c r="KG57" s="109" t="str">
        <f t="shared" si="454"/>
        <v/>
      </c>
      <c r="KH57" s="102"/>
      <c r="KI57" s="102"/>
      <c r="KJ57" s="104" t="str">
        <f t="shared" si="523"/>
        <v/>
      </c>
      <c r="KK57" s="102"/>
      <c r="KL57" s="104" t="str">
        <f t="shared" si="642"/>
        <v/>
      </c>
      <c r="KM57" s="102"/>
      <c r="KN57" s="102"/>
      <c r="KO57" s="104" t="str">
        <f t="shared" si="524"/>
        <v/>
      </c>
      <c r="KP57" s="102"/>
      <c r="KQ57" s="104" t="str">
        <f t="shared" si="643"/>
        <v/>
      </c>
      <c r="KR57" s="102"/>
      <c r="KS57" s="102"/>
      <c r="KT57" s="104" t="str">
        <f t="shared" si="525"/>
        <v/>
      </c>
      <c r="KU57" s="102"/>
      <c r="KV57" s="104" t="str">
        <f t="shared" si="644"/>
        <v/>
      </c>
      <c r="KW57" s="102"/>
      <c r="KX57" s="102"/>
      <c r="KY57" s="104" t="str">
        <f t="shared" si="526"/>
        <v/>
      </c>
      <c r="KZ57" s="102"/>
      <c r="LA57" s="104" t="str">
        <f t="shared" si="645"/>
        <v/>
      </c>
      <c r="LB57" s="102"/>
      <c r="LC57" s="102"/>
      <c r="LD57" s="104" t="str">
        <f t="shared" si="527"/>
        <v/>
      </c>
      <c r="LE57" s="102"/>
      <c r="LF57" s="104" t="str">
        <f t="shared" si="646"/>
        <v/>
      </c>
      <c r="LG57" s="104" t="str">
        <f t="shared" si="647"/>
        <v/>
      </c>
      <c r="LH57" s="104" t="str">
        <f t="shared" si="648"/>
        <v/>
      </c>
      <c r="LI57" s="104" t="str">
        <f t="shared" si="649"/>
        <v/>
      </c>
      <c r="LJ57" s="104" t="str">
        <f t="shared" si="650"/>
        <v/>
      </c>
      <c r="LK57" s="104" t="str">
        <f t="shared" si="651"/>
        <v/>
      </c>
      <c r="LL57" s="105" t="str">
        <f t="shared" si="474"/>
        <v/>
      </c>
      <c r="LM57" s="109" t="str">
        <f t="shared" si="455"/>
        <v/>
      </c>
      <c r="LN57" s="102"/>
      <c r="LO57" s="102"/>
      <c r="LP57" s="104" t="str">
        <f t="shared" si="528"/>
        <v/>
      </c>
      <c r="LQ57" s="102"/>
      <c r="LR57" s="104" t="str">
        <f t="shared" si="652"/>
        <v/>
      </c>
      <c r="LS57" s="102"/>
      <c r="LT57" s="102"/>
      <c r="LU57" s="104" t="str">
        <f t="shared" si="529"/>
        <v/>
      </c>
      <c r="LV57" s="102"/>
      <c r="LW57" s="104" t="str">
        <f t="shared" si="653"/>
        <v/>
      </c>
      <c r="LX57" s="102"/>
      <c r="LY57" s="102"/>
      <c r="LZ57" s="104" t="str">
        <f t="shared" si="530"/>
        <v/>
      </c>
      <c r="MA57" s="102"/>
      <c r="MB57" s="104" t="str">
        <f t="shared" si="654"/>
        <v/>
      </c>
      <c r="MC57" s="102"/>
      <c r="MD57" s="102"/>
      <c r="ME57" s="104" t="str">
        <f t="shared" si="531"/>
        <v/>
      </c>
      <c r="MF57" s="102"/>
      <c r="MG57" s="104" t="str">
        <f t="shared" si="655"/>
        <v/>
      </c>
      <c r="MH57" s="102"/>
      <c r="MI57" s="102"/>
      <c r="MJ57" s="104" t="str">
        <f t="shared" si="532"/>
        <v/>
      </c>
      <c r="MK57" s="102"/>
      <c r="ML57" s="104" t="str">
        <f t="shared" si="656"/>
        <v/>
      </c>
      <c r="MM57" s="104" t="str">
        <f t="shared" si="657"/>
        <v/>
      </c>
      <c r="MN57" s="104" t="str">
        <f t="shared" si="658"/>
        <v/>
      </c>
      <c r="MO57" s="104" t="str">
        <f t="shared" si="659"/>
        <v/>
      </c>
      <c r="MP57" s="104" t="str">
        <f t="shared" si="660"/>
        <v/>
      </c>
      <c r="MQ57" s="104" t="str">
        <f t="shared" si="661"/>
        <v/>
      </c>
      <c r="MR57" s="105" t="str">
        <f t="shared" si="475"/>
        <v/>
      </c>
      <c r="MS57" s="109" t="str">
        <f t="shared" si="456"/>
        <v/>
      </c>
      <c r="MT57" s="102"/>
      <c r="MU57" s="102"/>
      <c r="MV57" s="104" t="str">
        <f t="shared" si="533"/>
        <v/>
      </c>
      <c r="MW57" s="102"/>
      <c r="MX57" s="104" t="str">
        <f t="shared" si="662"/>
        <v/>
      </c>
      <c r="MY57" s="102"/>
      <c r="MZ57" s="102"/>
      <c r="NA57" s="104" t="str">
        <f t="shared" si="534"/>
        <v/>
      </c>
      <c r="NB57" s="102"/>
      <c r="NC57" s="104" t="str">
        <f t="shared" si="663"/>
        <v/>
      </c>
      <c r="ND57" s="102"/>
      <c r="NE57" s="102"/>
      <c r="NF57" s="104" t="str">
        <f t="shared" si="535"/>
        <v/>
      </c>
      <c r="NG57" s="102"/>
      <c r="NH57" s="104" t="str">
        <f t="shared" si="664"/>
        <v/>
      </c>
      <c r="NI57" s="102"/>
      <c r="NJ57" s="102"/>
      <c r="NK57" s="104" t="str">
        <f t="shared" si="536"/>
        <v/>
      </c>
      <c r="NL57" s="102"/>
      <c r="NM57" s="104" t="str">
        <f t="shared" si="665"/>
        <v/>
      </c>
      <c r="NN57" s="102"/>
      <c r="NO57" s="102"/>
      <c r="NP57" s="104" t="str">
        <f t="shared" si="537"/>
        <v/>
      </c>
      <c r="NQ57" s="102"/>
      <c r="NR57" s="104" t="str">
        <f t="shared" si="666"/>
        <v/>
      </c>
      <c r="NS57" s="104" t="str">
        <f t="shared" si="667"/>
        <v/>
      </c>
      <c r="NT57" s="104" t="str">
        <f t="shared" si="668"/>
        <v/>
      </c>
      <c r="NU57" s="104" t="str">
        <f t="shared" si="669"/>
        <v/>
      </c>
      <c r="NV57" s="104" t="str">
        <f t="shared" si="670"/>
        <v/>
      </c>
      <c r="NW57" s="104" t="str">
        <f t="shared" si="671"/>
        <v/>
      </c>
      <c r="NX57" s="105" t="str">
        <f t="shared" si="476"/>
        <v/>
      </c>
      <c r="NY57" s="109" t="str">
        <f t="shared" si="457"/>
        <v/>
      </c>
      <c r="NZ57" s="73">
        <f t="shared" si="458"/>
        <v>0</v>
      </c>
      <c r="OA57" s="104" t="str">
        <f t="shared" si="538"/>
        <v/>
      </c>
      <c r="OB57" s="104" t="str">
        <f t="shared" si="539"/>
        <v/>
      </c>
      <c r="OC57" s="104" t="str">
        <f t="shared" si="540"/>
        <v/>
      </c>
      <c r="OD57" s="104" t="str">
        <f t="shared" si="541"/>
        <v/>
      </c>
      <c r="OE57" s="104" t="str">
        <f t="shared" si="542"/>
        <v/>
      </c>
      <c r="OF57" s="104" t="str">
        <f t="shared" si="543"/>
        <v/>
      </c>
      <c r="OG57" s="104" t="str">
        <f t="shared" si="544"/>
        <v/>
      </c>
      <c r="OH57" s="104" t="str">
        <f t="shared" si="545"/>
        <v/>
      </c>
      <c r="OI57" s="104" t="str">
        <f t="shared" si="546"/>
        <v/>
      </c>
      <c r="OJ57" s="104" t="str">
        <f t="shared" si="547"/>
        <v/>
      </c>
      <c r="OK57" s="104" t="str">
        <f t="shared" si="548"/>
        <v/>
      </c>
      <c r="OL57" s="104" t="str">
        <f t="shared" si="549"/>
        <v/>
      </c>
      <c r="OM57" s="134"/>
      <c r="ON57" s="104" t="str">
        <f t="shared" si="550"/>
        <v/>
      </c>
      <c r="OO57" s="104" t="str">
        <f t="shared" si="551"/>
        <v/>
      </c>
      <c r="OP57" s="104" t="str">
        <f t="shared" si="672"/>
        <v/>
      </c>
      <c r="OQ57" s="104" t="str">
        <f t="shared" si="673"/>
        <v/>
      </c>
      <c r="OR57" s="105" t="str">
        <f t="shared" si="674"/>
        <v/>
      </c>
      <c r="OS57" s="105" t="str">
        <f t="shared" si="675"/>
        <v/>
      </c>
      <c r="OT57" s="134"/>
      <c r="OU57" s="109" t="str">
        <f t="shared" si="45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 t="e">
        <f t="shared" si="676"/>
        <v>#REF!</v>
      </c>
      <c r="B58" s="237"/>
      <c r="C58" s="237"/>
      <c r="D58" s="237"/>
      <c r="E58" s="238"/>
      <c r="F58" s="102"/>
      <c r="G58" s="102"/>
      <c r="H58" s="104" t="str">
        <f t="shared" si="477"/>
        <v/>
      </c>
      <c r="I58" s="102"/>
      <c r="J58" s="104" t="str">
        <f t="shared" si="552"/>
        <v/>
      </c>
      <c r="K58" s="102"/>
      <c r="L58" s="102"/>
      <c r="M58" s="104" t="str">
        <f t="shared" si="478"/>
        <v/>
      </c>
      <c r="N58" s="102"/>
      <c r="O58" s="104" t="str">
        <f t="shared" si="553"/>
        <v/>
      </c>
      <c r="P58" s="102"/>
      <c r="Q58" s="102"/>
      <c r="R58" s="104" t="str">
        <f t="shared" si="479"/>
        <v/>
      </c>
      <c r="S58" s="102"/>
      <c r="T58" s="104" t="str">
        <f t="shared" si="554"/>
        <v/>
      </c>
      <c r="U58" s="102"/>
      <c r="V58" s="102"/>
      <c r="W58" s="104" t="str">
        <f t="shared" si="480"/>
        <v/>
      </c>
      <c r="X58" s="102"/>
      <c r="Y58" s="104" t="str">
        <f t="shared" si="555"/>
        <v/>
      </c>
      <c r="Z58" s="102"/>
      <c r="AA58" s="102"/>
      <c r="AB58" s="104" t="str">
        <f t="shared" si="481"/>
        <v/>
      </c>
      <c r="AC58" s="102"/>
      <c r="AD58" s="104" t="str">
        <f t="shared" si="556"/>
        <v/>
      </c>
      <c r="AE58" s="104" t="str">
        <f t="shared" si="557"/>
        <v/>
      </c>
      <c r="AF58" s="104" t="str">
        <f t="shared" si="558"/>
        <v/>
      </c>
      <c r="AG58" s="104" t="str">
        <f t="shared" si="559"/>
        <v/>
      </c>
      <c r="AH58" s="104" t="str">
        <f t="shared" si="560"/>
        <v/>
      </c>
      <c r="AI58" s="104" t="str">
        <f t="shared" si="561"/>
        <v/>
      </c>
      <c r="AJ58" s="105" t="str">
        <f t="shared" si="482"/>
        <v/>
      </c>
      <c r="AK58" s="109" t="str">
        <f t="shared" si="446"/>
        <v/>
      </c>
      <c r="AL58" s="102"/>
      <c r="AM58" s="102"/>
      <c r="AN58" s="104" t="str">
        <f t="shared" si="483"/>
        <v/>
      </c>
      <c r="AO58" s="102"/>
      <c r="AP58" s="104" t="str">
        <f t="shared" si="562"/>
        <v/>
      </c>
      <c r="AQ58" s="102"/>
      <c r="AR58" s="102"/>
      <c r="AS58" s="104" t="str">
        <f t="shared" si="484"/>
        <v/>
      </c>
      <c r="AT58" s="102"/>
      <c r="AU58" s="104" t="str">
        <f t="shared" si="563"/>
        <v/>
      </c>
      <c r="AV58" s="102"/>
      <c r="AW58" s="102"/>
      <c r="AX58" s="104" t="str">
        <f t="shared" si="485"/>
        <v/>
      </c>
      <c r="AY58" s="102"/>
      <c r="AZ58" s="104" t="str">
        <f t="shared" si="564"/>
        <v/>
      </c>
      <c r="BA58" s="102"/>
      <c r="BB58" s="102"/>
      <c r="BC58" s="104" t="str">
        <f t="shared" si="486"/>
        <v/>
      </c>
      <c r="BD58" s="102"/>
      <c r="BE58" s="104" t="str">
        <f t="shared" si="565"/>
        <v/>
      </c>
      <c r="BF58" s="102"/>
      <c r="BG58" s="102"/>
      <c r="BH58" s="104" t="str">
        <f t="shared" si="487"/>
        <v/>
      </c>
      <c r="BI58" s="102"/>
      <c r="BJ58" s="104" t="str">
        <f t="shared" si="566"/>
        <v/>
      </c>
      <c r="BK58" s="104" t="str">
        <f t="shared" si="567"/>
        <v/>
      </c>
      <c r="BL58" s="104" t="str">
        <f t="shared" si="568"/>
        <v/>
      </c>
      <c r="BM58" s="104" t="str">
        <f t="shared" si="569"/>
        <v/>
      </c>
      <c r="BN58" s="104" t="str">
        <f t="shared" si="570"/>
        <v/>
      </c>
      <c r="BO58" s="104" t="str">
        <f t="shared" si="571"/>
        <v/>
      </c>
      <c r="BP58" s="105" t="str">
        <f t="shared" si="461"/>
        <v/>
      </c>
      <c r="BQ58" s="109" t="str">
        <f t="shared" si="447"/>
        <v/>
      </c>
      <c r="BR58" s="102"/>
      <c r="BS58" s="102"/>
      <c r="BT58" s="104" t="str">
        <f t="shared" si="488"/>
        <v/>
      </c>
      <c r="BU58" s="102"/>
      <c r="BV58" s="104" t="str">
        <f t="shared" si="572"/>
        <v/>
      </c>
      <c r="BW58" s="102"/>
      <c r="BX58" s="102"/>
      <c r="BY58" s="104" t="str">
        <f t="shared" si="489"/>
        <v/>
      </c>
      <c r="BZ58" s="102"/>
      <c r="CA58" s="104" t="str">
        <f t="shared" si="573"/>
        <v/>
      </c>
      <c r="CB58" s="102"/>
      <c r="CC58" s="102"/>
      <c r="CD58" s="104" t="str">
        <f t="shared" si="490"/>
        <v/>
      </c>
      <c r="CE58" s="102"/>
      <c r="CF58" s="104" t="str">
        <f t="shared" si="574"/>
        <v/>
      </c>
      <c r="CG58" s="102"/>
      <c r="CH58" s="102"/>
      <c r="CI58" s="104" t="str">
        <f t="shared" si="491"/>
        <v/>
      </c>
      <c r="CJ58" s="102"/>
      <c r="CK58" s="104" t="str">
        <f t="shared" si="575"/>
        <v/>
      </c>
      <c r="CL58" s="102"/>
      <c r="CM58" s="102"/>
      <c r="CN58" s="104" t="str">
        <f t="shared" si="492"/>
        <v/>
      </c>
      <c r="CO58" s="102"/>
      <c r="CP58" s="104" t="str">
        <f t="shared" si="576"/>
        <v/>
      </c>
      <c r="CQ58" s="104" t="str">
        <f t="shared" si="577"/>
        <v/>
      </c>
      <c r="CR58" s="104" t="str">
        <f t="shared" si="578"/>
        <v/>
      </c>
      <c r="CS58" s="104" t="str">
        <f t="shared" si="579"/>
        <v/>
      </c>
      <c r="CT58" s="104" t="str">
        <f t="shared" si="580"/>
        <v/>
      </c>
      <c r="CU58" s="104" t="str">
        <f t="shared" si="581"/>
        <v/>
      </c>
      <c r="CV58" s="105" t="str">
        <f t="shared" si="462"/>
        <v/>
      </c>
      <c r="CW58" s="109" t="str">
        <f t="shared" si="448"/>
        <v/>
      </c>
      <c r="CX58" s="102"/>
      <c r="CY58" s="102"/>
      <c r="CZ58" s="104" t="str">
        <f t="shared" si="493"/>
        <v/>
      </c>
      <c r="DA58" s="102"/>
      <c r="DB58" s="104" t="str">
        <f t="shared" si="582"/>
        <v/>
      </c>
      <c r="DC58" s="102"/>
      <c r="DD58" s="102"/>
      <c r="DE58" s="104" t="str">
        <f t="shared" si="494"/>
        <v/>
      </c>
      <c r="DF58" s="102"/>
      <c r="DG58" s="104" t="str">
        <f t="shared" si="583"/>
        <v/>
      </c>
      <c r="DH58" s="102"/>
      <c r="DI58" s="102"/>
      <c r="DJ58" s="104" t="str">
        <f t="shared" si="495"/>
        <v/>
      </c>
      <c r="DK58" s="102"/>
      <c r="DL58" s="104" t="str">
        <f t="shared" si="584"/>
        <v/>
      </c>
      <c r="DM58" s="102"/>
      <c r="DN58" s="102"/>
      <c r="DO58" s="104" t="str">
        <f t="shared" si="496"/>
        <v/>
      </c>
      <c r="DP58" s="102"/>
      <c r="DQ58" s="104" t="str">
        <f t="shared" si="585"/>
        <v/>
      </c>
      <c r="DR58" s="102"/>
      <c r="DS58" s="102"/>
      <c r="DT58" s="104" t="str">
        <f t="shared" si="497"/>
        <v/>
      </c>
      <c r="DU58" s="102"/>
      <c r="DV58" s="104" t="str">
        <f t="shared" si="586"/>
        <v/>
      </c>
      <c r="DW58" s="104" t="str">
        <f t="shared" si="587"/>
        <v/>
      </c>
      <c r="DX58" s="104" t="str">
        <f t="shared" si="588"/>
        <v/>
      </c>
      <c r="DY58" s="104" t="str">
        <f t="shared" si="589"/>
        <v/>
      </c>
      <c r="DZ58" s="104" t="str">
        <f t="shared" si="590"/>
        <v/>
      </c>
      <c r="EA58" s="104" t="str">
        <f t="shared" si="591"/>
        <v/>
      </c>
      <c r="EB58" s="105" t="str">
        <f t="shared" si="463"/>
        <v/>
      </c>
      <c r="EC58" s="109" t="str">
        <f t="shared" si="449"/>
        <v/>
      </c>
      <c r="ED58" s="102"/>
      <c r="EE58" s="102"/>
      <c r="EF58" s="104" t="str">
        <f t="shared" si="498"/>
        <v/>
      </c>
      <c r="EG58" s="102"/>
      <c r="EH58" s="104" t="str">
        <f t="shared" si="592"/>
        <v/>
      </c>
      <c r="EI58" s="102"/>
      <c r="EJ58" s="102"/>
      <c r="EK58" s="104" t="str">
        <f t="shared" si="499"/>
        <v/>
      </c>
      <c r="EL58" s="102"/>
      <c r="EM58" s="104" t="str">
        <f t="shared" si="593"/>
        <v/>
      </c>
      <c r="EN58" s="102"/>
      <c r="EO58" s="102"/>
      <c r="EP58" s="104" t="str">
        <f t="shared" si="500"/>
        <v/>
      </c>
      <c r="EQ58" s="102"/>
      <c r="ER58" s="104" t="str">
        <f t="shared" si="594"/>
        <v/>
      </c>
      <c r="ES58" s="102"/>
      <c r="ET58" s="102"/>
      <c r="EU58" s="104" t="str">
        <f t="shared" si="501"/>
        <v/>
      </c>
      <c r="EV58" s="102"/>
      <c r="EW58" s="104" t="str">
        <f t="shared" si="595"/>
        <v/>
      </c>
      <c r="EX58" s="102"/>
      <c r="EY58" s="102"/>
      <c r="EZ58" s="104" t="str">
        <f t="shared" si="502"/>
        <v/>
      </c>
      <c r="FA58" s="102"/>
      <c r="FB58" s="104" t="str">
        <f t="shared" si="596"/>
        <v/>
      </c>
      <c r="FC58" s="104" t="str">
        <f t="shared" si="597"/>
        <v/>
      </c>
      <c r="FD58" s="104" t="str">
        <f t="shared" si="598"/>
        <v/>
      </c>
      <c r="FE58" s="104" t="str">
        <f t="shared" si="599"/>
        <v/>
      </c>
      <c r="FF58" s="104" t="str">
        <f t="shared" si="600"/>
        <v/>
      </c>
      <c r="FG58" s="104" t="str">
        <f t="shared" si="601"/>
        <v/>
      </c>
      <c r="FH58" s="105" t="str">
        <f t="shared" si="464"/>
        <v/>
      </c>
      <c r="FI58" s="109" t="str">
        <f t="shared" si="450"/>
        <v/>
      </c>
      <c r="FJ58" s="102"/>
      <c r="FK58" s="102"/>
      <c r="FL58" s="104" t="str">
        <f t="shared" si="503"/>
        <v/>
      </c>
      <c r="FM58" s="102"/>
      <c r="FN58" s="104" t="str">
        <f t="shared" si="602"/>
        <v/>
      </c>
      <c r="FO58" s="102"/>
      <c r="FP58" s="102"/>
      <c r="FQ58" s="104" t="str">
        <f t="shared" si="504"/>
        <v/>
      </c>
      <c r="FR58" s="102"/>
      <c r="FS58" s="104" t="str">
        <f t="shared" si="603"/>
        <v/>
      </c>
      <c r="FT58" s="102"/>
      <c r="FU58" s="102"/>
      <c r="FV58" s="104" t="str">
        <f t="shared" si="505"/>
        <v/>
      </c>
      <c r="FW58" s="102"/>
      <c r="FX58" s="104" t="str">
        <f t="shared" si="604"/>
        <v/>
      </c>
      <c r="FY58" s="102"/>
      <c r="FZ58" s="102"/>
      <c r="GA58" s="104" t="str">
        <f t="shared" si="506"/>
        <v/>
      </c>
      <c r="GB58" s="102"/>
      <c r="GC58" s="104" t="str">
        <f t="shared" si="605"/>
        <v/>
      </c>
      <c r="GD58" s="102"/>
      <c r="GE58" s="102"/>
      <c r="GF58" s="104" t="str">
        <f t="shared" si="507"/>
        <v/>
      </c>
      <c r="GG58" s="102"/>
      <c r="GH58" s="104" t="str">
        <f t="shared" si="606"/>
        <v/>
      </c>
      <c r="GI58" s="104" t="str">
        <f t="shared" si="607"/>
        <v/>
      </c>
      <c r="GJ58" s="104" t="str">
        <f t="shared" si="608"/>
        <v/>
      </c>
      <c r="GK58" s="104" t="str">
        <f t="shared" si="609"/>
        <v/>
      </c>
      <c r="GL58" s="104" t="str">
        <f t="shared" si="610"/>
        <v/>
      </c>
      <c r="GM58" s="104" t="str">
        <f t="shared" si="611"/>
        <v/>
      </c>
      <c r="GN58" s="105" t="str">
        <f t="shared" si="465"/>
        <v/>
      </c>
      <c r="GO58" s="109" t="str">
        <f t="shared" si="451"/>
        <v/>
      </c>
      <c r="GP58" s="102"/>
      <c r="GQ58" s="102"/>
      <c r="GR58" s="104" t="str">
        <f t="shared" si="508"/>
        <v/>
      </c>
      <c r="GS58" s="102"/>
      <c r="GT58" s="104" t="str">
        <f t="shared" si="612"/>
        <v/>
      </c>
      <c r="GU58" s="102"/>
      <c r="GV58" s="102"/>
      <c r="GW58" s="104" t="str">
        <f t="shared" si="509"/>
        <v/>
      </c>
      <c r="GX58" s="102"/>
      <c r="GY58" s="104" t="str">
        <f t="shared" si="613"/>
        <v/>
      </c>
      <c r="GZ58" s="102"/>
      <c r="HA58" s="102"/>
      <c r="HB58" s="104" t="str">
        <f t="shared" si="510"/>
        <v/>
      </c>
      <c r="HC58" s="102"/>
      <c r="HD58" s="104" t="str">
        <f t="shared" si="614"/>
        <v/>
      </c>
      <c r="HE58" s="102"/>
      <c r="HF58" s="102"/>
      <c r="HG58" s="104" t="str">
        <f t="shared" si="511"/>
        <v/>
      </c>
      <c r="HH58" s="102"/>
      <c r="HI58" s="104" t="str">
        <f t="shared" si="615"/>
        <v/>
      </c>
      <c r="HJ58" s="102"/>
      <c r="HK58" s="102"/>
      <c r="HL58" s="104" t="str">
        <f t="shared" si="512"/>
        <v/>
      </c>
      <c r="HM58" s="102"/>
      <c r="HN58" s="104" t="str">
        <f t="shared" si="616"/>
        <v/>
      </c>
      <c r="HO58" s="104" t="str">
        <f t="shared" si="617"/>
        <v/>
      </c>
      <c r="HP58" s="104" t="str">
        <f t="shared" si="618"/>
        <v/>
      </c>
      <c r="HQ58" s="104" t="str">
        <f t="shared" si="619"/>
        <v/>
      </c>
      <c r="HR58" s="104" t="str">
        <f t="shared" si="620"/>
        <v/>
      </c>
      <c r="HS58" s="104" t="str">
        <f t="shared" si="621"/>
        <v/>
      </c>
      <c r="HT58" s="105" t="str">
        <f t="shared" si="466"/>
        <v/>
      </c>
      <c r="HU58" s="109" t="str">
        <f t="shared" si="452"/>
        <v/>
      </c>
      <c r="HV58" s="102"/>
      <c r="HW58" s="102"/>
      <c r="HX58" s="104" t="str">
        <f t="shared" si="513"/>
        <v/>
      </c>
      <c r="HY58" s="102"/>
      <c r="HZ58" s="104" t="str">
        <f t="shared" si="622"/>
        <v/>
      </c>
      <c r="IA58" s="102"/>
      <c r="IB58" s="102"/>
      <c r="IC58" s="104" t="str">
        <f t="shared" si="514"/>
        <v/>
      </c>
      <c r="ID58" s="102"/>
      <c r="IE58" s="104" t="str">
        <f t="shared" si="623"/>
        <v/>
      </c>
      <c r="IF58" s="102"/>
      <c r="IG58" s="102"/>
      <c r="IH58" s="104" t="str">
        <f t="shared" si="515"/>
        <v/>
      </c>
      <c r="II58" s="102"/>
      <c r="IJ58" s="104" t="str">
        <f t="shared" si="624"/>
        <v/>
      </c>
      <c r="IK58" s="102"/>
      <c r="IL58" s="102"/>
      <c r="IM58" s="104" t="str">
        <f t="shared" si="516"/>
        <v/>
      </c>
      <c r="IN58" s="102"/>
      <c r="IO58" s="104" t="str">
        <f t="shared" si="625"/>
        <v/>
      </c>
      <c r="IP58" s="102"/>
      <c r="IQ58" s="102"/>
      <c r="IR58" s="104" t="str">
        <f t="shared" si="517"/>
        <v/>
      </c>
      <c r="IS58" s="102"/>
      <c r="IT58" s="104" t="str">
        <f t="shared" si="626"/>
        <v/>
      </c>
      <c r="IU58" s="104" t="str">
        <f t="shared" si="627"/>
        <v/>
      </c>
      <c r="IV58" s="104" t="str">
        <f t="shared" si="628"/>
        <v/>
      </c>
      <c r="IW58" s="104" t="str">
        <f t="shared" si="629"/>
        <v/>
      </c>
      <c r="IX58" s="104" t="str">
        <f t="shared" si="630"/>
        <v/>
      </c>
      <c r="IY58" s="104" t="str">
        <f t="shared" si="631"/>
        <v/>
      </c>
      <c r="IZ58" s="105" t="str">
        <f t="shared" si="472"/>
        <v/>
      </c>
      <c r="JA58" s="109" t="str">
        <f t="shared" si="453"/>
        <v/>
      </c>
      <c r="JB58" s="102"/>
      <c r="JC58" s="102"/>
      <c r="JD58" s="104" t="str">
        <f t="shared" si="518"/>
        <v/>
      </c>
      <c r="JE58" s="102"/>
      <c r="JF58" s="104" t="str">
        <f t="shared" si="632"/>
        <v/>
      </c>
      <c r="JG58" s="102"/>
      <c r="JH58" s="102"/>
      <c r="JI58" s="104" t="str">
        <f t="shared" si="519"/>
        <v/>
      </c>
      <c r="JJ58" s="102"/>
      <c r="JK58" s="104" t="str">
        <f t="shared" si="633"/>
        <v/>
      </c>
      <c r="JL58" s="102"/>
      <c r="JM58" s="102"/>
      <c r="JN58" s="104" t="str">
        <f t="shared" si="520"/>
        <v/>
      </c>
      <c r="JO58" s="102"/>
      <c r="JP58" s="104" t="str">
        <f t="shared" si="634"/>
        <v/>
      </c>
      <c r="JQ58" s="102"/>
      <c r="JR58" s="102"/>
      <c r="JS58" s="104" t="str">
        <f t="shared" si="521"/>
        <v/>
      </c>
      <c r="JT58" s="102"/>
      <c r="JU58" s="104" t="str">
        <f t="shared" si="635"/>
        <v/>
      </c>
      <c r="JV58" s="102"/>
      <c r="JW58" s="102"/>
      <c r="JX58" s="104" t="str">
        <f t="shared" si="522"/>
        <v/>
      </c>
      <c r="JY58" s="102"/>
      <c r="JZ58" s="104" t="str">
        <f t="shared" si="636"/>
        <v/>
      </c>
      <c r="KA58" s="104" t="str">
        <f t="shared" si="637"/>
        <v/>
      </c>
      <c r="KB58" s="104" t="str">
        <f t="shared" si="638"/>
        <v/>
      </c>
      <c r="KC58" s="104" t="str">
        <f t="shared" si="639"/>
        <v/>
      </c>
      <c r="KD58" s="104" t="str">
        <f t="shared" si="640"/>
        <v/>
      </c>
      <c r="KE58" s="104" t="str">
        <f t="shared" si="641"/>
        <v/>
      </c>
      <c r="KF58" s="105" t="str">
        <f t="shared" si="473"/>
        <v/>
      </c>
      <c r="KG58" s="109" t="str">
        <f t="shared" si="454"/>
        <v/>
      </c>
      <c r="KH58" s="102"/>
      <c r="KI58" s="102"/>
      <c r="KJ58" s="104" t="str">
        <f t="shared" si="523"/>
        <v/>
      </c>
      <c r="KK58" s="102"/>
      <c r="KL58" s="104" t="str">
        <f t="shared" si="642"/>
        <v/>
      </c>
      <c r="KM58" s="102"/>
      <c r="KN58" s="102"/>
      <c r="KO58" s="104" t="str">
        <f t="shared" si="524"/>
        <v/>
      </c>
      <c r="KP58" s="102"/>
      <c r="KQ58" s="104" t="str">
        <f t="shared" si="643"/>
        <v/>
      </c>
      <c r="KR58" s="102"/>
      <c r="KS58" s="102"/>
      <c r="KT58" s="104" t="str">
        <f t="shared" si="525"/>
        <v/>
      </c>
      <c r="KU58" s="102"/>
      <c r="KV58" s="104" t="str">
        <f t="shared" si="644"/>
        <v/>
      </c>
      <c r="KW58" s="102"/>
      <c r="KX58" s="102"/>
      <c r="KY58" s="104" t="str">
        <f t="shared" si="526"/>
        <v/>
      </c>
      <c r="KZ58" s="102"/>
      <c r="LA58" s="104" t="str">
        <f t="shared" si="645"/>
        <v/>
      </c>
      <c r="LB58" s="102"/>
      <c r="LC58" s="102"/>
      <c r="LD58" s="104" t="str">
        <f t="shared" si="527"/>
        <v/>
      </c>
      <c r="LE58" s="102"/>
      <c r="LF58" s="104" t="str">
        <f t="shared" si="646"/>
        <v/>
      </c>
      <c r="LG58" s="104" t="str">
        <f t="shared" si="647"/>
        <v/>
      </c>
      <c r="LH58" s="104" t="str">
        <f t="shared" si="648"/>
        <v/>
      </c>
      <c r="LI58" s="104" t="str">
        <f t="shared" si="649"/>
        <v/>
      </c>
      <c r="LJ58" s="104" t="str">
        <f t="shared" si="650"/>
        <v/>
      </c>
      <c r="LK58" s="104" t="str">
        <f t="shared" si="651"/>
        <v/>
      </c>
      <c r="LL58" s="105" t="str">
        <f t="shared" si="474"/>
        <v/>
      </c>
      <c r="LM58" s="109" t="str">
        <f t="shared" si="455"/>
        <v/>
      </c>
      <c r="LN58" s="102"/>
      <c r="LO58" s="102"/>
      <c r="LP58" s="104" t="str">
        <f t="shared" si="528"/>
        <v/>
      </c>
      <c r="LQ58" s="102"/>
      <c r="LR58" s="104" t="str">
        <f t="shared" si="652"/>
        <v/>
      </c>
      <c r="LS58" s="102"/>
      <c r="LT58" s="102"/>
      <c r="LU58" s="104" t="str">
        <f t="shared" si="529"/>
        <v/>
      </c>
      <c r="LV58" s="102"/>
      <c r="LW58" s="104" t="str">
        <f t="shared" si="653"/>
        <v/>
      </c>
      <c r="LX58" s="102"/>
      <c r="LY58" s="102"/>
      <c r="LZ58" s="104" t="str">
        <f t="shared" si="530"/>
        <v/>
      </c>
      <c r="MA58" s="102"/>
      <c r="MB58" s="104" t="str">
        <f t="shared" si="654"/>
        <v/>
      </c>
      <c r="MC58" s="102"/>
      <c r="MD58" s="102"/>
      <c r="ME58" s="104" t="str">
        <f t="shared" si="531"/>
        <v/>
      </c>
      <c r="MF58" s="102"/>
      <c r="MG58" s="104" t="str">
        <f t="shared" si="655"/>
        <v/>
      </c>
      <c r="MH58" s="102"/>
      <c r="MI58" s="102"/>
      <c r="MJ58" s="104" t="str">
        <f t="shared" si="532"/>
        <v/>
      </c>
      <c r="MK58" s="102"/>
      <c r="ML58" s="104" t="str">
        <f t="shared" si="656"/>
        <v/>
      </c>
      <c r="MM58" s="104" t="str">
        <f t="shared" si="657"/>
        <v/>
      </c>
      <c r="MN58" s="104" t="str">
        <f t="shared" si="658"/>
        <v/>
      </c>
      <c r="MO58" s="104" t="str">
        <f t="shared" si="659"/>
        <v/>
      </c>
      <c r="MP58" s="104" t="str">
        <f t="shared" si="660"/>
        <v/>
      </c>
      <c r="MQ58" s="104" t="str">
        <f t="shared" si="661"/>
        <v/>
      </c>
      <c r="MR58" s="105" t="str">
        <f t="shared" si="475"/>
        <v/>
      </c>
      <c r="MS58" s="109" t="str">
        <f t="shared" si="456"/>
        <v/>
      </c>
      <c r="MT58" s="102"/>
      <c r="MU58" s="102"/>
      <c r="MV58" s="104" t="str">
        <f t="shared" si="533"/>
        <v/>
      </c>
      <c r="MW58" s="102"/>
      <c r="MX58" s="104" t="str">
        <f t="shared" si="662"/>
        <v/>
      </c>
      <c r="MY58" s="102"/>
      <c r="MZ58" s="102"/>
      <c r="NA58" s="104" t="str">
        <f t="shared" si="534"/>
        <v/>
      </c>
      <c r="NB58" s="102"/>
      <c r="NC58" s="104" t="str">
        <f t="shared" si="663"/>
        <v/>
      </c>
      <c r="ND58" s="102"/>
      <c r="NE58" s="102"/>
      <c r="NF58" s="104" t="str">
        <f t="shared" si="535"/>
        <v/>
      </c>
      <c r="NG58" s="102"/>
      <c r="NH58" s="104" t="str">
        <f t="shared" si="664"/>
        <v/>
      </c>
      <c r="NI58" s="102"/>
      <c r="NJ58" s="102"/>
      <c r="NK58" s="104" t="str">
        <f t="shared" si="536"/>
        <v/>
      </c>
      <c r="NL58" s="102"/>
      <c r="NM58" s="104" t="str">
        <f t="shared" si="665"/>
        <v/>
      </c>
      <c r="NN58" s="102"/>
      <c r="NO58" s="102"/>
      <c r="NP58" s="104" t="str">
        <f t="shared" si="537"/>
        <v/>
      </c>
      <c r="NQ58" s="102"/>
      <c r="NR58" s="104" t="str">
        <f t="shared" si="666"/>
        <v/>
      </c>
      <c r="NS58" s="104" t="str">
        <f t="shared" si="667"/>
        <v/>
      </c>
      <c r="NT58" s="104" t="str">
        <f t="shared" si="668"/>
        <v/>
      </c>
      <c r="NU58" s="104" t="str">
        <f t="shared" si="669"/>
        <v/>
      </c>
      <c r="NV58" s="104" t="str">
        <f t="shared" si="670"/>
        <v/>
      </c>
      <c r="NW58" s="104" t="str">
        <f t="shared" si="671"/>
        <v/>
      </c>
      <c r="NX58" s="105" t="str">
        <f t="shared" si="476"/>
        <v/>
      </c>
      <c r="NY58" s="109" t="str">
        <f t="shared" si="457"/>
        <v/>
      </c>
      <c r="NZ58" s="73">
        <f t="shared" si="458"/>
        <v>0</v>
      </c>
      <c r="OA58" s="104" t="str">
        <f t="shared" si="538"/>
        <v/>
      </c>
      <c r="OB58" s="104" t="str">
        <f t="shared" si="539"/>
        <v/>
      </c>
      <c r="OC58" s="104" t="str">
        <f t="shared" si="540"/>
        <v/>
      </c>
      <c r="OD58" s="104" t="str">
        <f t="shared" si="541"/>
        <v/>
      </c>
      <c r="OE58" s="104" t="str">
        <f t="shared" si="542"/>
        <v/>
      </c>
      <c r="OF58" s="104" t="str">
        <f t="shared" si="543"/>
        <v/>
      </c>
      <c r="OG58" s="104" t="str">
        <f t="shared" si="544"/>
        <v/>
      </c>
      <c r="OH58" s="104" t="str">
        <f t="shared" si="545"/>
        <v/>
      </c>
      <c r="OI58" s="104" t="str">
        <f t="shared" si="546"/>
        <v/>
      </c>
      <c r="OJ58" s="104" t="str">
        <f t="shared" si="547"/>
        <v/>
      </c>
      <c r="OK58" s="104" t="str">
        <f t="shared" si="548"/>
        <v/>
      </c>
      <c r="OL58" s="104" t="str">
        <f t="shared" si="549"/>
        <v/>
      </c>
      <c r="OM58" s="134"/>
      <c r="ON58" s="104" t="str">
        <f t="shared" si="550"/>
        <v/>
      </c>
      <c r="OO58" s="104" t="str">
        <f t="shared" si="551"/>
        <v/>
      </c>
      <c r="OP58" s="104" t="str">
        <f t="shared" si="672"/>
        <v/>
      </c>
      <c r="OQ58" s="104" t="str">
        <f t="shared" si="673"/>
        <v/>
      </c>
      <c r="OR58" s="105" t="str">
        <f t="shared" si="674"/>
        <v/>
      </c>
      <c r="OS58" s="105" t="str">
        <f t="shared" si="675"/>
        <v/>
      </c>
      <c r="OT58" s="134"/>
      <c r="OU58" s="109" t="str">
        <f t="shared" si="459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 t="e">
        <f t="shared" si="676"/>
        <v>#REF!</v>
      </c>
      <c r="B59" s="237"/>
      <c r="C59" s="237"/>
      <c r="D59" s="237"/>
      <c r="E59" s="238"/>
      <c r="F59" s="102"/>
      <c r="G59" s="102"/>
      <c r="H59" s="104" t="str">
        <f t="shared" si="477"/>
        <v/>
      </c>
      <c r="I59" s="102"/>
      <c r="J59" s="104" t="str">
        <f t="shared" si="552"/>
        <v/>
      </c>
      <c r="K59" s="102"/>
      <c r="L59" s="102"/>
      <c r="M59" s="104" t="str">
        <f t="shared" si="478"/>
        <v/>
      </c>
      <c r="N59" s="102"/>
      <c r="O59" s="104" t="str">
        <f t="shared" si="553"/>
        <v/>
      </c>
      <c r="P59" s="102"/>
      <c r="Q59" s="102"/>
      <c r="R59" s="104" t="str">
        <f t="shared" si="479"/>
        <v/>
      </c>
      <c r="S59" s="102"/>
      <c r="T59" s="104" t="str">
        <f t="shared" si="554"/>
        <v/>
      </c>
      <c r="U59" s="102"/>
      <c r="V59" s="102"/>
      <c r="W59" s="104" t="str">
        <f t="shared" si="480"/>
        <v/>
      </c>
      <c r="X59" s="102"/>
      <c r="Y59" s="104" t="str">
        <f t="shared" si="555"/>
        <v/>
      </c>
      <c r="Z59" s="102"/>
      <c r="AA59" s="102"/>
      <c r="AB59" s="104" t="str">
        <f t="shared" si="481"/>
        <v/>
      </c>
      <c r="AC59" s="102"/>
      <c r="AD59" s="104" t="str">
        <f t="shared" si="556"/>
        <v/>
      </c>
      <c r="AE59" s="104" t="str">
        <f t="shared" si="557"/>
        <v/>
      </c>
      <c r="AF59" s="104" t="str">
        <f t="shared" si="558"/>
        <v/>
      </c>
      <c r="AG59" s="104" t="str">
        <f t="shared" si="559"/>
        <v/>
      </c>
      <c r="AH59" s="104" t="str">
        <f t="shared" si="560"/>
        <v/>
      </c>
      <c r="AI59" s="104" t="str">
        <f t="shared" si="561"/>
        <v/>
      </c>
      <c r="AJ59" s="105" t="str">
        <f t="shared" si="482"/>
        <v/>
      </c>
      <c r="AK59" s="109" t="str">
        <f t="shared" si="446"/>
        <v/>
      </c>
      <c r="AL59" s="102"/>
      <c r="AM59" s="102"/>
      <c r="AN59" s="104" t="str">
        <f t="shared" si="483"/>
        <v/>
      </c>
      <c r="AO59" s="102"/>
      <c r="AP59" s="104" t="str">
        <f t="shared" si="562"/>
        <v/>
      </c>
      <c r="AQ59" s="102"/>
      <c r="AR59" s="102"/>
      <c r="AS59" s="104" t="str">
        <f t="shared" si="484"/>
        <v/>
      </c>
      <c r="AT59" s="102"/>
      <c r="AU59" s="104" t="str">
        <f t="shared" si="563"/>
        <v/>
      </c>
      <c r="AV59" s="102"/>
      <c r="AW59" s="102"/>
      <c r="AX59" s="104" t="str">
        <f t="shared" si="485"/>
        <v/>
      </c>
      <c r="AY59" s="102"/>
      <c r="AZ59" s="104" t="str">
        <f t="shared" si="564"/>
        <v/>
      </c>
      <c r="BA59" s="102"/>
      <c r="BB59" s="102"/>
      <c r="BC59" s="104" t="str">
        <f t="shared" si="486"/>
        <v/>
      </c>
      <c r="BD59" s="102"/>
      <c r="BE59" s="104" t="str">
        <f t="shared" si="565"/>
        <v/>
      </c>
      <c r="BF59" s="102"/>
      <c r="BG59" s="102"/>
      <c r="BH59" s="104" t="str">
        <f t="shared" si="487"/>
        <v/>
      </c>
      <c r="BI59" s="102"/>
      <c r="BJ59" s="104" t="str">
        <f t="shared" si="566"/>
        <v/>
      </c>
      <c r="BK59" s="104" t="str">
        <f t="shared" si="567"/>
        <v/>
      </c>
      <c r="BL59" s="104" t="str">
        <f t="shared" si="568"/>
        <v/>
      </c>
      <c r="BM59" s="104" t="str">
        <f t="shared" si="569"/>
        <v/>
      </c>
      <c r="BN59" s="104" t="str">
        <f t="shared" si="570"/>
        <v/>
      </c>
      <c r="BO59" s="104" t="str">
        <f t="shared" si="571"/>
        <v/>
      </c>
      <c r="BP59" s="105" t="str">
        <f t="shared" si="461"/>
        <v/>
      </c>
      <c r="BQ59" s="109" t="str">
        <f t="shared" si="447"/>
        <v/>
      </c>
      <c r="BR59" s="102"/>
      <c r="BS59" s="102"/>
      <c r="BT59" s="104" t="str">
        <f t="shared" si="488"/>
        <v/>
      </c>
      <c r="BU59" s="102"/>
      <c r="BV59" s="104" t="str">
        <f t="shared" si="572"/>
        <v/>
      </c>
      <c r="BW59" s="102"/>
      <c r="BX59" s="102"/>
      <c r="BY59" s="104" t="str">
        <f t="shared" si="489"/>
        <v/>
      </c>
      <c r="BZ59" s="102"/>
      <c r="CA59" s="104" t="str">
        <f t="shared" si="573"/>
        <v/>
      </c>
      <c r="CB59" s="102"/>
      <c r="CC59" s="102"/>
      <c r="CD59" s="104" t="str">
        <f t="shared" si="490"/>
        <v/>
      </c>
      <c r="CE59" s="102"/>
      <c r="CF59" s="104" t="str">
        <f t="shared" si="574"/>
        <v/>
      </c>
      <c r="CG59" s="102"/>
      <c r="CH59" s="102"/>
      <c r="CI59" s="104" t="str">
        <f t="shared" si="491"/>
        <v/>
      </c>
      <c r="CJ59" s="102"/>
      <c r="CK59" s="104" t="str">
        <f t="shared" si="575"/>
        <v/>
      </c>
      <c r="CL59" s="102"/>
      <c r="CM59" s="102"/>
      <c r="CN59" s="104" t="str">
        <f t="shared" si="492"/>
        <v/>
      </c>
      <c r="CO59" s="102"/>
      <c r="CP59" s="104" t="str">
        <f t="shared" si="576"/>
        <v/>
      </c>
      <c r="CQ59" s="104" t="str">
        <f t="shared" si="577"/>
        <v/>
      </c>
      <c r="CR59" s="104" t="str">
        <f t="shared" si="578"/>
        <v/>
      </c>
      <c r="CS59" s="104" t="str">
        <f t="shared" si="579"/>
        <v/>
      </c>
      <c r="CT59" s="104" t="str">
        <f t="shared" si="580"/>
        <v/>
      </c>
      <c r="CU59" s="104" t="str">
        <f t="shared" si="581"/>
        <v/>
      </c>
      <c r="CV59" s="105" t="str">
        <f t="shared" si="462"/>
        <v/>
      </c>
      <c r="CW59" s="109" t="str">
        <f t="shared" si="448"/>
        <v/>
      </c>
      <c r="CX59" s="102"/>
      <c r="CY59" s="102"/>
      <c r="CZ59" s="104" t="str">
        <f t="shared" si="493"/>
        <v/>
      </c>
      <c r="DA59" s="102"/>
      <c r="DB59" s="104" t="str">
        <f t="shared" si="582"/>
        <v/>
      </c>
      <c r="DC59" s="102"/>
      <c r="DD59" s="102"/>
      <c r="DE59" s="104" t="str">
        <f t="shared" si="494"/>
        <v/>
      </c>
      <c r="DF59" s="102"/>
      <c r="DG59" s="104" t="str">
        <f t="shared" si="583"/>
        <v/>
      </c>
      <c r="DH59" s="102"/>
      <c r="DI59" s="102"/>
      <c r="DJ59" s="104" t="str">
        <f t="shared" si="495"/>
        <v/>
      </c>
      <c r="DK59" s="102"/>
      <c r="DL59" s="104" t="str">
        <f t="shared" si="584"/>
        <v/>
      </c>
      <c r="DM59" s="102"/>
      <c r="DN59" s="102"/>
      <c r="DO59" s="104" t="str">
        <f t="shared" si="496"/>
        <v/>
      </c>
      <c r="DP59" s="102"/>
      <c r="DQ59" s="104" t="str">
        <f t="shared" si="585"/>
        <v/>
      </c>
      <c r="DR59" s="102"/>
      <c r="DS59" s="102"/>
      <c r="DT59" s="104" t="str">
        <f t="shared" si="497"/>
        <v/>
      </c>
      <c r="DU59" s="102"/>
      <c r="DV59" s="104" t="str">
        <f t="shared" si="586"/>
        <v/>
      </c>
      <c r="DW59" s="104" t="str">
        <f t="shared" si="587"/>
        <v/>
      </c>
      <c r="DX59" s="104" t="str">
        <f t="shared" si="588"/>
        <v/>
      </c>
      <c r="DY59" s="104" t="str">
        <f t="shared" si="589"/>
        <v/>
      </c>
      <c r="DZ59" s="104" t="str">
        <f t="shared" si="590"/>
        <v/>
      </c>
      <c r="EA59" s="104" t="str">
        <f t="shared" si="591"/>
        <v/>
      </c>
      <c r="EB59" s="105" t="str">
        <f t="shared" si="463"/>
        <v/>
      </c>
      <c r="EC59" s="109" t="str">
        <f t="shared" si="449"/>
        <v/>
      </c>
      <c r="ED59" s="102"/>
      <c r="EE59" s="102"/>
      <c r="EF59" s="104" t="str">
        <f t="shared" si="498"/>
        <v/>
      </c>
      <c r="EG59" s="102"/>
      <c r="EH59" s="104" t="str">
        <f t="shared" si="592"/>
        <v/>
      </c>
      <c r="EI59" s="102"/>
      <c r="EJ59" s="102"/>
      <c r="EK59" s="104" t="str">
        <f t="shared" si="499"/>
        <v/>
      </c>
      <c r="EL59" s="102"/>
      <c r="EM59" s="104" t="str">
        <f t="shared" si="593"/>
        <v/>
      </c>
      <c r="EN59" s="102"/>
      <c r="EO59" s="102"/>
      <c r="EP59" s="104" t="str">
        <f t="shared" si="500"/>
        <v/>
      </c>
      <c r="EQ59" s="102"/>
      <c r="ER59" s="104" t="str">
        <f t="shared" si="594"/>
        <v/>
      </c>
      <c r="ES59" s="102"/>
      <c r="ET59" s="102"/>
      <c r="EU59" s="104" t="str">
        <f t="shared" si="501"/>
        <v/>
      </c>
      <c r="EV59" s="102"/>
      <c r="EW59" s="104" t="str">
        <f t="shared" si="595"/>
        <v/>
      </c>
      <c r="EX59" s="102"/>
      <c r="EY59" s="102"/>
      <c r="EZ59" s="104" t="str">
        <f t="shared" si="502"/>
        <v/>
      </c>
      <c r="FA59" s="102"/>
      <c r="FB59" s="104" t="str">
        <f t="shared" si="596"/>
        <v/>
      </c>
      <c r="FC59" s="104" t="str">
        <f t="shared" si="597"/>
        <v/>
      </c>
      <c r="FD59" s="104" t="str">
        <f t="shared" si="598"/>
        <v/>
      </c>
      <c r="FE59" s="104" t="str">
        <f t="shared" si="599"/>
        <v/>
      </c>
      <c r="FF59" s="104" t="str">
        <f t="shared" si="600"/>
        <v/>
      </c>
      <c r="FG59" s="104" t="str">
        <f t="shared" si="601"/>
        <v/>
      </c>
      <c r="FH59" s="105" t="str">
        <f t="shared" si="464"/>
        <v/>
      </c>
      <c r="FI59" s="109" t="str">
        <f t="shared" si="450"/>
        <v/>
      </c>
      <c r="FJ59" s="102"/>
      <c r="FK59" s="102"/>
      <c r="FL59" s="104" t="str">
        <f t="shared" si="503"/>
        <v/>
      </c>
      <c r="FM59" s="102"/>
      <c r="FN59" s="104" t="str">
        <f t="shared" si="602"/>
        <v/>
      </c>
      <c r="FO59" s="102"/>
      <c r="FP59" s="102"/>
      <c r="FQ59" s="104" t="str">
        <f t="shared" si="504"/>
        <v/>
      </c>
      <c r="FR59" s="102"/>
      <c r="FS59" s="104" t="str">
        <f t="shared" si="603"/>
        <v/>
      </c>
      <c r="FT59" s="102"/>
      <c r="FU59" s="102"/>
      <c r="FV59" s="104" t="str">
        <f t="shared" si="505"/>
        <v/>
      </c>
      <c r="FW59" s="102"/>
      <c r="FX59" s="104" t="str">
        <f t="shared" si="604"/>
        <v/>
      </c>
      <c r="FY59" s="102"/>
      <c r="FZ59" s="102"/>
      <c r="GA59" s="104" t="str">
        <f t="shared" si="506"/>
        <v/>
      </c>
      <c r="GB59" s="102"/>
      <c r="GC59" s="104" t="str">
        <f t="shared" si="605"/>
        <v/>
      </c>
      <c r="GD59" s="102"/>
      <c r="GE59" s="102"/>
      <c r="GF59" s="104" t="str">
        <f t="shared" si="507"/>
        <v/>
      </c>
      <c r="GG59" s="102"/>
      <c r="GH59" s="104" t="str">
        <f t="shared" si="606"/>
        <v/>
      </c>
      <c r="GI59" s="104" t="str">
        <f t="shared" si="607"/>
        <v/>
      </c>
      <c r="GJ59" s="104" t="str">
        <f t="shared" si="608"/>
        <v/>
      </c>
      <c r="GK59" s="104" t="str">
        <f t="shared" si="609"/>
        <v/>
      </c>
      <c r="GL59" s="104" t="str">
        <f t="shared" si="610"/>
        <v/>
      </c>
      <c r="GM59" s="104" t="str">
        <f t="shared" si="611"/>
        <v/>
      </c>
      <c r="GN59" s="105" t="str">
        <f t="shared" si="465"/>
        <v/>
      </c>
      <c r="GO59" s="109" t="str">
        <f t="shared" si="451"/>
        <v/>
      </c>
      <c r="GP59" s="102"/>
      <c r="GQ59" s="102"/>
      <c r="GR59" s="104" t="str">
        <f t="shared" si="508"/>
        <v/>
      </c>
      <c r="GS59" s="102"/>
      <c r="GT59" s="104" t="str">
        <f t="shared" si="612"/>
        <v/>
      </c>
      <c r="GU59" s="102"/>
      <c r="GV59" s="102"/>
      <c r="GW59" s="104" t="str">
        <f t="shared" si="509"/>
        <v/>
      </c>
      <c r="GX59" s="102"/>
      <c r="GY59" s="104" t="str">
        <f t="shared" si="613"/>
        <v/>
      </c>
      <c r="GZ59" s="102"/>
      <c r="HA59" s="102"/>
      <c r="HB59" s="104" t="str">
        <f t="shared" si="510"/>
        <v/>
      </c>
      <c r="HC59" s="102"/>
      <c r="HD59" s="104" t="str">
        <f t="shared" si="614"/>
        <v/>
      </c>
      <c r="HE59" s="102"/>
      <c r="HF59" s="102"/>
      <c r="HG59" s="104" t="str">
        <f t="shared" si="511"/>
        <v/>
      </c>
      <c r="HH59" s="102"/>
      <c r="HI59" s="104" t="str">
        <f t="shared" si="615"/>
        <v/>
      </c>
      <c r="HJ59" s="102"/>
      <c r="HK59" s="102"/>
      <c r="HL59" s="104" t="str">
        <f t="shared" si="512"/>
        <v/>
      </c>
      <c r="HM59" s="102"/>
      <c r="HN59" s="104" t="str">
        <f t="shared" si="616"/>
        <v/>
      </c>
      <c r="HO59" s="104" t="str">
        <f t="shared" si="617"/>
        <v/>
      </c>
      <c r="HP59" s="104" t="str">
        <f t="shared" si="618"/>
        <v/>
      </c>
      <c r="HQ59" s="104" t="str">
        <f t="shared" si="619"/>
        <v/>
      </c>
      <c r="HR59" s="104" t="str">
        <f t="shared" si="620"/>
        <v/>
      </c>
      <c r="HS59" s="104" t="str">
        <f t="shared" si="621"/>
        <v/>
      </c>
      <c r="HT59" s="105" t="str">
        <f t="shared" si="466"/>
        <v/>
      </c>
      <c r="HU59" s="109" t="str">
        <f t="shared" si="452"/>
        <v/>
      </c>
      <c r="HV59" s="102"/>
      <c r="HW59" s="102"/>
      <c r="HX59" s="104" t="str">
        <f t="shared" si="513"/>
        <v/>
      </c>
      <c r="HY59" s="102"/>
      <c r="HZ59" s="104" t="str">
        <f t="shared" si="622"/>
        <v/>
      </c>
      <c r="IA59" s="102"/>
      <c r="IB59" s="102"/>
      <c r="IC59" s="104" t="str">
        <f t="shared" si="514"/>
        <v/>
      </c>
      <c r="ID59" s="102"/>
      <c r="IE59" s="104" t="str">
        <f t="shared" si="623"/>
        <v/>
      </c>
      <c r="IF59" s="102"/>
      <c r="IG59" s="102"/>
      <c r="IH59" s="104" t="str">
        <f t="shared" si="515"/>
        <v/>
      </c>
      <c r="II59" s="102"/>
      <c r="IJ59" s="104" t="str">
        <f t="shared" si="624"/>
        <v/>
      </c>
      <c r="IK59" s="102"/>
      <c r="IL59" s="102"/>
      <c r="IM59" s="104" t="str">
        <f t="shared" si="516"/>
        <v/>
      </c>
      <c r="IN59" s="102"/>
      <c r="IO59" s="104" t="str">
        <f t="shared" si="625"/>
        <v/>
      </c>
      <c r="IP59" s="102"/>
      <c r="IQ59" s="102"/>
      <c r="IR59" s="104" t="str">
        <f t="shared" si="517"/>
        <v/>
      </c>
      <c r="IS59" s="102"/>
      <c r="IT59" s="104" t="str">
        <f t="shared" si="626"/>
        <v/>
      </c>
      <c r="IU59" s="104" t="str">
        <f t="shared" si="627"/>
        <v/>
      </c>
      <c r="IV59" s="104" t="str">
        <f t="shared" si="628"/>
        <v/>
      </c>
      <c r="IW59" s="104" t="str">
        <f t="shared" si="629"/>
        <v/>
      </c>
      <c r="IX59" s="104" t="str">
        <f t="shared" si="630"/>
        <v/>
      </c>
      <c r="IY59" s="104" t="str">
        <f t="shared" si="631"/>
        <v/>
      </c>
      <c r="IZ59" s="105" t="str">
        <f t="shared" si="472"/>
        <v/>
      </c>
      <c r="JA59" s="109" t="str">
        <f t="shared" si="453"/>
        <v/>
      </c>
      <c r="JB59" s="102"/>
      <c r="JC59" s="102"/>
      <c r="JD59" s="104" t="str">
        <f t="shared" si="518"/>
        <v/>
      </c>
      <c r="JE59" s="102"/>
      <c r="JF59" s="104" t="str">
        <f t="shared" si="632"/>
        <v/>
      </c>
      <c r="JG59" s="102"/>
      <c r="JH59" s="102"/>
      <c r="JI59" s="104" t="str">
        <f t="shared" si="519"/>
        <v/>
      </c>
      <c r="JJ59" s="102"/>
      <c r="JK59" s="104" t="str">
        <f t="shared" si="633"/>
        <v/>
      </c>
      <c r="JL59" s="102"/>
      <c r="JM59" s="102"/>
      <c r="JN59" s="104" t="str">
        <f t="shared" si="520"/>
        <v/>
      </c>
      <c r="JO59" s="102"/>
      <c r="JP59" s="104" t="str">
        <f t="shared" si="634"/>
        <v/>
      </c>
      <c r="JQ59" s="102"/>
      <c r="JR59" s="102"/>
      <c r="JS59" s="104" t="str">
        <f t="shared" si="521"/>
        <v/>
      </c>
      <c r="JT59" s="102"/>
      <c r="JU59" s="104" t="str">
        <f t="shared" si="635"/>
        <v/>
      </c>
      <c r="JV59" s="102"/>
      <c r="JW59" s="102"/>
      <c r="JX59" s="104" t="str">
        <f t="shared" si="522"/>
        <v/>
      </c>
      <c r="JY59" s="102"/>
      <c r="JZ59" s="104" t="str">
        <f t="shared" si="636"/>
        <v/>
      </c>
      <c r="KA59" s="104" t="str">
        <f t="shared" si="637"/>
        <v/>
      </c>
      <c r="KB59" s="104" t="str">
        <f t="shared" si="638"/>
        <v/>
      </c>
      <c r="KC59" s="104" t="str">
        <f t="shared" si="639"/>
        <v/>
      </c>
      <c r="KD59" s="104" t="str">
        <f t="shared" si="640"/>
        <v/>
      </c>
      <c r="KE59" s="104" t="str">
        <f t="shared" si="641"/>
        <v/>
      </c>
      <c r="KF59" s="105" t="str">
        <f t="shared" si="473"/>
        <v/>
      </c>
      <c r="KG59" s="109" t="str">
        <f t="shared" si="454"/>
        <v/>
      </c>
      <c r="KH59" s="102"/>
      <c r="KI59" s="102"/>
      <c r="KJ59" s="104" t="str">
        <f t="shared" si="523"/>
        <v/>
      </c>
      <c r="KK59" s="102"/>
      <c r="KL59" s="104" t="str">
        <f t="shared" si="642"/>
        <v/>
      </c>
      <c r="KM59" s="102"/>
      <c r="KN59" s="102"/>
      <c r="KO59" s="104" t="str">
        <f t="shared" si="524"/>
        <v/>
      </c>
      <c r="KP59" s="102"/>
      <c r="KQ59" s="104" t="str">
        <f t="shared" si="643"/>
        <v/>
      </c>
      <c r="KR59" s="102"/>
      <c r="KS59" s="102"/>
      <c r="KT59" s="104" t="str">
        <f t="shared" si="525"/>
        <v/>
      </c>
      <c r="KU59" s="102"/>
      <c r="KV59" s="104" t="str">
        <f t="shared" si="644"/>
        <v/>
      </c>
      <c r="KW59" s="102"/>
      <c r="KX59" s="102"/>
      <c r="KY59" s="104" t="str">
        <f t="shared" si="526"/>
        <v/>
      </c>
      <c r="KZ59" s="102"/>
      <c r="LA59" s="104" t="str">
        <f t="shared" si="645"/>
        <v/>
      </c>
      <c r="LB59" s="102"/>
      <c r="LC59" s="102"/>
      <c r="LD59" s="104" t="str">
        <f t="shared" si="527"/>
        <v/>
      </c>
      <c r="LE59" s="102"/>
      <c r="LF59" s="104" t="str">
        <f t="shared" si="646"/>
        <v/>
      </c>
      <c r="LG59" s="104" t="str">
        <f t="shared" si="647"/>
        <v/>
      </c>
      <c r="LH59" s="104" t="str">
        <f t="shared" si="648"/>
        <v/>
      </c>
      <c r="LI59" s="104" t="str">
        <f t="shared" si="649"/>
        <v/>
      </c>
      <c r="LJ59" s="104" t="str">
        <f t="shared" si="650"/>
        <v/>
      </c>
      <c r="LK59" s="104" t="str">
        <f t="shared" si="651"/>
        <v/>
      </c>
      <c r="LL59" s="105" t="str">
        <f t="shared" si="474"/>
        <v/>
      </c>
      <c r="LM59" s="109" t="str">
        <f t="shared" si="455"/>
        <v/>
      </c>
      <c r="LN59" s="102"/>
      <c r="LO59" s="102"/>
      <c r="LP59" s="104" t="str">
        <f t="shared" si="528"/>
        <v/>
      </c>
      <c r="LQ59" s="102"/>
      <c r="LR59" s="104" t="str">
        <f t="shared" si="652"/>
        <v/>
      </c>
      <c r="LS59" s="102"/>
      <c r="LT59" s="102"/>
      <c r="LU59" s="104" t="str">
        <f t="shared" si="529"/>
        <v/>
      </c>
      <c r="LV59" s="102"/>
      <c r="LW59" s="104" t="str">
        <f t="shared" si="653"/>
        <v/>
      </c>
      <c r="LX59" s="102"/>
      <c r="LY59" s="102"/>
      <c r="LZ59" s="104" t="str">
        <f t="shared" si="530"/>
        <v/>
      </c>
      <c r="MA59" s="102"/>
      <c r="MB59" s="104" t="str">
        <f t="shared" si="654"/>
        <v/>
      </c>
      <c r="MC59" s="102"/>
      <c r="MD59" s="102"/>
      <c r="ME59" s="104" t="str">
        <f t="shared" si="531"/>
        <v/>
      </c>
      <c r="MF59" s="102"/>
      <c r="MG59" s="104" t="str">
        <f t="shared" si="655"/>
        <v/>
      </c>
      <c r="MH59" s="102"/>
      <c r="MI59" s="102"/>
      <c r="MJ59" s="104" t="str">
        <f t="shared" si="532"/>
        <v/>
      </c>
      <c r="MK59" s="102"/>
      <c r="ML59" s="104" t="str">
        <f t="shared" si="656"/>
        <v/>
      </c>
      <c r="MM59" s="104" t="str">
        <f t="shared" si="657"/>
        <v/>
      </c>
      <c r="MN59" s="104" t="str">
        <f t="shared" si="658"/>
        <v/>
      </c>
      <c r="MO59" s="104" t="str">
        <f t="shared" si="659"/>
        <v/>
      </c>
      <c r="MP59" s="104" t="str">
        <f t="shared" si="660"/>
        <v/>
      </c>
      <c r="MQ59" s="104" t="str">
        <f t="shared" si="661"/>
        <v/>
      </c>
      <c r="MR59" s="105" t="str">
        <f t="shared" si="475"/>
        <v/>
      </c>
      <c r="MS59" s="109" t="str">
        <f t="shared" si="456"/>
        <v/>
      </c>
      <c r="MT59" s="102"/>
      <c r="MU59" s="102"/>
      <c r="MV59" s="104" t="str">
        <f t="shared" si="533"/>
        <v/>
      </c>
      <c r="MW59" s="102"/>
      <c r="MX59" s="104" t="str">
        <f t="shared" si="662"/>
        <v/>
      </c>
      <c r="MY59" s="102"/>
      <c r="MZ59" s="102"/>
      <c r="NA59" s="104" t="str">
        <f t="shared" si="534"/>
        <v/>
      </c>
      <c r="NB59" s="102"/>
      <c r="NC59" s="104" t="str">
        <f t="shared" si="663"/>
        <v/>
      </c>
      <c r="ND59" s="102"/>
      <c r="NE59" s="102"/>
      <c r="NF59" s="104" t="str">
        <f t="shared" si="535"/>
        <v/>
      </c>
      <c r="NG59" s="102"/>
      <c r="NH59" s="104" t="str">
        <f t="shared" si="664"/>
        <v/>
      </c>
      <c r="NI59" s="102"/>
      <c r="NJ59" s="102"/>
      <c r="NK59" s="104" t="str">
        <f t="shared" si="536"/>
        <v/>
      </c>
      <c r="NL59" s="102"/>
      <c r="NM59" s="104" t="str">
        <f t="shared" si="665"/>
        <v/>
      </c>
      <c r="NN59" s="102"/>
      <c r="NO59" s="102"/>
      <c r="NP59" s="104" t="str">
        <f t="shared" si="537"/>
        <v/>
      </c>
      <c r="NQ59" s="102"/>
      <c r="NR59" s="104" t="str">
        <f t="shared" si="666"/>
        <v/>
      </c>
      <c r="NS59" s="104" t="str">
        <f t="shared" si="667"/>
        <v/>
      </c>
      <c r="NT59" s="104" t="str">
        <f t="shared" si="668"/>
        <v/>
      </c>
      <c r="NU59" s="104" t="str">
        <f t="shared" si="669"/>
        <v/>
      </c>
      <c r="NV59" s="104" t="str">
        <f t="shared" si="670"/>
        <v/>
      </c>
      <c r="NW59" s="104" t="str">
        <f t="shared" si="671"/>
        <v/>
      </c>
      <c r="NX59" s="105" t="str">
        <f t="shared" si="476"/>
        <v/>
      </c>
      <c r="NY59" s="109" t="str">
        <f t="shared" si="457"/>
        <v/>
      </c>
      <c r="NZ59" s="73">
        <f t="shared" si="458"/>
        <v>0</v>
      </c>
      <c r="OA59" s="104" t="str">
        <f t="shared" si="538"/>
        <v/>
      </c>
      <c r="OB59" s="104" t="str">
        <f t="shared" si="539"/>
        <v/>
      </c>
      <c r="OC59" s="104" t="str">
        <f t="shared" si="540"/>
        <v/>
      </c>
      <c r="OD59" s="104" t="str">
        <f t="shared" si="541"/>
        <v/>
      </c>
      <c r="OE59" s="104" t="str">
        <f t="shared" si="542"/>
        <v/>
      </c>
      <c r="OF59" s="104" t="str">
        <f t="shared" si="543"/>
        <v/>
      </c>
      <c r="OG59" s="104" t="str">
        <f t="shared" si="544"/>
        <v/>
      </c>
      <c r="OH59" s="104" t="str">
        <f t="shared" si="545"/>
        <v/>
      </c>
      <c r="OI59" s="104" t="str">
        <f t="shared" si="546"/>
        <v/>
      </c>
      <c r="OJ59" s="104" t="str">
        <f t="shared" si="547"/>
        <v/>
      </c>
      <c r="OK59" s="104" t="str">
        <f t="shared" si="548"/>
        <v/>
      </c>
      <c r="OL59" s="104" t="str">
        <f t="shared" si="549"/>
        <v/>
      </c>
      <c r="OM59" s="134"/>
      <c r="ON59" s="104" t="str">
        <f t="shared" si="550"/>
        <v/>
      </c>
      <c r="OO59" s="104" t="str">
        <f t="shared" si="551"/>
        <v/>
      </c>
      <c r="OP59" s="104" t="str">
        <f t="shared" si="672"/>
        <v/>
      </c>
      <c r="OQ59" s="104" t="str">
        <f t="shared" si="673"/>
        <v/>
      </c>
      <c r="OR59" s="105" t="str">
        <f t="shared" si="674"/>
        <v/>
      </c>
      <c r="OS59" s="105" t="str">
        <f t="shared" si="675"/>
        <v/>
      </c>
      <c r="OT59" s="134"/>
      <c r="OU59" s="109" t="str">
        <f t="shared" si="459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 t="e">
        <f t="shared" si="676"/>
        <v>#REF!</v>
      </c>
      <c r="B60" s="237"/>
      <c r="C60" s="237"/>
      <c r="D60" s="237"/>
      <c r="E60" s="238"/>
      <c r="F60" s="102"/>
      <c r="G60" s="102"/>
      <c r="H60" s="104" t="str">
        <f t="shared" si="477"/>
        <v/>
      </c>
      <c r="I60" s="102"/>
      <c r="J60" s="104" t="str">
        <f t="shared" si="552"/>
        <v/>
      </c>
      <c r="K60" s="102"/>
      <c r="L60" s="102"/>
      <c r="M60" s="104" t="str">
        <f t="shared" si="478"/>
        <v/>
      </c>
      <c r="N60" s="102"/>
      <c r="O60" s="104" t="str">
        <f t="shared" si="553"/>
        <v/>
      </c>
      <c r="P60" s="102"/>
      <c r="Q60" s="102"/>
      <c r="R60" s="104" t="str">
        <f t="shared" si="479"/>
        <v/>
      </c>
      <c r="S60" s="102"/>
      <c r="T60" s="104" t="str">
        <f t="shared" si="554"/>
        <v/>
      </c>
      <c r="U60" s="102"/>
      <c r="V60" s="102"/>
      <c r="W60" s="104" t="str">
        <f t="shared" si="480"/>
        <v/>
      </c>
      <c r="X60" s="102"/>
      <c r="Y60" s="104" t="str">
        <f t="shared" si="555"/>
        <v/>
      </c>
      <c r="Z60" s="102"/>
      <c r="AA60" s="102"/>
      <c r="AB60" s="104" t="str">
        <f t="shared" si="481"/>
        <v/>
      </c>
      <c r="AC60" s="102"/>
      <c r="AD60" s="104" t="str">
        <f t="shared" si="556"/>
        <v/>
      </c>
      <c r="AE60" s="104" t="str">
        <f t="shared" si="557"/>
        <v/>
      </c>
      <c r="AF60" s="104" t="str">
        <f t="shared" si="558"/>
        <v/>
      </c>
      <c r="AG60" s="104" t="str">
        <f t="shared" si="559"/>
        <v/>
      </c>
      <c r="AH60" s="104" t="str">
        <f t="shared" si="560"/>
        <v/>
      </c>
      <c r="AI60" s="104" t="str">
        <f t="shared" si="561"/>
        <v/>
      </c>
      <c r="AJ60" s="105" t="str">
        <f t="shared" si="482"/>
        <v/>
      </c>
      <c r="AK60" s="109" t="str">
        <f t="shared" si="446"/>
        <v/>
      </c>
      <c r="AL60" s="102"/>
      <c r="AM60" s="102"/>
      <c r="AN60" s="104" t="str">
        <f t="shared" si="483"/>
        <v/>
      </c>
      <c r="AO60" s="102"/>
      <c r="AP60" s="104" t="str">
        <f t="shared" si="562"/>
        <v/>
      </c>
      <c r="AQ60" s="102"/>
      <c r="AR60" s="102"/>
      <c r="AS60" s="104" t="str">
        <f t="shared" si="484"/>
        <v/>
      </c>
      <c r="AT60" s="102"/>
      <c r="AU60" s="104" t="str">
        <f t="shared" si="563"/>
        <v/>
      </c>
      <c r="AV60" s="102"/>
      <c r="AW60" s="102"/>
      <c r="AX60" s="104" t="str">
        <f t="shared" si="485"/>
        <v/>
      </c>
      <c r="AY60" s="102"/>
      <c r="AZ60" s="104" t="str">
        <f t="shared" si="564"/>
        <v/>
      </c>
      <c r="BA60" s="102"/>
      <c r="BB60" s="102"/>
      <c r="BC60" s="104" t="str">
        <f t="shared" si="486"/>
        <v/>
      </c>
      <c r="BD60" s="102"/>
      <c r="BE60" s="104" t="str">
        <f t="shared" si="565"/>
        <v/>
      </c>
      <c r="BF60" s="102"/>
      <c r="BG60" s="102"/>
      <c r="BH60" s="104" t="str">
        <f t="shared" si="487"/>
        <v/>
      </c>
      <c r="BI60" s="102"/>
      <c r="BJ60" s="104" t="str">
        <f t="shared" si="566"/>
        <v/>
      </c>
      <c r="BK60" s="104" t="str">
        <f t="shared" si="567"/>
        <v/>
      </c>
      <c r="BL60" s="104" t="str">
        <f t="shared" si="568"/>
        <v/>
      </c>
      <c r="BM60" s="104" t="str">
        <f t="shared" si="569"/>
        <v/>
      </c>
      <c r="BN60" s="104" t="str">
        <f t="shared" si="570"/>
        <v/>
      </c>
      <c r="BO60" s="104" t="str">
        <f t="shared" si="571"/>
        <v/>
      </c>
      <c r="BP60" s="105" t="str">
        <f t="shared" si="461"/>
        <v/>
      </c>
      <c r="BQ60" s="109" t="str">
        <f t="shared" si="447"/>
        <v/>
      </c>
      <c r="BR60" s="102"/>
      <c r="BS60" s="102"/>
      <c r="BT60" s="104" t="str">
        <f t="shared" si="488"/>
        <v/>
      </c>
      <c r="BU60" s="102"/>
      <c r="BV60" s="104" t="str">
        <f t="shared" si="572"/>
        <v/>
      </c>
      <c r="BW60" s="102"/>
      <c r="BX60" s="102"/>
      <c r="BY60" s="104" t="str">
        <f t="shared" si="489"/>
        <v/>
      </c>
      <c r="BZ60" s="102"/>
      <c r="CA60" s="104" t="str">
        <f t="shared" si="573"/>
        <v/>
      </c>
      <c r="CB60" s="102"/>
      <c r="CC60" s="102"/>
      <c r="CD60" s="104" t="str">
        <f t="shared" si="490"/>
        <v/>
      </c>
      <c r="CE60" s="102"/>
      <c r="CF60" s="104" t="str">
        <f t="shared" si="574"/>
        <v/>
      </c>
      <c r="CG60" s="102"/>
      <c r="CH60" s="102"/>
      <c r="CI60" s="104" t="str">
        <f t="shared" si="491"/>
        <v/>
      </c>
      <c r="CJ60" s="102"/>
      <c r="CK60" s="104" t="str">
        <f t="shared" si="575"/>
        <v/>
      </c>
      <c r="CL60" s="102"/>
      <c r="CM60" s="102"/>
      <c r="CN60" s="104" t="str">
        <f t="shared" si="492"/>
        <v/>
      </c>
      <c r="CO60" s="102"/>
      <c r="CP60" s="104" t="str">
        <f t="shared" si="576"/>
        <v/>
      </c>
      <c r="CQ60" s="104" t="str">
        <f t="shared" si="577"/>
        <v/>
      </c>
      <c r="CR60" s="104" t="str">
        <f t="shared" si="578"/>
        <v/>
      </c>
      <c r="CS60" s="104" t="str">
        <f t="shared" si="579"/>
        <v/>
      </c>
      <c r="CT60" s="104" t="str">
        <f t="shared" si="580"/>
        <v/>
      </c>
      <c r="CU60" s="104" t="str">
        <f t="shared" si="581"/>
        <v/>
      </c>
      <c r="CV60" s="105" t="str">
        <f t="shared" si="462"/>
        <v/>
      </c>
      <c r="CW60" s="109" t="str">
        <f t="shared" si="448"/>
        <v/>
      </c>
      <c r="CX60" s="102"/>
      <c r="CY60" s="102"/>
      <c r="CZ60" s="104" t="str">
        <f t="shared" si="493"/>
        <v/>
      </c>
      <c r="DA60" s="102"/>
      <c r="DB60" s="104" t="str">
        <f t="shared" si="582"/>
        <v/>
      </c>
      <c r="DC60" s="102"/>
      <c r="DD60" s="102"/>
      <c r="DE60" s="104" t="str">
        <f t="shared" si="494"/>
        <v/>
      </c>
      <c r="DF60" s="102"/>
      <c r="DG60" s="104" t="str">
        <f t="shared" si="583"/>
        <v/>
      </c>
      <c r="DH60" s="102"/>
      <c r="DI60" s="102"/>
      <c r="DJ60" s="104" t="str">
        <f t="shared" si="495"/>
        <v/>
      </c>
      <c r="DK60" s="102"/>
      <c r="DL60" s="104" t="str">
        <f t="shared" si="584"/>
        <v/>
      </c>
      <c r="DM60" s="102"/>
      <c r="DN60" s="102"/>
      <c r="DO60" s="104" t="str">
        <f t="shared" si="496"/>
        <v/>
      </c>
      <c r="DP60" s="102"/>
      <c r="DQ60" s="104" t="str">
        <f t="shared" si="585"/>
        <v/>
      </c>
      <c r="DR60" s="102"/>
      <c r="DS60" s="102"/>
      <c r="DT60" s="104" t="str">
        <f t="shared" si="497"/>
        <v/>
      </c>
      <c r="DU60" s="102"/>
      <c r="DV60" s="104" t="str">
        <f t="shared" si="586"/>
        <v/>
      </c>
      <c r="DW60" s="104" t="str">
        <f t="shared" si="587"/>
        <v/>
      </c>
      <c r="DX60" s="104" t="str">
        <f t="shared" si="588"/>
        <v/>
      </c>
      <c r="DY60" s="104" t="str">
        <f t="shared" si="589"/>
        <v/>
      </c>
      <c r="DZ60" s="104" t="str">
        <f t="shared" si="590"/>
        <v/>
      </c>
      <c r="EA60" s="104" t="str">
        <f t="shared" si="591"/>
        <v/>
      </c>
      <c r="EB60" s="105" t="str">
        <f t="shared" si="463"/>
        <v/>
      </c>
      <c r="EC60" s="109" t="str">
        <f t="shared" si="449"/>
        <v/>
      </c>
      <c r="ED60" s="102"/>
      <c r="EE60" s="102"/>
      <c r="EF60" s="104" t="str">
        <f t="shared" si="498"/>
        <v/>
      </c>
      <c r="EG60" s="102"/>
      <c r="EH60" s="104" t="str">
        <f t="shared" si="592"/>
        <v/>
      </c>
      <c r="EI60" s="102"/>
      <c r="EJ60" s="102"/>
      <c r="EK60" s="104" t="str">
        <f t="shared" si="499"/>
        <v/>
      </c>
      <c r="EL60" s="102"/>
      <c r="EM60" s="104" t="str">
        <f t="shared" si="593"/>
        <v/>
      </c>
      <c r="EN60" s="102"/>
      <c r="EO60" s="102"/>
      <c r="EP60" s="104" t="str">
        <f t="shared" si="500"/>
        <v/>
      </c>
      <c r="EQ60" s="102"/>
      <c r="ER60" s="104" t="str">
        <f t="shared" si="594"/>
        <v/>
      </c>
      <c r="ES60" s="102"/>
      <c r="ET60" s="102"/>
      <c r="EU60" s="104" t="str">
        <f t="shared" si="501"/>
        <v/>
      </c>
      <c r="EV60" s="102"/>
      <c r="EW60" s="104" t="str">
        <f t="shared" si="595"/>
        <v/>
      </c>
      <c r="EX60" s="102"/>
      <c r="EY60" s="102"/>
      <c r="EZ60" s="104" t="str">
        <f t="shared" si="502"/>
        <v/>
      </c>
      <c r="FA60" s="102"/>
      <c r="FB60" s="104" t="str">
        <f t="shared" si="596"/>
        <v/>
      </c>
      <c r="FC60" s="104" t="str">
        <f t="shared" si="597"/>
        <v/>
      </c>
      <c r="FD60" s="104" t="str">
        <f t="shared" si="598"/>
        <v/>
      </c>
      <c r="FE60" s="104" t="str">
        <f t="shared" si="599"/>
        <v/>
      </c>
      <c r="FF60" s="104" t="str">
        <f t="shared" si="600"/>
        <v/>
      </c>
      <c r="FG60" s="104" t="str">
        <f t="shared" si="601"/>
        <v/>
      </c>
      <c r="FH60" s="105" t="str">
        <f t="shared" si="464"/>
        <v/>
      </c>
      <c r="FI60" s="109" t="str">
        <f t="shared" si="450"/>
        <v/>
      </c>
      <c r="FJ60" s="102"/>
      <c r="FK60" s="102"/>
      <c r="FL60" s="104" t="str">
        <f t="shared" si="503"/>
        <v/>
      </c>
      <c r="FM60" s="102"/>
      <c r="FN60" s="104" t="str">
        <f t="shared" si="602"/>
        <v/>
      </c>
      <c r="FO60" s="102"/>
      <c r="FP60" s="102"/>
      <c r="FQ60" s="104" t="str">
        <f t="shared" si="504"/>
        <v/>
      </c>
      <c r="FR60" s="102"/>
      <c r="FS60" s="104" t="str">
        <f t="shared" si="603"/>
        <v/>
      </c>
      <c r="FT60" s="102"/>
      <c r="FU60" s="102"/>
      <c r="FV60" s="104" t="str">
        <f t="shared" si="505"/>
        <v/>
      </c>
      <c r="FW60" s="102"/>
      <c r="FX60" s="104" t="str">
        <f t="shared" si="604"/>
        <v/>
      </c>
      <c r="FY60" s="102"/>
      <c r="FZ60" s="102"/>
      <c r="GA60" s="104" t="str">
        <f t="shared" si="506"/>
        <v/>
      </c>
      <c r="GB60" s="102"/>
      <c r="GC60" s="104" t="str">
        <f t="shared" si="605"/>
        <v/>
      </c>
      <c r="GD60" s="102"/>
      <c r="GE60" s="102"/>
      <c r="GF60" s="104" t="str">
        <f t="shared" si="507"/>
        <v/>
      </c>
      <c r="GG60" s="102"/>
      <c r="GH60" s="104" t="str">
        <f t="shared" si="606"/>
        <v/>
      </c>
      <c r="GI60" s="104" t="str">
        <f t="shared" si="607"/>
        <v/>
      </c>
      <c r="GJ60" s="104" t="str">
        <f t="shared" si="608"/>
        <v/>
      </c>
      <c r="GK60" s="104" t="str">
        <f t="shared" si="609"/>
        <v/>
      </c>
      <c r="GL60" s="104" t="str">
        <f t="shared" si="610"/>
        <v/>
      </c>
      <c r="GM60" s="104" t="str">
        <f t="shared" si="611"/>
        <v/>
      </c>
      <c r="GN60" s="105" t="str">
        <f t="shared" si="465"/>
        <v/>
      </c>
      <c r="GO60" s="109" t="str">
        <f t="shared" si="451"/>
        <v/>
      </c>
      <c r="GP60" s="102"/>
      <c r="GQ60" s="102"/>
      <c r="GR60" s="104" t="str">
        <f t="shared" si="508"/>
        <v/>
      </c>
      <c r="GS60" s="102"/>
      <c r="GT60" s="104" t="str">
        <f t="shared" si="612"/>
        <v/>
      </c>
      <c r="GU60" s="102"/>
      <c r="GV60" s="102"/>
      <c r="GW60" s="104" t="str">
        <f t="shared" si="509"/>
        <v/>
      </c>
      <c r="GX60" s="102"/>
      <c r="GY60" s="104" t="str">
        <f t="shared" si="613"/>
        <v/>
      </c>
      <c r="GZ60" s="102"/>
      <c r="HA60" s="102"/>
      <c r="HB60" s="104" t="str">
        <f t="shared" si="510"/>
        <v/>
      </c>
      <c r="HC60" s="102"/>
      <c r="HD60" s="104" t="str">
        <f t="shared" si="614"/>
        <v/>
      </c>
      <c r="HE60" s="102"/>
      <c r="HF60" s="102"/>
      <c r="HG60" s="104" t="str">
        <f t="shared" si="511"/>
        <v/>
      </c>
      <c r="HH60" s="102"/>
      <c r="HI60" s="104" t="str">
        <f t="shared" si="615"/>
        <v/>
      </c>
      <c r="HJ60" s="102"/>
      <c r="HK60" s="102"/>
      <c r="HL60" s="104" t="str">
        <f t="shared" si="512"/>
        <v/>
      </c>
      <c r="HM60" s="102"/>
      <c r="HN60" s="104" t="str">
        <f t="shared" si="616"/>
        <v/>
      </c>
      <c r="HO60" s="104" t="str">
        <f t="shared" si="617"/>
        <v/>
      </c>
      <c r="HP60" s="104" t="str">
        <f t="shared" si="618"/>
        <v/>
      </c>
      <c r="HQ60" s="104" t="str">
        <f t="shared" si="619"/>
        <v/>
      </c>
      <c r="HR60" s="104" t="str">
        <f t="shared" si="620"/>
        <v/>
      </c>
      <c r="HS60" s="104" t="str">
        <f t="shared" si="621"/>
        <v/>
      </c>
      <c r="HT60" s="105" t="str">
        <f t="shared" si="466"/>
        <v/>
      </c>
      <c r="HU60" s="109" t="str">
        <f t="shared" si="452"/>
        <v/>
      </c>
      <c r="HV60" s="102"/>
      <c r="HW60" s="102"/>
      <c r="HX60" s="104" t="str">
        <f t="shared" si="513"/>
        <v/>
      </c>
      <c r="HY60" s="102"/>
      <c r="HZ60" s="104" t="str">
        <f t="shared" si="622"/>
        <v/>
      </c>
      <c r="IA60" s="102"/>
      <c r="IB60" s="102"/>
      <c r="IC60" s="104" t="str">
        <f t="shared" si="514"/>
        <v/>
      </c>
      <c r="ID60" s="102"/>
      <c r="IE60" s="104" t="str">
        <f t="shared" si="623"/>
        <v/>
      </c>
      <c r="IF60" s="102"/>
      <c r="IG60" s="102"/>
      <c r="IH60" s="104" t="str">
        <f t="shared" si="515"/>
        <v/>
      </c>
      <c r="II60" s="102"/>
      <c r="IJ60" s="104" t="str">
        <f t="shared" si="624"/>
        <v/>
      </c>
      <c r="IK60" s="102"/>
      <c r="IL60" s="102"/>
      <c r="IM60" s="104" t="str">
        <f t="shared" si="516"/>
        <v/>
      </c>
      <c r="IN60" s="102"/>
      <c r="IO60" s="104" t="str">
        <f t="shared" si="625"/>
        <v/>
      </c>
      <c r="IP60" s="102"/>
      <c r="IQ60" s="102"/>
      <c r="IR60" s="104" t="str">
        <f t="shared" si="517"/>
        <v/>
      </c>
      <c r="IS60" s="102"/>
      <c r="IT60" s="104" t="str">
        <f t="shared" si="626"/>
        <v/>
      </c>
      <c r="IU60" s="104" t="str">
        <f t="shared" si="627"/>
        <v/>
      </c>
      <c r="IV60" s="104" t="str">
        <f t="shared" si="628"/>
        <v/>
      </c>
      <c r="IW60" s="104" t="str">
        <f t="shared" si="629"/>
        <v/>
      </c>
      <c r="IX60" s="104" t="str">
        <f t="shared" si="630"/>
        <v/>
      </c>
      <c r="IY60" s="104" t="str">
        <f t="shared" si="631"/>
        <v/>
      </c>
      <c r="IZ60" s="105" t="str">
        <f t="shared" si="472"/>
        <v/>
      </c>
      <c r="JA60" s="109" t="str">
        <f t="shared" si="453"/>
        <v/>
      </c>
      <c r="JB60" s="102"/>
      <c r="JC60" s="102"/>
      <c r="JD60" s="104" t="str">
        <f t="shared" si="518"/>
        <v/>
      </c>
      <c r="JE60" s="102"/>
      <c r="JF60" s="104" t="str">
        <f t="shared" si="632"/>
        <v/>
      </c>
      <c r="JG60" s="102"/>
      <c r="JH60" s="102"/>
      <c r="JI60" s="104" t="str">
        <f t="shared" si="519"/>
        <v/>
      </c>
      <c r="JJ60" s="102"/>
      <c r="JK60" s="104" t="str">
        <f t="shared" si="633"/>
        <v/>
      </c>
      <c r="JL60" s="102"/>
      <c r="JM60" s="102"/>
      <c r="JN60" s="104" t="str">
        <f t="shared" si="520"/>
        <v/>
      </c>
      <c r="JO60" s="102"/>
      <c r="JP60" s="104" t="str">
        <f t="shared" si="634"/>
        <v/>
      </c>
      <c r="JQ60" s="102"/>
      <c r="JR60" s="102"/>
      <c r="JS60" s="104" t="str">
        <f t="shared" si="521"/>
        <v/>
      </c>
      <c r="JT60" s="102"/>
      <c r="JU60" s="104" t="str">
        <f t="shared" si="635"/>
        <v/>
      </c>
      <c r="JV60" s="102"/>
      <c r="JW60" s="102"/>
      <c r="JX60" s="104" t="str">
        <f t="shared" si="522"/>
        <v/>
      </c>
      <c r="JY60" s="102"/>
      <c r="JZ60" s="104" t="str">
        <f t="shared" si="636"/>
        <v/>
      </c>
      <c r="KA60" s="104" t="str">
        <f t="shared" si="637"/>
        <v/>
      </c>
      <c r="KB60" s="104" t="str">
        <f t="shared" si="638"/>
        <v/>
      </c>
      <c r="KC60" s="104" t="str">
        <f t="shared" si="639"/>
        <v/>
      </c>
      <c r="KD60" s="104" t="str">
        <f t="shared" si="640"/>
        <v/>
      </c>
      <c r="KE60" s="104" t="str">
        <f t="shared" si="641"/>
        <v/>
      </c>
      <c r="KF60" s="105" t="str">
        <f t="shared" si="473"/>
        <v/>
      </c>
      <c r="KG60" s="109" t="str">
        <f t="shared" si="454"/>
        <v/>
      </c>
      <c r="KH60" s="102"/>
      <c r="KI60" s="102"/>
      <c r="KJ60" s="104" t="str">
        <f t="shared" si="523"/>
        <v/>
      </c>
      <c r="KK60" s="102"/>
      <c r="KL60" s="104" t="str">
        <f t="shared" si="642"/>
        <v/>
      </c>
      <c r="KM60" s="102"/>
      <c r="KN60" s="102"/>
      <c r="KO60" s="104" t="str">
        <f t="shared" si="524"/>
        <v/>
      </c>
      <c r="KP60" s="102"/>
      <c r="KQ60" s="104" t="str">
        <f t="shared" si="643"/>
        <v/>
      </c>
      <c r="KR60" s="102"/>
      <c r="KS60" s="102"/>
      <c r="KT60" s="104" t="str">
        <f t="shared" si="525"/>
        <v/>
      </c>
      <c r="KU60" s="102"/>
      <c r="KV60" s="104" t="str">
        <f t="shared" si="644"/>
        <v/>
      </c>
      <c r="KW60" s="102"/>
      <c r="KX60" s="102"/>
      <c r="KY60" s="104" t="str">
        <f t="shared" si="526"/>
        <v/>
      </c>
      <c r="KZ60" s="102"/>
      <c r="LA60" s="104" t="str">
        <f t="shared" si="645"/>
        <v/>
      </c>
      <c r="LB60" s="102"/>
      <c r="LC60" s="102"/>
      <c r="LD60" s="104" t="str">
        <f t="shared" si="527"/>
        <v/>
      </c>
      <c r="LE60" s="102"/>
      <c r="LF60" s="104" t="str">
        <f t="shared" si="646"/>
        <v/>
      </c>
      <c r="LG60" s="104" t="str">
        <f t="shared" si="647"/>
        <v/>
      </c>
      <c r="LH60" s="104" t="str">
        <f t="shared" si="648"/>
        <v/>
      </c>
      <c r="LI60" s="104" t="str">
        <f t="shared" si="649"/>
        <v/>
      </c>
      <c r="LJ60" s="104" t="str">
        <f t="shared" si="650"/>
        <v/>
      </c>
      <c r="LK60" s="104" t="str">
        <f t="shared" si="651"/>
        <v/>
      </c>
      <c r="LL60" s="105" t="str">
        <f t="shared" si="474"/>
        <v/>
      </c>
      <c r="LM60" s="109" t="str">
        <f t="shared" si="455"/>
        <v/>
      </c>
      <c r="LN60" s="102"/>
      <c r="LO60" s="102"/>
      <c r="LP60" s="104" t="str">
        <f t="shared" si="528"/>
        <v/>
      </c>
      <c r="LQ60" s="102"/>
      <c r="LR60" s="104" t="str">
        <f t="shared" si="652"/>
        <v/>
      </c>
      <c r="LS60" s="102"/>
      <c r="LT60" s="102"/>
      <c r="LU60" s="104" t="str">
        <f t="shared" si="529"/>
        <v/>
      </c>
      <c r="LV60" s="102"/>
      <c r="LW60" s="104" t="str">
        <f t="shared" si="653"/>
        <v/>
      </c>
      <c r="LX60" s="102"/>
      <c r="LY60" s="102"/>
      <c r="LZ60" s="104" t="str">
        <f t="shared" si="530"/>
        <v/>
      </c>
      <c r="MA60" s="102"/>
      <c r="MB60" s="104" t="str">
        <f t="shared" si="654"/>
        <v/>
      </c>
      <c r="MC60" s="102"/>
      <c r="MD60" s="102"/>
      <c r="ME60" s="104" t="str">
        <f t="shared" si="531"/>
        <v/>
      </c>
      <c r="MF60" s="102"/>
      <c r="MG60" s="104" t="str">
        <f t="shared" si="655"/>
        <v/>
      </c>
      <c r="MH60" s="102"/>
      <c r="MI60" s="102"/>
      <c r="MJ60" s="104" t="str">
        <f t="shared" si="532"/>
        <v/>
      </c>
      <c r="MK60" s="102"/>
      <c r="ML60" s="104" t="str">
        <f t="shared" si="656"/>
        <v/>
      </c>
      <c r="MM60" s="104" t="str">
        <f t="shared" si="657"/>
        <v/>
      </c>
      <c r="MN60" s="104" t="str">
        <f t="shared" si="658"/>
        <v/>
      </c>
      <c r="MO60" s="104" t="str">
        <f t="shared" si="659"/>
        <v/>
      </c>
      <c r="MP60" s="104" t="str">
        <f t="shared" si="660"/>
        <v/>
      </c>
      <c r="MQ60" s="104" t="str">
        <f t="shared" si="661"/>
        <v/>
      </c>
      <c r="MR60" s="105" t="str">
        <f t="shared" si="475"/>
        <v/>
      </c>
      <c r="MS60" s="109" t="str">
        <f t="shared" si="456"/>
        <v/>
      </c>
      <c r="MT60" s="102"/>
      <c r="MU60" s="102"/>
      <c r="MV60" s="104" t="str">
        <f t="shared" si="533"/>
        <v/>
      </c>
      <c r="MW60" s="102"/>
      <c r="MX60" s="104" t="str">
        <f t="shared" si="662"/>
        <v/>
      </c>
      <c r="MY60" s="102"/>
      <c r="MZ60" s="102"/>
      <c r="NA60" s="104" t="str">
        <f t="shared" si="534"/>
        <v/>
      </c>
      <c r="NB60" s="102"/>
      <c r="NC60" s="104" t="str">
        <f t="shared" si="663"/>
        <v/>
      </c>
      <c r="ND60" s="102"/>
      <c r="NE60" s="102"/>
      <c r="NF60" s="104" t="str">
        <f t="shared" si="535"/>
        <v/>
      </c>
      <c r="NG60" s="102"/>
      <c r="NH60" s="104" t="str">
        <f t="shared" si="664"/>
        <v/>
      </c>
      <c r="NI60" s="102"/>
      <c r="NJ60" s="102"/>
      <c r="NK60" s="104" t="str">
        <f t="shared" si="536"/>
        <v/>
      </c>
      <c r="NL60" s="102"/>
      <c r="NM60" s="104" t="str">
        <f t="shared" si="665"/>
        <v/>
      </c>
      <c r="NN60" s="102"/>
      <c r="NO60" s="102"/>
      <c r="NP60" s="104" t="str">
        <f t="shared" si="537"/>
        <v/>
      </c>
      <c r="NQ60" s="102"/>
      <c r="NR60" s="104" t="str">
        <f t="shared" si="666"/>
        <v/>
      </c>
      <c r="NS60" s="104" t="str">
        <f t="shared" si="667"/>
        <v/>
      </c>
      <c r="NT60" s="104" t="str">
        <f t="shared" si="668"/>
        <v/>
      </c>
      <c r="NU60" s="104" t="str">
        <f t="shared" si="669"/>
        <v/>
      </c>
      <c r="NV60" s="104" t="str">
        <f t="shared" si="670"/>
        <v/>
      </c>
      <c r="NW60" s="104" t="str">
        <f t="shared" si="671"/>
        <v/>
      </c>
      <c r="NX60" s="105" t="str">
        <f t="shared" si="476"/>
        <v/>
      </c>
      <c r="NY60" s="109" t="str">
        <f t="shared" si="457"/>
        <v/>
      </c>
      <c r="NZ60" s="73">
        <f t="shared" si="458"/>
        <v>0</v>
      </c>
      <c r="OA60" s="104" t="str">
        <f t="shared" si="538"/>
        <v/>
      </c>
      <c r="OB60" s="104" t="str">
        <f t="shared" si="539"/>
        <v/>
      </c>
      <c r="OC60" s="104" t="str">
        <f t="shared" si="540"/>
        <v/>
      </c>
      <c r="OD60" s="104" t="str">
        <f t="shared" si="541"/>
        <v/>
      </c>
      <c r="OE60" s="104" t="str">
        <f t="shared" si="542"/>
        <v/>
      </c>
      <c r="OF60" s="104" t="str">
        <f t="shared" si="543"/>
        <v/>
      </c>
      <c r="OG60" s="104" t="str">
        <f t="shared" si="544"/>
        <v/>
      </c>
      <c r="OH60" s="104" t="str">
        <f t="shared" si="545"/>
        <v/>
      </c>
      <c r="OI60" s="104" t="str">
        <f t="shared" si="546"/>
        <v/>
      </c>
      <c r="OJ60" s="104" t="str">
        <f t="shared" si="547"/>
        <v/>
      </c>
      <c r="OK60" s="104" t="str">
        <f t="shared" si="548"/>
        <v/>
      </c>
      <c r="OL60" s="104" t="str">
        <f t="shared" si="549"/>
        <v/>
      </c>
      <c r="OM60" s="134"/>
      <c r="ON60" s="104" t="str">
        <f t="shared" si="550"/>
        <v/>
      </c>
      <c r="OO60" s="104" t="str">
        <f t="shared" si="551"/>
        <v/>
      </c>
      <c r="OP60" s="104" t="str">
        <f t="shared" si="672"/>
        <v/>
      </c>
      <c r="OQ60" s="104" t="str">
        <f t="shared" si="673"/>
        <v/>
      </c>
      <c r="OR60" s="105" t="str">
        <f t="shared" si="674"/>
        <v/>
      </c>
      <c r="OS60" s="105" t="str">
        <f t="shared" si="675"/>
        <v/>
      </c>
      <c r="OT60" s="134"/>
      <c r="OU60" s="109" t="str">
        <f t="shared" si="459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 t="e">
        <f t="shared" si="676"/>
        <v>#REF!</v>
      </c>
      <c r="B61" s="237"/>
      <c r="C61" s="237"/>
      <c r="D61" s="237"/>
      <c r="E61" s="238"/>
      <c r="F61" s="102"/>
      <c r="G61" s="102"/>
      <c r="H61" s="104" t="str">
        <f t="shared" si="477"/>
        <v/>
      </c>
      <c r="I61" s="102"/>
      <c r="J61" s="104" t="str">
        <f t="shared" si="552"/>
        <v/>
      </c>
      <c r="K61" s="102"/>
      <c r="L61" s="102"/>
      <c r="M61" s="104" t="str">
        <f t="shared" si="478"/>
        <v/>
      </c>
      <c r="N61" s="102"/>
      <c r="O61" s="104" t="str">
        <f t="shared" si="553"/>
        <v/>
      </c>
      <c r="P61" s="102"/>
      <c r="Q61" s="102"/>
      <c r="R61" s="104" t="str">
        <f t="shared" si="479"/>
        <v/>
      </c>
      <c r="S61" s="102"/>
      <c r="T61" s="104" t="str">
        <f t="shared" si="554"/>
        <v/>
      </c>
      <c r="U61" s="102"/>
      <c r="V61" s="102"/>
      <c r="W61" s="104" t="str">
        <f t="shared" si="480"/>
        <v/>
      </c>
      <c r="X61" s="102"/>
      <c r="Y61" s="104" t="str">
        <f t="shared" si="555"/>
        <v/>
      </c>
      <c r="Z61" s="102"/>
      <c r="AA61" s="102"/>
      <c r="AB61" s="104" t="str">
        <f t="shared" si="481"/>
        <v/>
      </c>
      <c r="AC61" s="102"/>
      <c r="AD61" s="104" t="str">
        <f t="shared" si="556"/>
        <v/>
      </c>
      <c r="AE61" s="104" t="str">
        <f t="shared" si="557"/>
        <v/>
      </c>
      <c r="AF61" s="104" t="str">
        <f t="shared" si="558"/>
        <v/>
      </c>
      <c r="AG61" s="104" t="str">
        <f t="shared" si="559"/>
        <v/>
      </c>
      <c r="AH61" s="104" t="str">
        <f t="shared" si="560"/>
        <v/>
      </c>
      <c r="AI61" s="104" t="str">
        <f t="shared" si="561"/>
        <v/>
      </c>
      <c r="AJ61" s="105" t="str">
        <f t="shared" si="482"/>
        <v/>
      </c>
      <c r="AK61" s="109" t="str">
        <f t="shared" si="446"/>
        <v/>
      </c>
      <c r="AL61" s="102"/>
      <c r="AM61" s="102"/>
      <c r="AN61" s="104" t="str">
        <f t="shared" si="483"/>
        <v/>
      </c>
      <c r="AO61" s="102"/>
      <c r="AP61" s="104" t="str">
        <f t="shared" si="562"/>
        <v/>
      </c>
      <c r="AQ61" s="102"/>
      <c r="AR61" s="102"/>
      <c r="AS61" s="104" t="str">
        <f t="shared" si="484"/>
        <v/>
      </c>
      <c r="AT61" s="102"/>
      <c r="AU61" s="104" t="str">
        <f t="shared" si="563"/>
        <v/>
      </c>
      <c r="AV61" s="102"/>
      <c r="AW61" s="102"/>
      <c r="AX61" s="104" t="str">
        <f t="shared" si="485"/>
        <v/>
      </c>
      <c r="AY61" s="102"/>
      <c r="AZ61" s="104" t="str">
        <f t="shared" si="564"/>
        <v/>
      </c>
      <c r="BA61" s="102"/>
      <c r="BB61" s="102"/>
      <c r="BC61" s="104" t="str">
        <f t="shared" si="486"/>
        <v/>
      </c>
      <c r="BD61" s="102"/>
      <c r="BE61" s="104" t="str">
        <f t="shared" si="565"/>
        <v/>
      </c>
      <c r="BF61" s="102"/>
      <c r="BG61" s="102"/>
      <c r="BH61" s="104" t="str">
        <f t="shared" si="487"/>
        <v/>
      </c>
      <c r="BI61" s="102"/>
      <c r="BJ61" s="104" t="str">
        <f t="shared" si="566"/>
        <v/>
      </c>
      <c r="BK61" s="104" t="str">
        <f t="shared" si="567"/>
        <v/>
      </c>
      <c r="BL61" s="104" t="str">
        <f t="shared" si="568"/>
        <v/>
      </c>
      <c r="BM61" s="104" t="str">
        <f t="shared" si="569"/>
        <v/>
      </c>
      <c r="BN61" s="104" t="str">
        <f t="shared" si="570"/>
        <v/>
      </c>
      <c r="BO61" s="104" t="str">
        <f t="shared" si="571"/>
        <v/>
      </c>
      <c r="BP61" s="105" t="str">
        <f t="shared" si="461"/>
        <v/>
      </c>
      <c r="BQ61" s="109" t="str">
        <f t="shared" si="447"/>
        <v/>
      </c>
      <c r="BR61" s="102"/>
      <c r="BS61" s="102"/>
      <c r="BT61" s="104" t="str">
        <f t="shared" si="488"/>
        <v/>
      </c>
      <c r="BU61" s="102"/>
      <c r="BV61" s="104" t="str">
        <f t="shared" si="572"/>
        <v/>
      </c>
      <c r="BW61" s="102"/>
      <c r="BX61" s="102"/>
      <c r="BY61" s="104" t="str">
        <f t="shared" si="489"/>
        <v/>
      </c>
      <c r="BZ61" s="102"/>
      <c r="CA61" s="104" t="str">
        <f t="shared" si="573"/>
        <v/>
      </c>
      <c r="CB61" s="102"/>
      <c r="CC61" s="102"/>
      <c r="CD61" s="104" t="str">
        <f t="shared" si="490"/>
        <v/>
      </c>
      <c r="CE61" s="102"/>
      <c r="CF61" s="104" t="str">
        <f t="shared" si="574"/>
        <v/>
      </c>
      <c r="CG61" s="102"/>
      <c r="CH61" s="102"/>
      <c r="CI61" s="104" t="str">
        <f t="shared" si="491"/>
        <v/>
      </c>
      <c r="CJ61" s="102"/>
      <c r="CK61" s="104" t="str">
        <f t="shared" si="575"/>
        <v/>
      </c>
      <c r="CL61" s="102"/>
      <c r="CM61" s="102"/>
      <c r="CN61" s="104" t="str">
        <f t="shared" si="492"/>
        <v/>
      </c>
      <c r="CO61" s="102"/>
      <c r="CP61" s="104" t="str">
        <f t="shared" si="576"/>
        <v/>
      </c>
      <c r="CQ61" s="104" t="str">
        <f t="shared" si="577"/>
        <v/>
      </c>
      <c r="CR61" s="104" t="str">
        <f t="shared" si="578"/>
        <v/>
      </c>
      <c r="CS61" s="104" t="str">
        <f t="shared" si="579"/>
        <v/>
      </c>
      <c r="CT61" s="104" t="str">
        <f t="shared" si="580"/>
        <v/>
      </c>
      <c r="CU61" s="104" t="str">
        <f t="shared" si="581"/>
        <v/>
      </c>
      <c r="CV61" s="105" t="str">
        <f t="shared" si="462"/>
        <v/>
      </c>
      <c r="CW61" s="109" t="str">
        <f t="shared" si="448"/>
        <v/>
      </c>
      <c r="CX61" s="102"/>
      <c r="CY61" s="102"/>
      <c r="CZ61" s="104" t="str">
        <f t="shared" si="493"/>
        <v/>
      </c>
      <c r="DA61" s="102"/>
      <c r="DB61" s="104" t="str">
        <f t="shared" si="582"/>
        <v/>
      </c>
      <c r="DC61" s="102"/>
      <c r="DD61" s="102"/>
      <c r="DE61" s="104" t="str">
        <f t="shared" si="494"/>
        <v/>
      </c>
      <c r="DF61" s="102"/>
      <c r="DG61" s="104" t="str">
        <f t="shared" si="583"/>
        <v/>
      </c>
      <c r="DH61" s="102"/>
      <c r="DI61" s="102"/>
      <c r="DJ61" s="104" t="str">
        <f t="shared" si="495"/>
        <v/>
      </c>
      <c r="DK61" s="102"/>
      <c r="DL61" s="104" t="str">
        <f t="shared" si="584"/>
        <v/>
      </c>
      <c r="DM61" s="102"/>
      <c r="DN61" s="102"/>
      <c r="DO61" s="104" t="str">
        <f t="shared" si="496"/>
        <v/>
      </c>
      <c r="DP61" s="102"/>
      <c r="DQ61" s="104" t="str">
        <f t="shared" si="585"/>
        <v/>
      </c>
      <c r="DR61" s="102"/>
      <c r="DS61" s="102"/>
      <c r="DT61" s="104" t="str">
        <f t="shared" si="497"/>
        <v/>
      </c>
      <c r="DU61" s="102"/>
      <c r="DV61" s="104" t="str">
        <f t="shared" si="586"/>
        <v/>
      </c>
      <c r="DW61" s="104" t="str">
        <f t="shared" si="587"/>
        <v/>
      </c>
      <c r="DX61" s="104" t="str">
        <f t="shared" si="588"/>
        <v/>
      </c>
      <c r="DY61" s="104" t="str">
        <f t="shared" si="589"/>
        <v/>
      </c>
      <c r="DZ61" s="104" t="str">
        <f t="shared" si="590"/>
        <v/>
      </c>
      <c r="EA61" s="104" t="str">
        <f t="shared" si="591"/>
        <v/>
      </c>
      <c r="EB61" s="105" t="str">
        <f t="shared" si="463"/>
        <v/>
      </c>
      <c r="EC61" s="109" t="str">
        <f t="shared" si="449"/>
        <v/>
      </c>
      <c r="ED61" s="102"/>
      <c r="EE61" s="102"/>
      <c r="EF61" s="104" t="str">
        <f t="shared" si="498"/>
        <v/>
      </c>
      <c r="EG61" s="102"/>
      <c r="EH61" s="104" t="str">
        <f t="shared" si="592"/>
        <v/>
      </c>
      <c r="EI61" s="102"/>
      <c r="EJ61" s="102"/>
      <c r="EK61" s="104" t="str">
        <f t="shared" si="499"/>
        <v/>
      </c>
      <c r="EL61" s="102"/>
      <c r="EM61" s="104" t="str">
        <f t="shared" si="593"/>
        <v/>
      </c>
      <c r="EN61" s="102"/>
      <c r="EO61" s="102"/>
      <c r="EP61" s="104" t="str">
        <f t="shared" si="500"/>
        <v/>
      </c>
      <c r="EQ61" s="102"/>
      <c r="ER61" s="104" t="str">
        <f t="shared" si="594"/>
        <v/>
      </c>
      <c r="ES61" s="102"/>
      <c r="ET61" s="102"/>
      <c r="EU61" s="104" t="str">
        <f t="shared" si="501"/>
        <v/>
      </c>
      <c r="EV61" s="102"/>
      <c r="EW61" s="104" t="str">
        <f t="shared" si="595"/>
        <v/>
      </c>
      <c r="EX61" s="102"/>
      <c r="EY61" s="102"/>
      <c r="EZ61" s="104" t="str">
        <f t="shared" si="502"/>
        <v/>
      </c>
      <c r="FA61" s="102"/>
      <c r="FB61" s="104" t="str">
        <f t="shared" si="596"/>
        <v/>
      </c>
      <c r="FC61" s="104" t="str">
        <f t="shared" si="597"/>
        <v/>
      </c>
      <c r="FD61" s="104" t="str">
        <f t="shared" si="598"/>
        <v/>
      </c>
      <c r="FE61" s="104" t="str">
        <f t="shared" si="599"/>
        <v/>
      </c>
      <c r="FF61" s="104" t="str">
        <f t="shared" si="600"/>
        <v/>
      </c>
      <c r="FG61" s="104" t="str">
        <f t="shared" si="601"/>
        <v/>
      </c>
      <c r="FH61" s="105" t="str">
        <f t="shared" si="464"/>
        <v/>
      </c>
      <c r="FI61" s="109" t="str">
        <f t="shared" si="450"/>
        <v/>
      </c>
      <c r="FJ61" s="102"/>
      <c r="FK61" s="102"/>
      <c r="FL61" s="104" t="str">
        <f t="shared" si="503"/>
        <v/>
      </c>
      <c r="FM61" s="102"/>
      <c r="FN61" s="104" t="str">
        <f t="shared" si="602"/>
        <v/>
      </c>
      <c r="FO61" s="102"/>
      <c r="FP61" s="102"/>
      <c r="FQ61" s="104" t="str">
        <f t="shared" si="504"/>
        <v/>
      </c>
      <c r="FR61" s="102"/>
      <c r="FS61" s="104" t="str">
        <f t="shared" si="603"/>
        <v/>
      </c>
      <c r="FT61" s="102"/>
      <c r="FU61" s="102"/>
      <c r="FV61" s="104" t="str">
        <f t="shared" si="505"/>
        <v/>
      </c>
      <c r="FW61" s="102"/>
      <c r="FX61" s="104" t="str">
        <f t="shared" si="604"/>
        <v/>
      </c>
      <c r="FY61" s="102"/>
      <c r="FZ61" s="102"/>
      <c r="GA61" s="104" t="str">
        <f t="shared" si="506"/>
        <v/>
      </c>
      <c r="GB61" s="102"/>
      <c r="GC61" s="104" t="str">
        <f t="shared" si="605"/>
        <v/>
      </c>
      <c r="GD61" s="102"/>
      <c r="GE61" s="102"/>
      <c r="GF61" s="104" t="str">
        <f t="shared" si="507"/>
        <v/>
      </c>
      <c r="GG61" s="102"/>
      <c r="GH61" s="104" t="str">
        <f t="shared" si="606"/>
        <v/>
      </c>
      <c r="GI61" s="104" t="str">
        <f t="shared" si="607"/>
        <v/>
      </c>
      <c r="GJ61" s="104" t="str">
        <f t="shared" si="608"/>
        <v/>
      </c>
      <c r="GK61" s="104" t="str">
        <f t="shared" si="609"/>
        <v/>
      </c>
      <c r="GL61" s="104" t="str">
        <f t="shared" si="610"/>
        <v/>
      </c>
      <c r="GM61" s="104" t="str">
        <f t="shared" si="611"/>
        <v/>
      </c>
      <c r="GN61" s="105" t="str">
        <f t="shared" si="465"/>
        <v/>
      </c>
      <c r="GO61" s="109" t="str">
        <f t="shared" si="451"/>
        <v/>
      </c>
      <c r="GP61" s="102"/>
      <c r="GQ61" s="102"/>
      <c r="GR61" s="104" t="str">
        <f t="shared" si="508"/>
        <v/>
      </c>
      <c r="GS61" s="102"/>
      <c r="GT61" s="104" t="str">
        <f t="shared" si="612"/>
        <v/>
      </c>
      <c r="GU61" s="102"/>
      <c r="GV61" s="102"/>
      <c r="GW61" s="104" t="str">
        <f t="shared" si="509"/>
        <v/>
      </c>
      <c r="GX61" s="102"/>
      <c r="GY61" s="104" t="str">
        <f t="shared" si="613"/>
        <v/>
      </c>
      <c r="GZ61" s="102"/>
      <c r="HA61" s="102"/>
      <c r="HB61" s="104" t="str">
        <f t="shared" si="510"/>
        <v/>
      </c>
      <c r="HC61" s="102"/>
      <c r="HD61" s="104" t="str">
        <f t="shared" si="614"/>
        <v/>
      </c>
      <c r="HE61" s="102"/>
      <c r="HF61" s="102"/>
      <c r="HG61" s="104" t="str">
        <f t="shared" si="511"/>
        <v/>
      </c>
      <c r="HH61" s="102"/>
      <c r="HI61" s="104" t="str">
        <f t="shared" si="615"/>
        <v/>
      </c>
      <c r="HJ61" s="102"/>
      <c r="HK61" s="102"/>
      <c r="HL61" s="104" t="str">
        <f t="shared" si="512"/>
        <v/>
      </c>
      <c r="HM61" s="102"/>
      <c r="HN61" s="104" t="str">
        <f t="shared" si="616"/>
        <v/>
      </c>
      <c r="HO61" s="104" t="str">
        <f t="shared" si="617"/>
        <v/>
      </c>
      <c r="HP61" s="104" t="str">
        <f t="shared" si="618"/>
        <v/>
      </c>
      <c r="HQ61" s="104" t="str">
        <f t="shared" si="619"/>
        <v/>
      </c>
      <c r="HR61" s="104" t="str">
        <f t="shared" si="620"/>
        <v/>
      </c>
      <c r="HS61" s="104" t="str">
        <f t="shared" si="621"/>
        <v/>
      </c>
      <c r="HT61" s="105" t="str">
        <f t="shared" si="466"/>
        <v/>
      </c>
      <c r="HU61" s="109" t="str">
        <f t="shared" si="452"/>
        <v/>
      </c>
      <c r="HV61" s="102"/>
      <c r="HW61" s="102"/>
      <c r="HX61" s="104" t="str">
        <f t="shared" si="513"/>
        <v/>
      </c>
      <c r="HY61" s="102"/>
      <c r="HZ61" s="104" t="str">
        <f t="shared" si="622"/>
        <v/>
      </c>
      <c r="IA61" s="102"/>
      <c r="IB61" s="102"/>
      <c r="IC61" s="104" t="str">
        <f t="shared" si="514"/>
        <v/>
      </c>
      <c r="ID61" s="102"/>
      <c r="IE61" s="104" t="str">
        <f t="shared" si="623"/>
        <v/>
      </c>
      <c r="IF61" s="102"/>
      <c r="IG61" s="102"/>
      <c r="IH61" s="104" t="str">
        <f t="shared" si="515"/>
        <v/>
      </c>
      <c r="II61" s="102"/>
      <c r="IJ61" s="104" t="str">
        <f t="shared" si="624"/>
        <v/>
      </c>
      <c r="IK61" s="102"/>
      <c r="IL61" s="102"/>
      <c r="IM61" s="104" t="str">
        <f t="shared" si="516"/>
        <v/>
      </c>
      <c r="IN61" s="102"/>
      <c r="IO61" s="104" t="str">
        <f t="shared" si="625"/>
        <v/>
      </c>
      <c r="IP61" s="102"/>
      <c r="IQ61" s="102"/>
      <c r="IR61" s="104" t="str">
        <f t="shared" si="517"/>
        <v/>
      </c>
      <c r="IS61" s="102"/>
      <c r="IT61" s="104" t="str">
        <f t="shared" si="626"/>
        <v/>
      </c>
      <c r="IU61" s="104" t="str">
        <f t="shared" si="627"/>
        <v/>
      </c>
      <c r="IV61" s="104" t="str">
        <f t="shared" si="628"/>
        <v/>
      </c>
      <c r="IW61" s="104" t="str">
        <f t="shared" si="629"/>
        <v/>
      </c>
      <c r="IX61" s="104" t="str">
        <f t="shared" si="630"/>
        <v/>
      </c>
      <c r="IY61" s="104" t="str">
        <f t="shared" si="631"/>
        <v/>
      </c>
      <c r="IZ61" s="105" t="str">
        <f t="shared" si="472"/>
        <v/>
      </c>
      <c r="JA61" s="109" t="str">
        <f t="shared" si="453"/>
        <v/>
      </c>
      <c r="JB61" s="102"/>
      <c r="JC61" s="102"/>
      <c r="JD61" s="104" t="str">
        <f t="shared" si="518"/>
        <v/>
      </c>
      <c r="JE61" s="102"/>
      <c r="JF61" s="104" t="str">
        <f t="shared" si="632"/>
        <v/>
      </c>
      <c r="JG61" s="102"/>
      <c r="JH61" s="102"/>
      <c r="JI61" s="104" t="str">
        <f t="shared" si="519"/>
        <v/>
      </c>
      <c r="JJ61" s="102"/>
      <c r="JK61" s="104" t="str">
        <f t="shared" si="633"/>
        <v/>
      </c>
      <c r="JL61" s="102"/>
      <c r="JM61" s="102"/>
      <c r="JN61" s="104" t="str">
        <f t="shared" si="520"/>
        <v/>
      </c>
      <c r="JO61" s="102"/>
      <c r="JP61" s="104" t="str">
        <f t="shared" si="634"/>
        <v/>
      </c>
      <c r="JQ61" s="102"/>
      <c r="JR61" s="102"/>
      <c r="JS61" s="104" t="str">
        <f t="shared" si="521"/>
        <v/>
      </c>
      <c r="JT61" s="102"/>
      <c r="JU61" s="104" t="str">
        <f t="shared" si="635"/>
        <v/>
      </c>
      <c r="JV61" s="102"/>
      <c r="JW61" s="102"/>
      <c r="JX61" s="104" t="str">
        <f t="shared" si="522"/>
        <v/>
      </c>
      <c r="JY61" s="102"/>
      <c r="JZ61" s="104" t="str">
        <f t="shared" si="636"/>
        <v/>
      </c>
      <c r="KA61" s="104" t="str">
        <f t="shared" si="637"/>
        <v/>
      </c>
      <c r="KB61" s="104" t="str">
        <f t="shared" si="638"/>
        <v/>
      </c>
      <c r="KC61" s="104" t="str">
        <f t="shared" si="639"/>
        <v/>
      </c>
      <c r="KD61" s="104" t="str">
        <f t="shared" si="640"/>
        <v/>
      </c>
      <c r="KE61" s="104" t="str">
        <f t="shared" si="641"/>
        <v/>
      </c>
      <c r="KF61" s="105" t="str">
        <f t="shared" si="473"/>
        <v/>
      </c>
      <c r="KG61" s="109" t="str">
        <f t="shared" si="454"/>
        <v/>
      </c>
      <c r="KH61" s="102"/>
      <c r="KI61" s="102"/>
      <c r="KJ61" s="104" t="str">
        <f t="shared" si="523"/>
        <v/>
      </c>
      <c r="KK61" s="102"/>
      <c r="KL61" s="104" t="str">
        <f t="shared" si="642"/>
        <v/>
      </c>
      <c r="KM61" s="102"/>
      <c r="KN61" s="102"/>
      <c r="KO61" s="104" t="str">
        <f t="shared" si="524"/>
        <v/>
      </c>
      <c r="KP61" s="102"/>
      <c r="KQ61" s="104" t="str">
        <f t="shared" si="643"/>
        <v/>
      </c>
      <c r="KR61" s="102"/>
      <c r="KS61" s="102"/>
      <c r="KT61" s="104" t="str">
        <f t="shared" si="525"/>
        <v/>
      </c>
      <c r="KU61" s="102"/>
      <c r="KV61" s="104" t="str">
        <f t="shared" si="644"/>
        <v/>
      </c>
      <c r="KW61" s="102"/>
      <c r="KX61" s="102"/>
      <c r="KY61" s="104" t="str">
        <f t="shared" si="526"/>
        <v/>
      </c>
      <c r="KZ61" s="102"/>
      <c r="LA61" s="104" t="str">
        <f t="shared" si="645"/>
        <v/>
      </c>
      <c r="LB61" s="102"/>
      <c r="LC61" s="102"/>
      <c r="LD61" s="104" t="str">
        <f t="shared" si="527"/>
        <v/>
      </c>
      <c r="LE61" s="102"/>
      <c r="LF61" s="104" t="str">
        <f t="shared" si="646"/>
        <v/>
      </c>
      <c r="LG61" s="104" t="str">
        <f t="shared" si="647"/>
        <v/>
      </c>
      <c r="LH61" s="104" t="str">
        <f t="shared" si="648"/>
        <v/>
      </c>
      <c r="LI61" s="104" t="str">
        <f t="shared" si="649"/>
        <v/>
      </c>
      <c r="LJ61" s="104" t="str">
        <f t="shared" si="650"/>
        <v/>
      </c>
      <c r="LK61" s="104" t="str">
        <f t="shared" si="651"/>
        <v/>
      </c>
      <c r="LL61" s="105" t="str">
        <f t="shared" si="474"/>
        <v/>
      </c>
      <c r="LM61" s="109" t="str">
        <f t="shared" si="455"/>
        <v/>
      </c>
      <c r="LN61" s="102"/>
      <c r="LO61" s="102"/>
      <c r="LP61" s="104" t="str">
        <f t="shared" si="528"/>
        <v/>
      </c>
      <c r="LQ61" s="102"/>
      <c r="LR61" s="104" t="str">
        <f t="shared" si="652"/>
        <v/>
      </c>
      <c r="LS61" s="102"/>
      <c r="LT61" s="102"/>
      <c r="LU61" s="104" t="str">
        <f t="shared" si="529"/>
        <v/>
      </c>
      <c r="LV61" s="102"/>
      <c r="LW61" s="104" t="str">
        <f t="shared" si="653"/>
        <v/>
      </c>
      <c r="LX61" s="102"/>
      <c r="LY61" s="102"/>
      <c r="LZ61" s="104" t="str">
        <f t="shared" si="530"/>
        <v/>
      </c>
      <c r="MA61" s="102"/>
      <c r="MB61" s="104" t="str">
        <f t="shared" si="654"/>
        <v/>
      </c>
      <c r="MC61" s="102"/>
      <c r="MD61" s="102"/>
      <c r="ME61" s="104" t="str">
        <f t="shared" si="531"/>
        <v/>
      </c>
      <c r="MF61" s="102"/>
      <c r="MG61" s="104" t="str">
        <f t="shared" si="655"/>
        <v/>
      </c>
      <c r="MH61" s="102"/>
      <c r="MI61" s="102"/>
      <c r="MJ61" s="104" t="str">
        <f t="shared" si="532"/>
        <v/>
      </c>
      <c r="MK61" s="102"/>
      <c r="ML61" s="104" t="str">
        <f t="shared" si="656"/>
        <v/>
      </c>
      <c r="MM61" s="104" t="str">
        <f t="shared" si="657"/>
        <v/>
      </c>
      <c r="MN61" s="104" t="str">
        <f t="shared" si="658"/>
        <v/>
      </c>
      <c r="MO61" s="104" t="str">
        <f t="shared" si="659"/>
        <v/>
      </c>
      <c r="MP61" s="104" t="str">
        <f t="shared" si="660"/>
        <v/>
      </c>
      <c r="MQ61" s="104" t="str">
        <f t="shared" si="661"/>
        <v/>
      </c>
      <c r="MR61" s="105" t="str">
        <f t="shared" si="475"/>
        <v/>
      </c>
      <c r="MS61" s="109" t="str">
        <f t="shared" si="456"/>
        <v/>
      </c>
      <c r="MT61" s="102"/>
      <c r="MU61" s="102"/>
      <c r="MV61" s="104" t="str">
        <f t="shared" si="533"/>
        <v/>
      </c>
      <c r="MW61" s="102"/>
      <c r="MX61" s="104" t="str">
        <f t="shared" si="662"/>
        <v/>
      </c>
      <c r="MY61" s="102"/>
      <c r="MZ61" s="102"/>
      <c r="NA61" s="104" t="str">
        <f t="shared" si="534"/>
        <v/>
      </c>
      <c r="NB61" s="102"/>
      <c r="NC61" s="104" t="str">
        <f t="shared" si="663"/>
        <v/>
      </c>
      <c r="ND61" s="102"/>
      <c r="NE61" s="102"/>
      <c r="NF61" s="104" t="str">
        <f t="shared" si="535"/>
        <v/>
      </c>
      <c r="NG61" s="102"/>
      <c r="NH61" s="104" t="str">
        <f t="shared" si="664"/>
        <v/>
      </c>
      <c r="NI61" s="102"/>
      <c r="NJ61" s="102"/>
      <c r="NK61" s="104" t="str">
        <f t="shared" si="536"/>
        <v/>
      </c>
      <c r="NL61" s="102"/>
      <c r="NM61" s="104" t="str">
        <f t="shared" si="665"/>
        <v/>
      </c>
      <c r="NN61" s="102"/>
      <c r="NO61" s="102"/>
      <c r="NP61" s="104" t="str">
        <f t="shared" si="537"/>
        <v/>
      </c>
      <c r="NQ61" s="102"/>
      <c r="NR61" s="104" t="str">
        <f t="shared" si="666"/>
        <v/>
      </c>
      <c r="NS61" s="104" t="str">
        <f t="shared" si="667"/>
        <v/>
      </c>
      <c r="NT61" s="104" t="str">
        <f t="shared" si="668"/>
        <v/>
      </c>
      <c r="NU61" s="104" t="str">
        <f t="shared" si="669"/>
        <v/>
      </c>
      <c r="NV61" s="104" t="str">
        <f t="shared" si="670"/>
        <v/>
      </c>
      <c r="NW61" s="104" t="str">
        <f t="shared" si="671"/>
        <v/>
      </c>
      <c r="NX61" s="105" t="str">
        <f t="shared" si="476"/>
        <v/>
      </c>
      <c r="NY61" s="109" t="str">
        <f t="shared" si="457"/>
        <v/>
      </c>
      <c r="NZ61" s="73">
        <f t="shared" si="458"/>
        <v>0</v>
      </c>
      <c r="OA61" s="104" t="str">
        <f t="shared" si="538"/>
        <v/>
      </c>
      <c r="OB61" s="104" t="str">
        <f t="shared" si="539"/>
        <v/>
      </c>
      <c r="OC61" s="104" t="str">
        <f t="shared" si="540"/>
        <v/>
      </c>
      <c r="OD61" s="104" t="str">
        <f t="shared" si="541"/>
        <v/>
      </c>
      <c r="OE61" s="104" t="str">
        <f t="shared" si="542"/>
        <v/>
      </c>
      <c r="OF61" s="104" t="str">
        <f t="shared" si="543"/>
        <v/>
      </c>
      <c r="OG61" s="104" t="str">
        <f t="shared" si="544"/>
        <v/>
      </c>
      <c r="OH61" s="104" t="str">
        <f t="shared" si="545"/>
        <v/>
      </c>
      <c r="OI61" s="104" t="str">
        <f t="shared" si="546"/>
        <v/>
      </c>
      <c r="OJ61" s="104" t="str">
        <f t="shared" si="547"/>
        <v/>
      </c>
      <c r="OK61" s="104" t="str">
        <f t="shared" si="548"/>
        <v/>
      </c>
      <c r="OL61" s="104" t="str">
        <f t="shared" si="549"/>
        <v/>
      </c>
      <c r="OM61" s="134"/>
      <c r="ON61" s="104" t="str">
        <f t="shared" si="550"/>
        <v/>
      </c>
      <c r="OO61" s="104" t="str">
        <f t="shared" si="551"/>
        <v/>
      </c>
      <c r="OP61" s="104" t="str">
        <f t="shared" si="672"/>
        <v/>
      </c>
      <c r="OQ61" s="104" t="str">
        <f t="shared" si="673"/>
        <v/>
      </c>
      <c r="OR61" s="105" t="str">
        <f t="shared" si="674"/>
        <v/>
      </c>
      <c r="OS61" s="105" t="str">
        <f t="shared" si="675"/>
        <v/>
      </c>
      <c r="OT61" s="134"/>
      <c r="OU61" s="109" t="str">
        <f t="shared" si="459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 t="e">
        <f t="shared" si="676"/>
        <v>#REF!</v>
      </c>
      <c r="B62" s="237"/>
      <c r="C62" s="237"/>
      <c r="D62" s="237"/>
      <c r="E62" s="238"/>
      <c r="F62" s="102"/>
      <c r="G62" s="102"/>
      <c r="H62" s="104" t="str">
        <f t="shared" si="477"/>
        <v/>
      </c>
      <c r="I62" s="102"/>
      <c r="J62" s="104" t="str">
        <f t="shared" si="552"/>
        <v/>
      </c>
      <c r="K62" s="102"/>
      <c r="L62" s="102"/>
      <c r="M62" s="104" t="str">
        <f t="shared" si="478"/>
        <v/>
      </c>
      <c r="N62" s="102"/>
      <c r="O62" s="104" t="str">
        <f t="shared" si="553"/>
        <v/>
      </c>
      <c r="P62" s="102"/>
      <c r="Q62" s="102"/>
      <c r="R62" s="104" t="str">
        <f t="shared" si="479"/>
        <v/>
      </c>
      <c r="S62" s="102"/>
      <c r="T62" s="104" t="str">
        <f t="shared" si="554"/>
        <v/>
      </c>
      <c r="U62" s="102"/>
      <c r="V62" s="102"/>
      <c r="W62" s="104" t="str">
        <f t="shared" si="480"/>
        <v/>
      </c>
      <c r="X62" s="102"/>
      <c r="Y62" s="104" t="str">
        <f t="shared" si="555"/>
        <v/>
      </c>
      <c r="Z62" s="102"/>
      <c r="AA62" s="102"/>
      <c r="AB62" s="104" t="str">
        <f t="shared" si="481"/>
        <v/>
      </c>
      <c r="AC62" s="102"/>
      <c r="AD62" s="104" t="str">
        <f t="shared" si="556"/>
        <v/>
      </c>
      <c r="AE62" s="104" t="str">
        <f t="shared" si="557"/>
        <v/>
      </c>
      <c r="AF62" s="104" t="str">
        <f t="shared" si="558"/>
        <v/>
      </c>
      <c r="AG62" s="104" t="str">
        <f t="shared" si="559"/>
        <v/>
      </c>
      <c r="AH62" s="104" t="str">
        <f t="shared" si="560"/>
        <v/>
      </c>
      <c r="AI62" s="104" t="str">
        <f t="shared" si="561"/>
        <v/>
      </c>
      <c r="AJ62" s="105" t="str">
        <f t="shared" si="482"/>
        <v/>
      </c>
      <c r="AK62" s="109" t="str">
        <f t="shared" si="446"/>
        <v/>
      </c>
      <c r="AL62" s="102"/>
      <c r="AM62" s="102"/>
      <c r="AN62" s="104" t="str">
        <f t="shared" si="483"/>
        <v/>
      </c>
      <c r="AO62" s="102"/>
      <c r="AP62" s="104" t="str">
        <f t="shared" si="562"/>
        <v/>
      </c>
      <c r="AQ62" s="102"/>
      <c r="AR62" s="102"/>
      <c r="AS62" s="104" t="str">
        <f t="shared" si="484"/>
        <v/>
      </c>
      <c r="AT62" s="102"/>
      <c r="AU62" s="104" t="str">
        <f t="shared" si="563"/>
        <v/>
      </c>
      <c r="AV62" s="102"/>
      <c r="AW62" s="102"/>
      <c r="AX62" s="104" t="str">
        <f t="shared" si="485"/>
        <v/>
      </c>
      <c r="AY62" s="102"/>
      <c r="AZ62" s="104" t="str">
        <f t="shared" si="564"/>
        <v/>
      </c>
      <c r="BA62" s="102"/>
      <c r="BB62" s="102"/>
      <c r="BC62" s="104" t="str">
        <f t="shared" si="486"/>
        <v/>
      </c>
      <c r="BD62" s="102"/>
      <c r="BE62" s="104" t="str">
        <f t="shared" si="565"/>
        <v/>
      </c>
      <c r="BF62" s="102"/>
      <c r="BG62" s="102"/>
      <c r="BH62" s="104" t="str">
        <f t="shared" si="487"/>
        <v/>
      </c>
      <c r="BI62" s="102"/>
      <c r="BJ62" s="104" t="str">
        <f t="shared" si="566"/>
        <v/>
      </c>
      <c r="BK62" s="104" t="str">
        <f t="shared" si="567"/>
        <v/>
      </c>
      <c r="BL62" s="104" t="str">
        <f t="shared" si="568"/>
        <v/>
      </c>
      <c r="BM62" s="104" t="str">
        <f t="shared" si="569"/>
        <v/>
      </c>
      <c r="BN62" s="104" t="str">
        <f t="shared" si="570"/>
        <v/>
      </c>
      <c r="BO62" s="104" t="str">
        <f t="shared" si="571"/>
        <v/>
      </c>
      <c r="BP62" s="105" t="str">
        <f t="shared" si="461"/>
        <v/>
      </c>
      <c r="BQ62" s="109" t="str">
        <f t="shared" si="447"/>
        <v/>
      </c>
      <c r="BR62" s="102"/>
      <c r="BS62" s="102"/>
      <c r="BT62" s="104" t="str">
        <f t="shared" si="488"/>
        <v/>
      </c>
      <c r="BU62" s="102"/>
      <c r="BV62" s="104" t="str">
        <f t="shared" si="572"/>
        <v/>
      </c>
      <c r="BW62" s="102"/>
      <c r="BX62" s="102"/>
      <c r="BY62" s="104" t="str">
        <f t="shared" si="489"/>
        <v/>
      </c>
      <c r="BZ62" s="102"/>
      <c r="CA62" s="104" t="str">
        <f t="shared" si="573"/>
        <v/>
      </c>
      <c r="CB62" s="102"/>
      <c r="CC62" s="102"/>
      <c r="CD62" s="104" t="str">
        <f t="shared" si="490"/>
        <v/>
      </c>
      <c r="CE62" s="102"/>
      <c r="CF62" s="104" t="str">
        <f t="shared" si="574"/>
        <v/>
      </c>
      <c r="CG62" s="102"/>
      <c r="CH62" s="102"/>
      <c r="CI62" s="104" t="str">
        <f t="shared" si="491"/>
        <v/>
      </c>
      <c r="CJ62" s="102"/>
      <c r="CK62" s="104" t="str">
        <f t="shared" si="575"/>
        <v/>
      </c>
      <c r="CL62" s="102"/>
      <c r="CM62" s="102"/>
      <c r="CN62" s="104" t="str">
        <f t="shared" si="492"/>
        <v/>
      </c>
      <c r="CO62" s="102"/>
      <c r="CP62" s="104" t="str">
        <f t="shared" si="576"/>
        <v/>
      </c>
      <c r="CQ62" s="104" t="str">
        <f t="shared" si="577"/>
        <v/>
      </c>
      <c r="CR62" s="104" t="str">
        <f t="shared" si="578"/>
        <v/>
      </c>
      <c r="CS62" s="104" t="str">
        <f t="shared" si="579"/>
        <v/>
      </c>
      <c r="CT62" s="104" t="str">
        <f t="shared" si="580"/>
        <v/>
      </c>
      <c r="CU62" s="104" t="str">
        <f t="shared" si="581"/>
        <v/>
      </c>
      <c r="CV62" s="105" t="str">
        <f t="shared" si="462"/>
        <v/>
      </c>
      <c r="CW62" s="109" t="str">
        <f t="shared" si="448"/>
        <v/>
      </c>
      <c r="CX62" s="102"/>
      <c r="CY62" s="102"/>
      <c r="CZ62" s="104" t="str">
        <f t="shared" si="493"/>
        <v/>
      </c>
      <c r="DA62" s="102"/>
      <c r="DB62" s="104" t="str">
        <f t="shared" si="582"/>
        <v/>
      </c>
      <c r="DC62" s="102"/>
      <c r="DD62" s="102"/>
      <c r="DE62" s="104" t="str">
        <f t="shared" si="494"/>
        <v/>
      </c>
      <c r="DF62" s="102"/>
      <c r="DG62" s="104" t="str">
        <f t="shared" si="583"/>
        <v/>
      </c>
      <c r="DH62" s="102"/>
      <c r="DI62" s="102"/>
      <c r="DJ62" s="104" t="str">
        <f t="shared" si="495"/>
        <v/>
      </c>
      <c r="DK62" s="102"/>
      <c r="DL62" s="104" t="str">
        <f t="shared" si="584"/>
        <v/>
      </c>
      <c r="DM62" s="102"/>
      <c r="DN62" s="102"/>
      <c r="DO62" s="104" t="str">
        <f t="shared" si="496"/>
        <v/>
      </c>
      <c r="DP62" s="102"/>
      <c r="DQ62" s="104" t="str">
        <f t="shared" si="585"/>
        <v/>
      </c>
      <c r="DR62" s="102"/>
      <c r="DS62" s="102"/>
      <c r="DT62" s="104" t="str">
        <f t="shared" si="497"/>
        <v/>
      </c>
      <c r="DU62" s="102"/>
      <c r="DV62" s="104" t="str">
        <f t="shared" si="586"/>
        <v/>
      </c>
      <c r="DW62" s="104" t="str">
        <f t="shared" si="587"/>
        <v/>
      </c>
      <c r="DX62" s="104" t="str">
        <f t="shared" si="588"/>
        <v/>
      </c>
      <c r="DY62" s="104" t="str">
        <f t="shared" si="589"/>
        <v/>
      </c>
      <c r="DZ62" s="104" t="str">
        <f t="shared" si="590"/>
        <v/>
      </c>
      <c r="EA62" s="104" t="str">
        <f t="shared" si="591"/>
        <v/>
      </c>
      <c r="EB62" s="105" t="str">
        <f t="shared" si="463"/>
        <v/>
      </c>
      <c r="EC62" s="109" t="str">
        <f t="shared" si="449"/>
        <v/>
      </c>
      <c r="ED62" s="102"/>
      <c r="EE62" s="102"/>
      <c r="EF62" s="104" t="str">
        <f t="shared" si="498"/>
        <v/>
      </c>
      <c r="EG62" s="102"/>
      <c r="EH62" s="104" t="str">
        <f t="shared" si="592"/>
        <v/>
      </c>
      <c r="EI62" s="102"/>
      <c r="EJ62" s="102"/>
      <c r="EK62" s="104" t="str">
        <f t="shared" si="499"/>
        <v/>
      </c>
      <c r="EL62" s="102"/>
      <c r="EM62" s="104" t="str">
        <f t="shared" si="593"/>
        <v/>
      </c>
      <c r="EN62" s="102"/>
      <c r="EO62" s="102"/>
      <c r="EP62" s="104" t="str">
        <f t="shared" si="500"/>
        <v/>
      </c>
      <c r="EQ62" s="102"/>
      <c r="ER62" s="104" t="str">
        <f t="shared" si="594"/>
        <v/>
      </c>
      <c r="ES62" s="102"/>
      <c r="ET62" s="102"/>
      <c r="EU62" s="104" t="str">
        <f t="shared" si="501"/>
        <v/>
      </c>
      <c r="EV62" s="102"/>
      <c r="EW62" s="104" t="str">
        <f t="shared" si="595"/>
        <v/>
      </c>
      <c r="EX62" s="102"/>
      <c r="EY62" s="102"/>
      <c r="EZ62" s="104" t="str">
        <f t="shared" si="502"/>
        <v/>
      </c>
      <c r="FA62" s="102"/>
      <c r="FB62" s="104" t="str">
        <f t="shared" si="596"/>
        <v/>
      </c>
      <c r="FC62" s="104" t="str">
        <f t="shared" si="597"/>
        <v/>
      </c>
      <c r="FD62" s="104" t="str">
        <f t="shared" si="598"/>
        <v/>
      </c>
      <c r="FE62" s="104" t="str">
        <f t="shared" si="599"/>
        <v/>
      </c>
      <c r="FF62" s="104" t="str">
        <f t="shared" si="600"/>
        <v/>
      </c>
      <c r="FG62" s="104" t="str">
        <f t="shared" si="601"/>
        <v/>
      </c>
      <c r="FH62" s="105" t="str">
        <f t="shared" si="464"/>
        <v/>
      </c>
      <c r="FI62" s="109" t="str">
        <f t="shared" si="450"/>
        <v/>
      </c>
      <c r="FJ62" s="102"/>
      <c r="FK62" s="102"/>
      <c r="FL62" s="104" t="str">
        <f t="shared" si="503"/>
        <v/>
      </c>
      <c r="FM62" s="102"/>
      <c r="FN62" s="104" t="str">
        <f t="shared" si="602"/>
        <v/>
      </c>
      <c r="FO62" s="102"/>
      <c r="FP62" s="102"/>
      <c r="FQ62" s="104" t="str">
        <f t="shared" si="504"/>
        <v/>
      </c>
      <c r="FR62" s="102"/>
      <c r="FS62" s="104" t="str">
        <f t="shared" si="603"/>
        <v/>
      </c>
      <c r="FT62" s="102"/>
      <c r="FU62" s="102"/>
      <c r="FV62" s="104" t="str">
        <f t="shared" si="505"/>
        <v/>
      </c>
      <c r="FW62" s="102"/>
      <c r="FX62" s="104" t="str">
        <f t="shared" si="604"/>
        <v/>
      </c>
      <c r="FY62" s="102"/>
      <c r="FZ62" s="102"/>
      <c r="GA62" s="104" t="str">
        <f t="shared" si="506"/>
        <v/>
      </c>
      <c r="GB62" s="102"/>
      <c r="GC62" s="104" t="str">
        <f t="shared" si="605"/>
        <v/>
      </c>
      <c r="GD62" s="102"/>
      <c r="GE62" s="102"/>
      <c r="GF62" s="104" t="str">
        <f t="shared" si="507"/>
        <v/>
      </c>
      <c r="GG62" s="102"/>
      <c r="GH62" s="104" t="str">
        <f t="shared" si="606"/>
        <v/>
      </c>
      <c r="GI62" s="104" t="str">
        <f t="shared" si="607"/>
        <v/>
      </c>
      <c r="GJ62" s="104" t="str">
        <f t="shared" si="608"/>
        <v/>
      </c>
      <c r="GK62" s="104" t="str">
        <f t="shared" si="609"/>
        <v/>
      </c>
      <c r="GL62" s="104" t="str">
        <f t="shared" si="610"/>
        <v/>
      </c>
      <c r="GM62" s="104" t="str">
        <f t="shared" si="611"/>
        <v/>
      </c>
      <c r="GN62" s="105" t="str">
        <f t="shared" si="465"/>
        <v/>
      </c>
      <c r="GO62" s="109" t="str">
        <f t="shared" si="451"/>
        <v/>
      </c>
      <c r="GP62" s="102"/>
      <c r="GQ62" s="102"/>
      <c r="GR62" s="104" t="str">
        <f t="shared" si="508"/>
        <v/>
      </c>
      <c r="GS62" s="102"/>
      <c r="GT62" s="104" t="str">
        <f t="shared" si="612"/>
        <v/>
      </c>
      <c r="GU62" s="102"/>
      <c r="GV62" s="102"/>
      <c r="GW62" s="104" t="str">
        <f t="shared" si="509"/>
        <v/>
      </c>
      <c r="GX62" s="102"/>
      <c r="GY62" s="104" t="str">
        <f t="shared" si="613"/>
        <v/>
      </c>
      <c r="GZ62" s="102"/>
      <c r="HA62" s="102"/>
      <c r="HB62" s="104" t="str">
        <f t="shared" si="510"/>
        <v/>
      </c>
      <c r="HC62" s="102"/>
      <c r="HD62" s="104" t="str">
        <f t="shared" si="614"/>
        <v/>
      </c>
      <c r="HE62" s="102"/>
      <c r="HF62" s="102"/>
      <c r="HG62" s="104" t="str">
        <f t="shared" si="511"/>
        <v/>
      </c>
      <c r="HH62" s="102"/>
      <c r="HI62" s="104" t="str">
        <f t="shared" si="615"/>
        <v/>
      </c>
      <c r="HJ62" s="102"/>
      <c r="HK62" s="102"/>
      <c r="HL62" s="104" t="str">
        <f t="shared" si="512"/>
        <v/>
      </c>
      <c r="HM62" s="102"/>
      <c r="HN62" s="104" t="str">
        <f t="shared" si="616"/>
        <v/>
      </c>
      <c r="HO62" s="104" t="str">
        <f t="shared" si="617"/>
        <v/>
      </c>
      <c r="HP62" s="104" t="str">
        <f t="shared" si="618"/>
        <v/>
      </c>
      <c r="HQ62" s="104" t="str">
        <f t="shared" si="619"/>
        <v/>
      </c>
      <c r="HR62" s="104" t="str">
        <f t="shared" si="620"/>
        <v/>
      </c>
      <c r="HS62" s="104" t="str">
        <f t="shared" si="621"/>
        <v/>
      </c>
      <c r="HT62" s="105" t="str">
        <f t="shared" si="466"/>
        <v/>
      </c>
      <c r="HU62" s="109" t="str">
        <f t="shared" si="452"/>
        <v/>
      </c>
      <c r="HV62" s="102"/>
      <c r="HW62" s="102"/>
      <c r="HX62" s="104" t="str">
        <f t="shared" si="513"/>
        <v/>
      </c>
      <c r="HY62" s="102"/>
      <c r="HZ62" s="104" t="str">
        <f t="shared" si="622"/>
        <v/>
      </c>
      <c r="IA62" s="102"/>
      <c r="IB62" s="102"/>
      <c r="IC62" s="104" t="str">
        <f t="shared" si="514"/>
        <v/>
      </c>
      <c r="ID62" s="102"/>
      <c r="IE62" s="104" t="str">
        <f t="shared" si="623"/>
        <v/>
      </c>
      <c r="IF62" s="102"/>
      <c r="IG62" s="102"/>
      <c r="IH62" s="104" t="str">
        <f t="shared" si="515"/>
        <v/>
      </c>
      <c r="II62" s="102"/>
      <c r="IJ62" s="104" t="str">
        <f t="shared" si="624"/>
        <v/>
      </c>
      <c r="IK62" s="102"/>
      <c r="IL62" s="102"/>
      <c r="IM62" s="104" t="str">
        <f t="shared" si="516"/>
        <v/>
      </c>
      <c r="IN62" s="102"/>
      <c r="IO62" s="104" t="str">
        <f t="shared" si="625"/>
        <v/>
      </c>
      <c r="IP62" s="102"/>
      <c r="IQ62" s="102"/>
      <c r="IR62" s="104" t="str">
        <f t="shared" si="517"/>
        <v/>
      </c>
      <c r="IS62" s="102"/>
      <c r="IT62" s="104" t="str">
        <f t="shared" si="626"/>
        <v/>
      </c>
      <c r="IU62" s="104" t="str">
        <f t="shared" si="627"/>
        <v/>
      </c>
      <c r="IV62" s="104" t="str">
        <f t="shared" si="628"/>
        <v/>
      </c>
      <c r="IW62" s="104" t="str">
        <f t="shared" si="629"/>
        <v/>
      </c>
      <c r="IX62" s="104" t="str">
        <f t="shared" si="630"/>
        <v/>
      </c>
      <c r="IY62" s="104" t="str">
        <f t="shared" si="631"/>
        <v/>
      </c>
      <c r="IZ62" s="105" t="str">
        <f t="shared" si="472"/>
        <v/>
      </c>
      <c r="JA62" s="109" t="str">
        <f t="shared" si="453"/>
        <v/>
      </c>
      <c r="JB62" s="102"/>
      <c r="JC62" s="102"/>
      <c r="JD62" s="104" t="str">
        <f t="shared" si="518"/>
        <v/>
      </c>
      <c r="JE62" s="102"/>
      <c r="JF62" s="104" t="str">
        <f t="shared" si="632"/>
        <v/>
      </c>
      <c r="JG62" s="102"/>
      <c r="JH62" s="102"/>
      <c r="JI62" s="104" t="str">
        <f t="shared" si="519"/>
        <v/>
      </c>
      <c r="JJ62" s="102"/>
      <c r="JK62" s="104" t="str">
        <f t="shared" si="633"/>
        <v/>
      </c>
      <c r="JL62" s="102"/>
      <c r="JM62" s="102"/>
      <c r="JN62" s="104" t="str">
        <f t="shared" si="520"/>
        <v/>
      </c>
      <c r="JO62" s="102"/>
      <c r="JP62" s="104" t="str">
        <f t="shared" si="634"/>
        <v/>
      </c>
      <c r="JQ62" s="102"/>
      <c r="JR62" s="102"/>
      <c r="JS62" s="104" t="str">
        <f t="shared" si="521"/>
        <v/>
      </c>
      <c r="JT62" s="102"/>
      <c r="JU62" s="104" t="str">
        <f t="shared" si="635"/>
        <v/>
      </c>
      <c r="JV62" s="102"/>
      <c r="JW62" s="102"/>
      <c r="JX62" s="104" t="str">
        <f t="shared" si="522"/>
        <v/>
      </c>
      <c r="JY62" s="102"/>
      <c r="JZ62" s="104" t="str">
        <f t="shared" si="636"/>
        <v/>
      </c>
      <c r="KA62" s="104" t="str">
        <f t="shared" si="637"/>
        <v/>
      </c>
      <c r="KB62" s="104" t="str">
        <f t="shared" si="638"/>
        <v/>
      </c>
      <c r="KC62" s="104" t="str">
        <f t="shared" si="639"/>
        <v/>
      </c>
      <c r="KD62" s="104" t="str">
        <f t="shared" si="640"/>
        <v/>
      </c>
      <c r="KE62" s="104" t="str">
        <f t="shared" si="641"/>
        <v/>
      </c>
      <c r="KF62" s="105" t="str">
        <f t="shared" si="473"/>
        <v/>
      </c>
      <c r="KG62" s="109" t="str">
        <f t="shared" si="454"/>
        <v/>
      </c>
      <c r="KH62" s="102"/>
      <c r="KI62" s="102"/>
      <c r="KJ62" s="104" t="str">
        <f t="shared" si="523"/>
        <v/>
      </c>
      <c r="KK62" s="102"/>
      <c r="KL62" s="104" t="str">
        <f t="shared" si="642"/>
        <v/>
      </c>
      <c r="KM62" s="102"/>
      <c r="KN62" s="102"/>
      <c r="KO62" s="104" t="str">
        <f t="shared" si="524"/>
        <v/>
      </c>
      <c r="KP62" s="102"/>
      <c r="KQ62" s="104" t="str">
        <f t="shared" si="643"/>
        <v/>
      </c>
      <c r="KR62" s="102"/>
      <c r="KS62" s="102"/>
      <c r="KT62" s="104" t="str">
        <f t="shared" si="525"/>
        <v/>
      </c>
      <c r="KU62" s="102"/>
      <c r="KV62" s="104" t="str">
        <f t="shared" si="644"/>
        <v/>
      </c>
      <c r="KW62" s="102"/>
      <c r="KX62" s="102"/>
      <c r="KY62" s="104" t="str">
        <f t="shared" si="526"/>
        <v/>
      </c>
      <c r="KZ62" s="102"/>
      <c r="LA62" s="104" t="str">
        <f t="shared" si="645"/>
        <v/>
      </c>
      <c r="LB62" s="102"/>
      <c r="LC62" s="102"/>
      <c r="LD62" s="104" t="str">
        <f t="shared" si="527"/>
        <v/>
      </c>
      <c r="LE62" s="102"/>
      <c r="LF62" s="104" t="str">
        <f t="shared" si="646"/>
        <v/>
      </c>
      <c r="LG62" s="104" t="str">
        <f t="shared" si="647"/>
        <v/>
      </c>
      <c r="LH62" s="104" t="str">
        <f t="shared" si="648"/>
        <v/>
      </c>
      <c r="LI62" s="104" t="str">
        <f t="shared" si="649"/>
        <v/>
      </c>
      <c r="LJ62" s="104" t="str">
        <f t="shared" si="650"/>
        <v/>
      </c>
      <c r="LK62" s="104" t="str">
        <f t="shared" si="651"/>
        <v/>
      </c>
      <c r="LL62" s="105" t="str">
        <f t="shared" si="474"/>
        <v/>
      </c>
      <c r="LM62" s="109" t="str">
        <f t="shared" si="455"/>
        <v/>
      </c>
      <c r="LN62" s="102"/>
      <c r="LO62" s="102"/>
      <c r="LP62" s="104" t="str">
        <f t="shared" si="528"/>
        <v/>
      </c>
      <c r="LQ62" s="102"/>
      <c r="LR62" s="104" t="str">
        <f t="shared" si="652"/>
        <v/>
      </c>
      <c r="LS62" s="102"/>
      <c r="LT62" s="102"/>
      <c r="LU62" s="104" t="str">
        <f t="shared" si="529"/>
        <v/>
      </c>
      <c r="LV62" s="102"/>
      <c r="LW62" s="104" t="str">
        <f t="shared" si="653"/>
        <v/>
      </c>
      <c r="LX62" s="102"/>
      <c r="LY62" s="102"/>
      <c r="LZ62" s="104" t="str">
        <f t="shared" si="530"/>
        <v/>
      </c>
      <c r="MA62" s="102"/>
      <c r="MB62" s="104" t="str">
        <f t="shared" si="654"/>
        <v/>
      </c>
      <c r="MC62" s="102"/>
      <c r="MD62" s="102"/>
      <c r="ME62" s="104" t="str">
        <f t="shared" si="531"/>
        <v/>
      </c>
      <c r="MF62" s="102"/>
      <c r="MG62" s="104" t="str">
        <f t="shared" si="655"/>
        <v/>
      </c>
      <c r="MH62" s="102"/>
      <c r="MI62" s="102"/>
      <c r="MJ62" s="104" t="str">
        <f t="shared" si="532"/>
        <v/>
      </c>
      <c r="MK62" s="102"/>
      <c r="ML62" s="104" t="str">
        <f t="shared" si="656"/>
        <v/>
      </c>
      <c r="MM62" s="104" t="str">
        <f t="shared" si="657"/>
        <v/>
      </c>
      <c r="MN62" s="104" t="str">
        <f t="shared" si="658"/>
        <v/>
      </c>
      <c r="MO62" s="104" t="str">
        <f t="shared" si="659"/>
        <v/>
      </c>
      <c r="MP62" s="104" t="str">
        <f t="shared" si="660"/>
        <v/>
      </c>
      <c r="MQ62" s="104" t="str">
        <f t="shared" si="661"/>
        <v/>
      </c>
      <c r="MR62" s="105" t="str">
        <f t="shared" si="475"/>
        <v/>
      </c>
      <c r="MS62" s="109" t="str">
        <f t="shared" si="456"/>
        <v/>
      </c>
      <c r="MT62" s="102"/>
      <c r="MU62" s="102"/>
      <c r="MV62" s="104" t="str">
        <f t="shared" si="533"/>
        <v/>
      </c>
      <c r="MW62" s="102"/>
      <c r="MX62" s="104" t="str">
        <f t="shared" si="662"/>
        <v/>
      </c>
      <c r="MY62" s="102"/>
      <c r="MZ62" s="102"/>
      <c r="NA62" s="104" t="str">
        <f t="shared" si="534"/>
        <v/>
      </c>
      <c r="NB62" s="102"/>
      <c r="NC62" s="104" t="str">
        <f t="shared" si="663"/>
        <v/>
      </c>
      <c r="ND62" s="102"/>
      <c r="NE62" s="102"/>
      <c r="NF62" s="104" t="str">
        <f t="shared" si="535"/>
        <v/>
      </c>
      <c r="NG62" s="102"/>
      <c r="NH62" s="104" t="str">
        <f t="shared" si="664"/>
        <v/>
      </c>
      <c r="NI62" s="102"/>
      <c r="NJ62" s="102"/>
      <c r="NK62" s="104" t="str">
        <f t="shared" si="536"/>
        <v/>
      </c>
      <c r="NL62" s="102"/>
      <c r="NM62" s="104" t="str">
        <f t="shared" si="665"/>
        <v/>
      </c>
      <c r="NN62" s="102"/>
      <c r="NO62" s="102"/>
      <c r="NP62" s="104" t="str">
        <f t="shared" si="537"/>
        <v/>
      </c>
      <c r="NQ62" s="102"/>
      <c r="NR62" s="104" t="str">
        <f t="shared" si="666"/>
        <v/>
      </c>
      <c r="NS62" s="104" t="str">
        <f t="shared" si="667"/>
        <v/>
      </c>
      <c r="NT62" s="104" t="str">
        <f t="shared" si="668"/>
        <v/>
      </c>
      <c r="NU62" s="104" t="str">
        <f t="shared" si="669"/>
        <v/>
      </c>
      <c r="NV62" s="104" t="str">
        <f t="shared" si="670"/>
        <v/>
      </c>
      <c r="NW62" s="104" t="str">
        <f t="shared" si="671"/>
        <v/>
      </c>
      <c r="NX62" s="105" t="str">
        <f t="shared" si="476"/>
        <v/>
      </c>
      <c r="NY62" s="109" t="str">
        <f t="shared" si="457"/>
        <v/>
      </c>
      <c r="NZ62" s="73">
        <f t="shared" si="458"/>
        <v>0</v>
      </c>
      <c r="OA62" s="104" t="str">
        <f t="shared" si="538"/>
        <v/>
      </c>
      <c r="OB62" s="104" t="str">
        <f t="shared" si="539"/>
        <v/>
      </c>
      <c r="OC62" s="104" t="str">
        <f t="shared" si="540"/>
        <v/>
      </c>
      <c r="OD62" s="104" t="str">
        <f t="shared" si="541"/>
        <v/>
      </c>
      <c r="OE62" s="104" t="str">
        <f t="shared" si="542"/>
        <v/>
      </c>
      <c r="OF62" s="104" t="str">
        <f t="shared" si="543"/>
        <v/>
      </c>
      <c r="OG62" s="104" t="str">
        <f t="shared" si="544"/>
        <v/>
      </c>
      <c r="OH62" s="104" t="str">
        <f t="shared" si="545"/>
        <v/>
      </c>
      <c r="OI62" s="104" t="str">
        <f t="shared" si="546"/>
        <v/>
      </c>
      <c r="OJ62" s="104" t="str">
        <f t="shared" si="547"/>
        <v/>
      </c>
      <c r="OK62" s="104" t="str">
        <f t="shared" si="548"/>
        <v/>
      </c>
      <c r="OL62" s="104" t="str">
        <f t="shared" si="549"/>
        <v/>
      </c>
      <c r="OM62" s="134"/>
      <c r="ON62" s="104" t="str">
        <f t="shared" si="550"/>
        <v/>
      </c>
      <c r="OO62" s="104" t="str">
        <f t="shared" si="551"/>
        <v/>
      </c>
      <c r="OP62" s="104" t="str">
        <f t="shared" si="672"/>
        <v/>
      </c>
      <c r="OQ62" s="104" t="str">
        <f t="shared" si="673"/>
        <v/>
      </c>
      <c r="OR62" s="105" t="str">
        <f t="shared" si="674"/>
        <v/>
      </c>
      <c r="OS62" s="105" t="str">
        <f t="shared" si="675"/>
        <v/>
      </c>
      <c r="OT62" s="134"/>
      <c r="OU62" s="109" t="str">
        <f t="shared" si="459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 t="e">
        <f t="shared" si="676"/>
        <v>#REF!</v>
      </c>
      <c r="B63" s="237"/>
      <c r="C63" s="237"/>
      <c r="D63" s="237"/>
      <c r="E63" s="238"/>
      <c r="F63" s="102"/>
      <c r="G63" s="102"/>
      <c r="H63" s="104" t="str">
        <f t="shared" si="477"/>
        <v/>
      </c>
      <c r="I63" s="102"/>
      <c r="J63" s="104" t="str">
        <f t="shared" si="552"/>
        <v/>
      </c>
      <c r="K63" s="102"/>
      <c r="L63" s="102"/>
      <c r="M63" s="104" t="str">
        <f t="shared" si="478"/>
        <v/>
      </c>
      <c r="N63" s="102"/>
      <c r="O63" s="104" t="str">
        <f t="shared" si="553"/>
        <v/>
      </c>
      <c r="P63" s="102"/>
      <c r="Q63" s="102"/>
      <c r="R63" s="104" t="str">
        <f t="shared" si="479"/>
        <v/>
      </c>
      <c r="S63" s="102"/>
      <c r="T63" s="104" t="str">
        <f t="shared" si="554"/>
        <v/>
      </c>
      <c r="U63" s="102"/>
      <c r="V63" s="102"/>
      <c r="W63" s="104" t="str">
        <f t="shared" si="480"/>
        <v/>
      </c>
      <c r="X63" s="102"/>
      <c r="Y63" s="104" t="str">
        <f t="shared" si="555"/>
        <v/>
      </c>
      <c r="Z63" s="102"/>
      <c r="AA63" s="102"/>
      <c r="AB63" s="104" t="str">
        <f t="shared" si="481"/>
        <v/>
      </c>
      <c r="AC63" s="102"/>
      <c r="AD63" s="104" t="str">
        <f t="shared" si="556"/>
        <v/>
      </c>
      <c r="AE63" s="104" t="str">
        <f t="shared" si="557"/>
        <v/>
      </c>
      <c r="AF63" s="104" t="str">
        <f t="shared" si="558"/>
        <v/>
      </c>
      <c r="AG63" s="104" t="str">
        <f t="shared" si="559"/>
        <v/>
      </c>
      <c r="AH63" s="104" t="str">
        <f t="shared" si="560"/>
        <v/>
      </c>
      <c r="AI63" s="104" t="str">
        <f t="shared" si="561"/>
        <v/>
      </c>
      <c r="AJ63" s="105" t="str">
        <f t="shared" si="482"/>
        <v/>
      </c>
      <c r="AK63" s="109" t="str">
        <f t="shared" si="446"/>
        <v/>
      </c>
      <c r="AL63" s="102"/>
      <c r="AM63" s="102"/>
      <c r="AN63" s="104" t="str">
        <f t="shared" si="483"/>
        <v/>
      </c>
      <c r="AO63" s="102"/>
      <c r="AP63" s="104" t="str">
        <f t="shared" si="562"/>
        <v/>
      </c>
      <c r="AQ63" s="102"/>
      <c r="AR63" s="102"/>
      <c r="AS63" s="104" t="str">
        <f t="shared" si="484"/>
        <v/>
      </c>
      <c r="AT63" s="102"/>
      <c r="AU63" s="104" t="str">
        <f t="shared" si="563"/>
        <v/>
      </c>
      <c r="AV63" s="102"/>
      <c r="AW63" s="102"/>
      <c r="AX63" s="104" t="str">
        <f t="shared" si="485"/>
        <v/>
      </c>
      <c r="AY63" s="102"/>
      <c r="AZ63" s="104" t="str">
        <f t="shared" si="564"/>
        <v/>
      </c>
      <c r="BA63" s="102"/>
      <c r="BB63" s="102"/>
      <c r="BC63" s="104" t="str">
        <f t="shared" si="486"/>
        <v/>
      </c>
      <c r="BD63" s="102"/>
      <c r="BE63" s="104" t="str">
        <f t="shared" si="565"/>
        <v/>
      </c>
      <c r="BF63" s="102"/>
      <c r="BG63" s="102"/>
      <c r="BH63" s="104" t="str">
        <f t="shared" si="487"/>
        <v/>
      </c>
      <c r="BI63" s="102"/>
      <c r="BJ63" s="104" t="str">
        <f t="shared" si="566"/>
        <v/>
      </c>
      <c r="BK63" s="104" t="str">
        <f t="shared" si="567"/>
        <v/>
      </c>
      <c r="BL63" s="104" t="str">
        <f t="shared" si="568"/>
        <v/>
      </c>
      <c r="BM63" s="104" t="str">
        <f t="shared" si="569"/>
        <v/>
      </c>
      <c r="BN63" s="104" t="str">
        <f t="shared" si="570"/>
        <v/>
      </c>
      <c r="BO63" s="104" t="str">
        <f t="shared" si="571"/>
        <v/>
      </c>
      <c r="BP63" s="105" t="str">
        <f t="shared" si="461"/>
        <v/>
      </c>
      <c r="BQ63" s="109" t="str">
        <f t="shared" si="447"/>
        <v/>
      </c>
      <c r="BR63" s="102"/>
      <c r="BS63" s="102"/>
      <c r="BT63" s="104" t="str">
        <f t="shared" si="488"/>
        <v/>
      </c>
      <c r="BU63" s="102"/>
      <c r="BV63" s="104" t="str">
        <f t="shared" si="572"/>
        <v/>
      </c>
      <c r="BW63" s="102"/>
      <c r="BX63" s="102"/>
      <c r="BY63" s="104" t="str">
        <f t="shared" si="489"/>
        <v/>
      </c>
      <c r="BZ63" s="102"/>
      <c r="CA63" s="104" t="str">
        <f t="shared" si="573"/>
        <v/>
      </c>
      <c r="CB63" s="102"/>
      <c r="CC63" s="102"/>
      <c r="CD63" s="104" t="str">
        <f t="shared" si="490"/>
        <v/>
      </c>
      <c r="CE63" s="102"/>
      <c r="CF63" s="104" t="str">
        <f t="shared" si="574"/>
        <v/>
      </c>
      <c r="CG63" s="102"/>
      <c r="CH63" s="102"/>
      <c r="CI63" s="104" t="str">
        <f t="shared" si="491"/>
        <v/>
      </c>
      <c r="CJ63" s="102"/>
      <c r="CK63" s="104" t="str">
        <f t="shared" si="575"/>
        <v/>
      </c>
      <c r="CL63" s="102"/>
      <c r="CM63" s="102"/>
      <c r="CN63" s="104" t="str">
        <f t="shared" si="492"/>
        <v/>
      </c>
      <c r="CO63" s="102"/>
      <c r="CP63" s="104" t="str">
        <f t="shared" si="576"/>
        <v/>
      </c>
      <c r="CQ63" s="104" t="str">
        <f t="shared" si="577"/>
        <v/>
      </c>
      <c r="CR63" s="104" t="str">
        <f t="shared" si="578"/>
        <v/>
      </c>
      <c r="CS63" s="104" t="str">
        <f t="shared" si="579"/>
        <v/>
      </c>
      <c r="CT63" s="104" t="str">
        <f t="shared" si="580"/>
        <v/>
      </c>
      <c r="CU63" s="104" t="str">
        <f t="shared" si="581"/>
        <v/>
      </c>
      <c r="CV63" s="105" t="str">
        <f t="shared" si="462"/>
        <v/>
      </c>
      <c r="CW63" s="109" t="str">
        <f t="shared" si="448"/>
        <v/>
      </c>
      <c r="CX63" s="102"/>
      <c r="CY63" s="102"/>
      <c r="CZ63" s="104" t="str">
        <f t="shared" si="493"/>
        <v/>
      </c>
      <c r="DA63" s="102"/>
      <c r="DB63" s="104" t="str">
        <f t="shared" si="582"/>
        <v/>
      </c>
      <c r="DC63" s="102"/>
      <c r="DD63" s="102"/>
      <c r="DE63" s="104" t="str">
        <f t="shared" si="494"/>
        <v/>
      </c>
      <c r="DF63" s="102"/>
      <c r="DG63" s="104" t="str">
        <f t="shared" si="583"/>
        <v/>
      </c>
      <c r="DH63" s="102"/>
      <c r="DI63" s="102"/>
      <c r="DJ63" s="104" t="str">
        <f t="shared" si="495"/>
        <v/>
      </c>
      <c r="DK63" s="102"/>
      <c r="DL63" s="104" t="str">
        <f t="shared" si="584"/>
        <v/>
      </c>
      <c r="DM63" s="102"/>
      <c r="DN63" s="102"/>
      <c r="DO63" s="104" t="str">
        <f t="shared" si="496"/>
        <v/>
      </c>
      <c r="DP63" s="102"/>
      <c r="DQ63" s="104" t="str">
        <f t="shared" si="585"/>
        <v/>
      </c>
      <c r="DR63" s="102"/>
      <c r="DS63" s="102"/>
      <c r="DT63" s="104" t="str">
        <f t="shared" si="497"/>
        <v/>
      </c>
      <c r="DU63" s="102"/>
      <c r="DV63" s="104" t="str">
        <f t="shared" si="586"/>
        <v/>
      </c>
      <c r="DW63" s="104" t="str">
        <f t="shared" si="587"/>
        <v/>
      </c>
      <c r="DX63" s="104" t="str">
        <f t="shared" si="588"/>
        <v/>
      </c>
      <c r="DY63" s="104" t="str">
        <f t="shared" si="589"/>
        <v/>
      </c>
      <c r="DZ63" s="104" t="str">
        <f t="shared" si="590"/>
        <v/>
      </c>
      <c r="EA63" s="104" t="str">
        <f t="shared" si="591"/>
        <v/>
      </c>
      <c r="EB63" s="105" t="str">
        <f t="shared" si="463"/>
        <v/>
      </c>
      <c r="EC63" s="109" t="str">
        <f t="shared" si="449"/>
        <v/>
      </c>
      <c r="ED63" s="102"/>
      <c r="EE63" s="102"/>
      <c r="EF63" s="104" t="str">
        <f t="shared" si="498"/>
        <v/>
      </c>
      <c r="EG63" s="102"/>
      <c r="EH63" s="104" t="str">
        <f t="shared" si="592"/>
        <v/>
      </c>
      <c r="EI63" s="102"/>
      <c r="EJ63" s="102"/>
      <c r="EK63" s="104" t="str">
        <f t="shared" si="499"/>
        <v/>
      </c>
      <c r="EL63" s="102"/>
      <c r="EM63" s="104" t="str">
        <f t="shared" si="593"/>
        <v/>
      </c>
      <c r="EN63" s="102"/>
      <c r="EO63" s="102"/>
      <c r="EP63" s="104" t="str">
        <f t="shared" si="500"/>
        <v/>
      </c>
      <c r="EQ63" s="102"/>
      <c r="ER63" s="104" t="str">
        <f t="shared" si="594"/>
        <v/>
      </c>
      <c r="ES63" s="102"/>
      <c r="ET63" s="102"/>
      <c r="EU63" s="104" t="str">
        <f t="shared" si="501"/>
        <v/>
      </c>
      <c r="EV63" s="102"/>
      <c r="EW63" s="104" t="str">
        <f t="shared" si="595"/>
        <v/>
      </c>
      <c r="EX63" s="102"/>
      <c r="EY63" s="102"/>
      <c r="EZ63" s="104" t="str">
        <f t="shared" si="502"/>
        <v/>
      </c>
      <c r="FA63" s="102"/>
      <c r="FB63" s="104" t="str">
        <f t="shared" si="596"/>
        <v/>
      </c>
      <c r="FC63" s="104" t="str">
        <f t="shared" si="597"/>
        <v/>
      </c>
      <c r="FD63" s="104" t="str">
        <f t="shared" si="598"/>
        <v/>
      </c>
      <c r="FE63" s="104" t="str">
        <f t="shared" si="599"/>
        <v/>
      </c>
      <c r="FF63" s="104" t="str">
        <f t="shared" si="600"/>
        <v/>
      </c>
      <c r="FG63" s="104" t="str">
        <f t="shared" si="601"/>
        <v/>
      </c>
      <c r="FH63" s="105" t="str">
        <f t="shared" si="464"/>
        <v/>
      </c>
      <c r="FI63" s="109" t="str">
        <f t="shared" si="450"/>
        <v/>
      </c>
      <c r="FJ63" s="102"/>
      <c r="FK63" s="102"/>
      <c r="FL63" s="104" t="str">
        <f t="shared" si="503"/>
        <v/>
      </c>
      <c r="FM63" s="102"/>
      <c r="FN63" s="104" t="str">
        <f t="shared" si="602"/>
        <v/>
      </c>
      <c r="FO63" s="102"/>
      <c r="FP63" s="102"/>
      <c r="FQ63" s="104" t="str">
        <f t="shared" si="504"/>
        <v/>
      </c>
      <c r="FR63" s="102"/>
      <c r="FS63" s="104" t="str">
        <f t="shared" si="603"/>
        <v/>
      </c>
      <c r="FT63" s="102"/>
      <c r="FU63" s="102"/>
      <c r="FV63" s="104" t="str">
        <f t="shared" si="505"/>
        <v/>
      </c>
      <c r="FW63" s="102"/>
      <c r="FX63" s="104" t="str">
        <f t="shared" si="604"/>
        <v/>
      </c>
      <c r="FY63" s="102"/>
      <c r="FZ63" s="102"/>
      <c r="GA63" s="104" t="str">
        <f t="shared" si="506"/>
        <v/>
      </c>
      <c r="GB63" s="102"/>
      <c r="GC63" s="104" t="str">
        <f t="shared" si="605"/>
        <v/>
      </c>
      <c r="GD63" s="102"/>
      <c r="GE63" s="102"/>
      <c r="GF63" s="104" t="str">
        <f t="shared" si="507"/>
        <v/>
      </c>
      <c r="GG63" s="102"/>
      <c r="GH63" s="104" t="str">
        <f t="shared" si="606"/>
        <v/>
      </c>
      <c r="GI63" s="104" t="str">
        <f t="shared" si="607"/>
        <v/>
      </c>
      <c r="GJ63" s="104" t="str">
        <f t="shared" si="608"/>
        <v/>
      </c>
      <c r="GK63" s="104" t="str">
        <f t="shared" si="609"/>
        <v/>
      </c>
      <c r="GL63" s="104" t="str">
        <f t="shared" si="610"/>
        <v/>
      </c>
      <c r="GM63" s="104" t="str">
        <f t="shared" si="611"/>
        <v/>
      </c>
      <c r="GN63" s="105" t="str">
        <f t="shared" si="465"/>
        <v/>
      </c>
      <c r="GO63" s="109" t="str">
        <f t="shared" si="451"/>
        <v/>
      </c>
      <c r="GP63" s="102"/>
      <c r="GQ63" s="102"/>
      <c r="GR63" s="104" t="str">
        <f t="shared" si="508"/>
        <v/>
      </c>
      <c r="GS63" s="102"/>
      <c r="GT63" s="104" t="str">
        <f t="shared" si="612"/>
        <v/>
      </c>
      <c r="GU63" s="102"/>
      <c r="GV63" s="102"/>
      <c r="GW63" s="104" t="str">
        <f t="shared" si="509"/>
        <v/>
      </c>
      <c r="GX63" s="102"/>
      <c r="GY63" s="104" t="str">
        <f t="shared" si="613"/>
        <v/>
      </c>
      <c r="GZ63" s="102"/>
      <c r="HA63" s="102"/>
      <c r="HB63" s="104" t="str">
        <f t="shared" si="510"/>
        <v/>
      </c>
      <c r="HC63" s="102"/>
      <c r="HD63" s="104" t="str">
        <f t="shared" si="614"/>
        <v/>
      </c>
      <c r="HE63" s="102"/>
      <c r="HF63" s="102"/>
      <c r="HG63" s="104" t="str">
        <f t="shared" si="511"/>
        <v/>
      </c>
      <c r="HH63" s="102"/>
      <c r="HI63" s="104" t="str">
        <f t="shared" si="615"/>
        <v/>
      </c>
      <c r="HJ63" s="102"/>
      <c r="HK63" s="102"/>
      <c r="HL63" s="104" t="str">
        <f t="shared" si="512"/>
        <v/>
      </c>
      <c r="HM63" s="102"/>
      <c r="HN63" s="104" t="str">
        <f t="shared" si="616"/>
        <v/>
      </c>
      <c r="HO63" s="104" t="str">
        <f t="shared" si="617"/>
        <v/>
      </c>
      <c r="HP63" s="104" t="str">
        <f t="shared" si="618"/>
        <v/>
      </c>
      <c r="HQ63" s="104" t="str">
        <f t="shared" si="619"/>
        <v/>
      </c>
      <c r="HR63" s="104" t="str">
        <f t="shared" si="620"/>
        <v/>
      </c>
      <c r="HS63" s="104" t="str">
        <f t="shared" si="621"/>
        <v/>
      </c>
      <c r="HT63" s="105" t="str">
        <f t="shared" si="466"/>
        <v/>
      </c>
      <c r="HU63" s="109" t="str">
        <f t="shared" si="452"/>
        <v/>
      </c>
      <c r="HV63" s="102"/>
      <c r="HW63" s="102"/>
      <c r="HX63" s="104" t="str">
        <f t="shared" si="513"/>
        <v/>
      </c>
      <c r="HY63" s="102"/>
      <c r="HZ63" s="104" t="str">
        <f t="shared" si="622"/>
        <v/>
      </c>
      <c r="IA63" s="102"/>
      <c r="IB63" s="102"/>
      <c r="IC63" s="104" t="str">
        <f t="shared" si="514"/>
        <v/>
      </c>
      <c r="ID63" s="102"/>
      <c r="IE63" s="104" t="str">
        <f t="shared" si="623"/>
        <v/>
      </c>
      <c r="IF63" s="102"/>
      <c r="IG63" s="102"/>
      <c r="IH63" s="104" t="str">
        <f t="shared" si="515"/>
        <v/>
      </c>
      <c r="II63" s="102"/>
      <c r="IJ63" s="104" t="str">
        <f t="shared" si="624"/>
        <v/>
      </c>
      <c r="IK63" s="102"/>
      <c r="IL63" s="102"/>
      <c r="IM63" s="104" t="str">
        <f t="shared" si="516"/>
        <v/>
      </c>
      <c r="IN63" s="102"/>
      <c r="IO63" s="104" t="str">
        <f t="shared" si="625"/>
        <v/>
      </c>
      <c r="IP63" s="102"/>
      <c r="IQ63" s="102"/>
      <c r="IR63" s="104" t="str">
        <f t="shared" si="517"/>
        <v/>
      </c>
      <c r="IS63" s="102"/>
      <c r="IT63" s="104" t="str">
        <f t="shared" si="626"/>
        <v/>
      </c>
      <c r="IU63" s="104" t="str">
        <f t="shared" si="627"/>
        <v/>
      </c>
      <c r="IV63" s="104" t="str">
        <f t="shared" si="628"/>
        <v/>
      </c>
      <c r="IW63" s="104" t="str">
        <f t="shared" si="629"/>
        <v/>
      </c>
      <c r="IX63" s="104" t="str">
        <f t="shared" si="630"/>
        <v/>
      </c>
      <c r="IY63" s="104" t="str">
        <f t="shared" si="631"/>
        <v/>
      </c>
      <c r="IZ63" s="105" t="str">
        <f t="shared" si="472"/>
        <v/>
      </c>
      <c r="JA63" s="109" t="str">
        <f t="shared" si="453"/>
        <v/>
      </c>
      <c r="JB63" s="102"/>
      <c r="JC63" s="102"/>
      <c r="JD63" s="104" t="str">
        <f t="shared" si="518"/>
        <v/>
      </c>
      <c r="JE63" s="102"/>
      <c r="JF63" s="104" t="str">
        <f t="shared" si="632"/>
        <v/>
      </c>
      <c r="JG63" s="102"/>
      <c r="JH63" s="102"/>
      <c r="JI63" s="104" t="str">
        <f t="shared" si="519"/>
        <v/>
      </c>
      <c r="JJ63" s="102"/>
      <c r="JK63" s="104" t="str">
        <f t="shared" si="633"/>
        <v/>
      </c>
      <c r="JL63" s="102"/>
      <c r="JM63" s="102"/>
      <c r="JN63" s="104" t="str">
        <f t="shared" si="520"/>
        <v/>
      </c>
      <c r="JO63" s="102"/>
      <c r="JP63" s="104" t="str">
        <f t="shared" si="634"/>
        <v/>
      </c>
      <c r="JQ63" s="102"/>
      <c r="JR63" s="102"/>
      <c r="JS63" s="104" t="str">
        <f t="shared" si="521"/>
        <v/>
      </c>
      <c r="JT63" s="102"/>
      <c r="JU63" s="104" t="str">
        <f t="shared" si="635"/>
        <v/>
      </c>
      <c r="JV63" s="102"/>
      <c r="JW63" s="102"/>
      <c r="JX63" s="104" t="str">
        <f t="shared" si="522"/>
        <v/>
      </c>
      <c r="JY63" s="102"/>
      <c r="JZ63" s="104" t="str">
        <f t="shared" si="636"/>
        <v/>
      </c>
      <c r="KA63" s="104" t="str">
        <f t="shared" si="637"/>
        <v/>
      </c>
      <c r="KB63" s="104" t="str">
        <f t="shared" si="638"/>
        <v/>
      </c>
      <c r="KC63" s="104" t="str">
        <f t="shared" si="639"/>
        <v/>
      </c>
      <c r="KD63" s="104" t="str">
        <f t="shared" si="640"/>
        <v/>
      </c>
      <c r="KE63" s="104" t="str">
        <f t="shared" si="641"/>
        <v/>
      </c>
      <c r="KF63" s="105" t="str">
        <f t="shared" si="473"/>
        <v/>
      </c>
      <c r="KG63" s="109" t="str">
        <f t="shared" si="454"/>
        <v/>
      </c>
      <c r="KH63" s="102"/>
      <c r="KI63" s="102"/>
      <c r="KJ63" s="104" t="str">
        <f t="shared" si="523"/>
        <v/>
      </c>
      <c r="KK63" s="102"/>
      <c r="KL63" s="104" t="str">
        <f t="shared" si="642"/>
        <v/>
      </c>
      <c r="KM63" s="102"/>
      <c r="KN63" s="102"/>
      <c r="KO63" s="104" t="str">
        <f t="shared" si="524"/>
        <v/>
      </c>
      <c r="KP63" s="102"/>
      <c r="KQ63" s="104" t="str">
        <f t="shared" si="643"/>
        <v/>
      </c>
      <c r="KR63" s="102"/>
      <c r="KS63" s="102"/>
      <c r="KT63" s="104" t="str">
        <f t="shared" si="525"/>
        <v/>
      </c>
      <c r="KU63" s="102"/>
      <c r="KV63" s="104" t="str">
        <f t="shared" si="644"/>
        <v/>
      </c>
      <c r="KW63" s="102"/>
      <c r="KX63" s="102"/>
      <c r="KY63" s="104" t="str">
        <f t="shared" si="526"/>
        <v/>
      </c>
      <c r="KZ63" s="102"/>
      <c r="LA63" s="104" t="str">
        <f t="shared" si="645"/>
        <v/>
      </c>
      <c r="LB63" s="102"/>
      <c r="LC63" s="102"/>
      <c r="LD63" s="104" t="str">
        <f t="shared" si="527"/>
        <v/>
      </c>
      <c r="LE63" s="102"/>
      <c r="LF63" s="104" t="str">
        <f t="shared" si="646"/>
        <v/>
      </c>
      <c r="LG63" s="104" t="str">
        <f t="shared" si="647"/>
        <v/>
      </c>
      <c r="LH63" s="104" t="str">
        <f t="shared" si="648"/>
        <v/>
      </c>
      <c r="LI63" s="104" t="str">
        <f t="shared" si="649"/>
        <v/>
      </c>
      <c r="LJ63" s="104" t="str">
        <f t="shared" si="650"/>
        <v/>
      </c>
      <c r="LK63" s="104" t="str">
        <f t="shared" si="651"/>
        <v/>
      </c>
      <c r="LL63" s="105" t="str">
        <f t="shared" si="474"/>
        <v/>
      </c>
      <c r="LM63" s="109" t="str">
        <f t="shared" si="455"/>
        <v/>
      </c>
      <c r="LN63" s="102"/>
      <c r="LO63" s="102"/>
      <c r="LP63" s="104" t="str">
        <f t="shared" si="528"/>
        <v/>
      </c>
      <c r="LQ63" s="102"/>
      <c r="LR63" s="104" t="str">
        <f t="shared" si="652"/>
        <v/>
      </c>
      <c r="LS63" s="102"/>
      <c r="LT63" s="102"/>
      <c r="LU63" s="104" t="str">
        <f t="shared" si="529"/>
        <v/>
      </c>
      <c r="LV63" s="102"/>
      <c r="LW63" s="104" t="str">
        <f t="shared" si="653"/>
        <v/>
      </c>
      <c r="LX63" s="102"/>
      <c r="LY63" s="102"/>
      <c r="LZ63" s="104" t="str">
        <f t="shared" si="530"/>
        <v/>
      </c>
      <c r="MA63" s="102"/>
      <c r="MB63" s="104" t="str">
        <f t="shared" si="654"/>
        <v/>
      </c>
      <c r="MC63" s="102"/>
      <c r="MD63" s="102"/>
      <c r="ME63" s="104" t="str">
        <f t="shared" si="531"/>
        <v/>
      </c>
      <c r="MF63" s="102"/>
      <c r="MG63" s="104" t="str">
        <f t="shared" si="655"/>
        <v/>
      </c>
      <c r="MH63" s="102"/>
      <c r="MI63" s="102"/>
      <c r="MJ63" s="104" t="str">
        <f t="shared" si="532"/>
        <v/>
      </c>
      <c r="MK63" s="102"/>
      <c r="ML63" s="104" t="str">
        <f t="shared" si="656"/>
        <v/>
      </c>
      <c r="MM63" s="104" t="str">
        <f t="shared" si="657"/>
        <v/>
      </c>
      <c r="MN63" s="104" t="str">
        <f t="shared" si="658"/>
        <v/>
      </c>
      <c r="MO63" s="104" t="str">
        <f t="shared" si="659"/>
        <v/>
      </c>
      <c r="MP63" s="104" t="str">
        <f t="shared" si="660"/>
        <v/>
      </c>
      <c r="MQ63" s="104" t="str">
        <f t="shared" si="661"/>
        <v/>
      </c>
      <c r="MR63" s="105" t="str">
        <f t="shared" si="475"/>
        <v/>
      </c>
      <c r="MS63" s="109" t="str">
        <f t="shared" si="456"/>
        <v/>
      </c>
      <c r="MT63" s="102"/>
      <c r="MU63" s="102"/>
      <c r="MV63" s="104" t="str">
        <f t="shared" si="533"/>
        <v/>
      </c>
      <c r="MW63" s="102"/>
      <c r="MX63" s="104" t="str">
        <f t="shared" si="662"/>
        <v/>
      </c>
      <c r="MY63" s="102"/>
      <c r="MZ63" s="102"/>
      <c r="NA63" s="104" t="str">
        <f t="shared" si="534"/>
        <v/>
      </c>
      <c r="NB63" s="102"/>
      <c r="NC63" s="104" t="str">
        <f t="shared" si="663"/>
        <v/>
      </c>
      <c r="ND63" s="102"/>
      <c r="NE63" s="102"/>
      <c r="NF63" s="104" t="str">
        <f t="shared" si="535"/>
        <v/>
      </c>
      <c r="NG63" s="102"/>
      <c r="NH63" s="104" t="str">
        <f t="shared" si="664"/>
        <v/>
      </c>
      <c r="NI63" s="102"/>
      <c r="NJ63" s="102"/>
      <c r="NK63" s="104" t="str">
        <f t="shared" si="536"/>
        <v/>
      </c>
      <c r="NL63" s="102"/>
      <c r="NM63" s="104" t="str">
        <f t="shared" si="665"/>
        <v/>
      </c>
      <c r="NN63" s="102"/>
      <c r="NO63" s="102"/>
      <c r="NP63" s="104" t="str">
        <f t="shared" si="537"/>
        <v/>
      </c>
      <c r="NQ63" s="102"/>
      <c r="NR63" s="104" t="str">
        <f t="shared" si="666"/>
        <v/>
      </c>
      <c r="NS63" s="104" t="str">
        <f t="shared" si="667"/>
        <v/>
      </c>
      <c r="NT63" s="104" t="str">
        <f t="shared" si="668"/>
        <v/>
      </c>
      <c r="NU63" s="104" t="str">
        <f t="shared" si="669"/>
        <v/>
      </c>
      <c r="NV63" s="104" t="str">
        <f t="shared" si="670"/>
        <v/>
      </c>
      <c r="NW63" s="104" t="str">
        <f t="shared" si="671"/>
        <v/>
      </c>
      <c r="NX63" s="105" t="str">
        <f t="shared" si="476"/>
        <v/>
      </c>
      <c r="NY63" s="109" t="str">
        <f t="shared" si="457"/>
        <v/>
      </c>
      <c r="NZ63" s="73">
        <f t="shared" si="458"/>
        <v>0</v>
      </c>
      <c r="OA63" s="104" t="str">
        <f t="shared" si="538"/>
        <v/>
      </c>
      <c r="OB63" s="104" t="str">
        <f t="shared" si="539"/>
        <v/>
      </c>
      <c r="OC63" s="104" t="str">
        <f t="shared" si="540"/>
        <v/>
      </c>
      <c r="OD63" s="104" t="str">
        <f t="shared" si="541"/>
        <v/>
      </c>
      <c r="OE63" s="104" t="str">
        <f t="shared" si="542"/>
        <v/>
      </c>
      <c r="OF63" s="104" t="str">
        <f t="shared" si="543"/>
        <v/>
      </c>
      <c r="OG63" s="104" t="str">
        <f t="shared" si="544"/>
        <v/>
      </c>
      <c r="OH63" s="104" t="str">
        <f t="shared" si="545"/>
        <v/>
      </c>
      <c r="OI63" s="104" t="str">
        <f t="shared" si="546"/>
        <v/>
      </c>
      <c r="OJ63" s="104" t="str">
        <f t="shared" si="547"/>
        <v/>
      </c>
      <c r="OK63" s="104" t="str">
        <f t="shared" si="548"/>
        <v/>
      </c>
      <c r="OL63" s="104" t="str">
        <f t="shared" si="549"/>
        <v/>
      </c>
      <c r="OM63" s="134"/>
      <c r="ON63" s="104" t="str">
        <f t="shared" si="550"/>
        <v/>
      </c>
      <c r="OO63" s="104" t="str">
        <f t="shared" si="551"/>
        <v/>
      </c>
      <c r="OP63" s="104" t="str">
        <f t="shared" si="672"/>
        <v/>
      </c>
      <c r="OQ63" s="104" t="str">
        <f t="shared" si="673"/>
        <v/>
      </c>
      <c r="OR63" s="105" t="str">
        <f t="shared" si="674"/>
        <v/>
      </c>
      <c r="OS63" s="105" t="str">
        <f t="shared" si="675"/>
        <v/>
      </c>
      <c r="OT63" s="134"/>
      <c r="OU63" s="109" t="str">
        <f t="shared" si="459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 t="e">
        <f t="shared" si="676"/>
        <v>#REF!</v>
      </c>
      <c r="B64" s="237"/>
      <c r="C64" s="237"/>
      <c r="D64" s="237"/>
      <c r="E64" s="238"/>
      <c r="F64" s="102"/>
      <c r="G64" s="102"/>
      <c r="H64" s="104" t="str">
        <f t="shared" si="477"/>
        <v/>
      </c>
      <c r="I64" s="102"/>
      <c r="J64" s="104" t="str">
        <f t="shared" si="552"/>
        <v/>
      </c>
      <c r="K64" s="102"/>
      <c r="L64" s="102"/>
      <c r="M64" s="104" t="str">
        <f t="shared" si="478"/>
        <v/>
      </c>
      <c r="N64" s="102"/>
      <c r="O64" s="104" t="str">
        <f t="shared" si="553"/>
        <v/>
      </c>
      <c r="P64" s="102"/>
      <c r="Q64" s="102"/>
      <c r="R64" s="104" t="str">
        <f t="shared" si="479"/>
        <v/>
      </c>
      <c r="S64" s="102"/>
      <c r="T64" s="104" t="str">
        <f t="shared" si="554"/>
        <v/>
      </c>
      <c r="U64" s="102"/>
      <c r="V64" s="102"/>
      <c r="W64" s="104" t="str">
        <f t="shared" si="480"/>
        <v/>
      </c>
      <c r="X64" s="102"/>
      <c r="Y64" s="104" t="str">
        <f t="shared" si="555"/>
        <v/>
      </c>
      <c r="Z64" s="102"/>
      <c r="AA64" s="102"/>
      <c r="AB64" s="104" t="str">
        <f t="shared" si="481"/>
        <v/>
      </c>
      <c r="AC64" s="102"/>
      <c r="AD64" s="104" t="str">
        <f t="shared" si="556"/>
        <v/>
      </c>
      <c r="AE64" s="104" t="str">
        <f t="shared" si="557"/>
        <v/>
      </c>
      <c r="AF64" s="104" t="str">
        <f t="shared" si="558"/>
        <v/>
      </c>
      <c r="AG64" s="104" t="str">
        <f t="shared" si="559"/>
        <v/>
      </c>
      <c r="AH64" s="104" t="str">
        <f t="shared" si="560"/>
        <v/>
      </c>
      <c r="AI64" s="104" t="str">
        <f t="shared" si="561"/>
        <v/>
      </c>
      <c r="AJ64" s="105" t="str">
        <f t="shared" si="482"/>
        <v/>
      </c>
      <c r="AK64" s="109" t="str">
        <f t="shared" si="446"/>
        <v/>
      </c>
      <c r="AL64" s="102"/>
      <c r="AM64" s="102"/>
      <c r="AN64" s="104" t="str">
        <f t="shared" si="483"/>
        <v/>
      </c>
      <c r="AO64" s="102"/>
      <c r="AP64" s="104" t="str">
        <f t="shared" si="562"/>
        <v/>
      </c>
      <c r="AQ64" s="102"/>
      <c r="AR64" s="102"/>
      <c r="AS64" s="104" t="str">
        <f t="shared" si="484"/>
        <v/>
      </c>
      <c r="AT64" s="102"/>
      <c r="AU64" s="104" t="str">
        <f t="shared" si="563"/>
        <v/>
      </c>
      <c r="AV64" s="102"/>
      <c r="AW64" s="102"/>
      <c r="AX64" s="104" t="str">
        <f t="shared" si="485"/>
        <v/>
      </c>
      <c r="AY64" s="102"/>
      <c r="AZ64" s="104" t="str">
        <f t="shared" si="564"/>
        <v/>
      </c>
      <c r="BA64" s="102"/>
      <c r="BB64" s="102"/>
      <c r="BC64" s="104" t="str">
        <f t="shared" si="486"/>
        <v/>
      </c>
      <c r="BD64" s="102"/>
      <c r="BE64" s="104" t="str">
        <f t="shared" si="565"/>
        <v/>
      </c>
      <c r="BF64" s="102"/>
      <c r="BG64" s="102"/>
      <c r="BH64" s="104" t="str">
        <f t="shared" si="487"/>
        <v/>
      </c>
      <c r="BI64" s="102"/>
      <c r="BJ64" s="104" t="str">
        <f t="shared" si="566"/>
        <v/>
      </c>
      <c r="BK64" s="104" t="str">
        <f t="shared" si="567"/>
        <v/>
      </c>
      <c r="BL64" s="104" t="str">
        <f t="shared" si="568"/>
        <v/>
      </c>
      <c r="BM64" s="104" t="str">
        <f t="shared" si="569"/>
        <v/>
      </c>
      <c r="BN64" s="104" t="str">
        <f t="shared" si="570"/>
        <v/>
      </c>
      <c r="BO64" s="104" t="str">
        <f t="shared" si="571"/>
        <v/>
      </c>
      <c r="BP64" s="105" t="str">
        <f t="shared" si="461"/>
        <v/>
      </c>
      <c r="BQ64" s="109" t="str">
        <f t="shared" si="447"/>
        <v/>
      </c>
      <c r="BR64" s="102"/>
      <c r="BS64" s="102"/>
      <c r="BT64" s="104" t="str">
        <f t="shared" si="488"/>
        <v/>
      </c>
      <c r="BU64" s="102"/>
      <c r="BV64" s="104" t="str">
        <f t="shared" si="572"/>
        <v/>
      </c>
      <c r="BW64" s="102"/>
      <c r="BX64" s="102"/>
      <c r="BY64" s="104" t="str">
        <f t="shared" si="489"/>
        <v/>
      </c>
      <c r="BZ64" s="102"/>
      <c r="CA64" s="104" t="str">
        <f t="shared" si="573"/>
        <v/>
      </c>
      <c r="CB64" s="102"/>
      <c r="CC64" s="102"/>
      <c r="CD64" s="104" t="str">
        <f t="shared" si="490"/>
        <v/>
      </c>
      <c r="CE64" s="102"/>
      <c r="CF64" s="104" t="str">
        <f t="shared" si="574"/>
        <v/>
      </c>
      <c r="CG64" s="102"/>
      <c r="CH64" s="102"/>
      <c r="CI64" s="104" t="str">
        <f t="shared" si="491"/>
        <v/>
      </c>
      <c r="CJ64" s="102"/>
      <c r="CK64" s="104" t="str">
        <f t="shared" si="575"/>
        <v/>
      </c>
      <c r="CL64" s="102"/>
      <c r="CM64" s="102"/>
      <c r="CN64" s="104" t="str">
        <f t="shared" si="492"/>
        <v/>
      </c>
      <c r="CO64" s="102"/>
      <c r="CP64" s="104" t="str">
        <f t="shared" si="576"/>
        <v/>
      </c>
      <c r="CQ64" s="104" t="str">
        <f t="shared" si="577"/>
        <v/>
      </c>
      <c r="CR64" s="104" t="str">
        <f t="shared" si="578"/>
        <v/>
      </c>
      <c r="CS64" s="104" t="str">
        <f t="shared" si="579"/>
        <v/>
      </c>
      <c r="CT64" s="104" t="str">
        <f t="shared" si="580"/>
        <v/>
      </c>
      <c r="CU64" s="104" t="str">
        <f t="shared" si="581"/>
        <v/>
      </c>
      <c r="CV64" s="105" t="str">
        <f t="shared" si="462"/>
        <v/>
      </c>
      <c r="CW64" s="109" t="str">
        <f t="shared" si="448"/>
        <v/>
      </c>
      <c r="CX64" s="102"/>
      <c r="CY64" s="102"/>
      <c r="CZ64" s="104" t="str">
        <f t="shared" si="493"/>
        <v/>
      </c>
      <c r="DA64" s="102"/>
      <c r="DB64" s="104" t="str">
        <f t="shared" si="582"/>
        <v/>
      </c>
      <c r="DC64" s="102"/>
      <c r="DD64" s="102"/>
      <c r="DE64" s="104" t="str">
        <f t="shared" si="494"/>
        <v/>
      </c>
      <c r="DF64" s="102"/>
      <c r="DG64" s="104" t="str">
        <f t="shared" si="583"/>
        <v/>
      </c>
      <c r="DH64" s="102"/>
      <c r="DI64" s="102"/>
      <c r="DJ64" s="104" t="str">
        <f t="shared" si="495"/>
        <v/>
      </c>
      <c r="DK64" s="102"/>
      <c r="DL64" s="104" t="str">
        <f t="shared" si="584"/>
        <v/>
      </c>
      <c r="DM64" s="102"/>
      <c r="DN64" s="102"/>
      <c r="DO64" s="104" t="str">
        <f t="shared" si="496"/>
        <v/>
      </c>
      <c r="DP64" s="102"/>
      <c r="DQ64" s="104" t="str">
        <f t="shared" si="585"/>
        <v/>
      </c>
      <c r="DR64" s="102"/>
      <c r="DS64" s="102"/>
      <c r="DT64" s="104" t="str">
        <f t="shared" si="497"/>
        <v/>
      </c>
      <c r="DU64" s="102"/>
      <c r="DV64" s="104" t="str">
        <f t="shared" si="586"/>
        <v/>
      </c>
      <c r="DW64" s="104" t="str">
        <f t="shared" si="587"/>
        <v/>
      </c>
      <c r="DX64" s="104" t="str">
        <f t="shared" si="588"/>
        <v/>
      </c>
      <c r="DY64" s="104" t="str">
        <f t="shared" si="589"/>
        <v/>
      </c>
      <c r="DZ64" s="104" t="str">
        <f t="shared" si="590"/>
        <v/>
      </c>
      <c r="EA64" s="104" t="str">
        <f t="shared" si="591"/>
        <v/>
      </c>
      <c r="EB64" s="105" t="str">
        <f t="shared" si="463"/>
        <v/>
      </c>
      <c r="EC64" s="109" t="str">
        <f t="shared" si="449"/>
        <v/>
      </c>
      <c r="ED64" s="102"/>
      <c r="EE64" s="102"/>
      <c r="EF64" s="104" t="str">
        <f t="shared" si="498"/>
        <v/>
      </c>
      <c r="EG64" s="102"/>
      <c r="EH64" s="104" t="str">
        <f t="shared" si="592"/>
        <v/>
      </c>
      <c r="EI64" s="102"/>
      <c r="EJ64" s="102"/>
      <c r="EK64" s="104" t="str">
        <f t="shared" si="499"/>
        <v/>
      </c>
      <c r="EL64" s="102"/>
      <c r="EM64" s="104" t="str">
        <f t="shared" si="593"/>
        <v/>
      </c>
      <c r="EN64" s="102"/>
      <c r="EO64" s="102"/>
      <c r="EP64" s="104" t="str">
        <f t="shared" si="500"/>
        <v/>
      </c>
      <c r="EQ64" s="102"/>
      <c r="ER64" s="104" t="str">
        <f t="shared" si="594"/>
        <v/>
      </c>
      <c r="ES64" s="102"/>
      <c r="ET64" s="102"/>
      <c r="EU64" s="104" t="str">
        <f t="shared" si="501"/>
        <v/>
      </c>
      <c r="EV64" s="102"/>
      <c r="EW64" s="104" t="str">
        <f t="shared" si="595"/>
        <v/>
      </c>
      <c r="EX64" s="102"/>
      <c r="EY64" s="102"/>
      <c r="EZ64" s="104" t="str">
        <f t="shared" si="502"/>
        <v/>
      </c>
      <c r="FA64" s="102"/>
      <c r="FB64" s="104" t="str">
        <f t="shared" si="596"/>
        <v/>
      </c>
      <c r="FC64" s="104" t="str">
        <f t="shared" si="597"/>
        <v/>
      </c>
      <c r="FD64" s="104" t="str">
        <f t="shared" si="598"/>
        <v/>
      </c>
      <c r="FE64" s="104" t="str">
        <f t="shared" si="599"/>
        <v/>
      </c>
      <c r="FF64" s="104" t="str">
        <f t="shared" si="600"/>
        <v/>
      </c>
      <c r="FG64" s="104" t="str">
        <f t="shared" si="601"/>
        <v/>
      </c>
      <c r="FH64" s="105" t="str">
        <f t="shared" si="464"/>
        <v/>
      </c>
      <c r="FI64" s="109" t="str">
        <f t="shared" si="450"/>
        <v/>
      </c>
      <c r="FJ64" s="102"/>
      <c r="FK64" s="102"/>
      <c r="FL64" s="104" t="str">
        <f t="shared" si="503"/>
        <v/>
      </c>
      <c r="FM64" s="102"/>
      <c r="FN64" s="104" t="str">
        <f t="shared" si="602"/>
        <v/>
      </c>
      <c r="FO64" s="102"/>
      <c r="FP64" s="102"/>
      <c r="FQ64" s="104" t="str">
        <f t="shared" si="504"/>
        <v/>
      </c>
      <c r="FR64" s="102"/>
      <c r="FS64" s="104" t="str">
        <f t="shared" si="603"/>
        <v/>
      </c>
      <c r="FT64" s="102"/>
      <c r="FU64" s="102"/>
      <c r="FV64" s="104" t="str">
        <f t="shared" si="505"/>
        <v/>
      </c>
      <c r="FW64" s="102"/>
      <c r="FX64" s="104" t="str">
        <f t="shared" si="604"/>
        <v/>
      </c>
      <c r="FY64" s="102"/>
      <c r="FZ64" s="102"/>
      <c r="GA64" s="104" t="str">
        <f t="shared" si="506"/>
        <v/>
      </c>
      <c r="GB64" s="102"/>
      <c r="GC64" s="104" t="str">
        <f t="shared" si="605"/>
        <v/>
      </c>
      <c r="GD64" s="102"/>
      <c r="GE64" s="102"/>
      <c r="GF64" s="104" t="str">
        <f t="shared" si="507"/>
        <v/>
      </c>
      <c r="GG64" s="102"/>
      <c r="GH64" s="104" t="str">
        <f t="shared" si="606"/>
        <v/>
      </c>
      <c r="GI64" s="104" t="str">
        <f t="shared" si="607"/>
        <v/>
      </c>
      <c r="GJ64" s="104" t="str">
        <f t="shared" si="608"/>
        <v/>
      </c>
      <c r="GK64" s="104" t="str">
        <f t="shared" si="609"/>
        <v/>
      </c>
      <c r="GL64" s="104" t="str">
        <f t="shared" si="610"/>
        <v/>
      </c>
      <c r="GM64" s="104" t="str">
        <f t="shared" si="611"/>
        <v/>
      </c>
      <c r="GN64" s="105" t="str">
        <f t="shared" si="465"/>
        <v/>
      </c>
      <c r="GO64" s="109" t="str">
        <f t="shared" si="451"/>
        <v/>
      </c>
      <c r="GP64" s="102"/>
      <c r="GQ64" s="102"/>
      <c r="GR64" s="104" t="str">
        <f t="shared" si="508"/>
        <v/>
      </c>
      <c r="GS64" s="102"/>
      <c r="GT64" s="104" t="str">
        <f t="shared" si="612"/>
        <v/>
      </c>
      <c r="GU64" s="102"/>
      <c r="GV64" s="102"/>
      <c r="GW64" s="104" t="str">
        <f t="shared" si="509"/>
        <v/>
      </c>
      <c r="GX64" s="102"/>
      <c r="GY64" s="104" t="str">
        <f t="shared" si="613"/>
        <v/>
      </c>
      <c r="GZ64" s="102"/>
      <c r="HA64" s="102"/>
      <c r="HB64" s="104" t="str">
        <f t="shared" si="510"/>
        <v/>
      </c>
      <c r="HC64" s="102"/>
      <c r="HD64" s="104" t="str">
        <f t="shared" si="614"/>
        <v/>
      </c>
      <c r="HE64" s="102"/>
      <c r="HF64" s="102"/>
      <c r="HG64" s="104" t="str">
        <f t="shared" si="511"/>
        <v/>
      </c>
      <c r="HH64" s="102"/>
      <c r="HI64" s="104" t="str">
        <f t="shared" si="615"/>
        <v/>
      </c>
      <c r="HJ64" s="102"/>
      <c r="HK64" s="102"/>
      <c r="HL64" s="104" t="str">
        <f t="shared" si="512"/>
        <v/>
      </c>
      <c r="HM64" s="102"/>
      <c r="HN64" s="104" t="str">
        <f t="shared" si="616"/>
        <v/>
      </c>
      <c r="HO64" s="104" t="str">
        <f t="shared" si="617"/>
        <v/>
      </c>
      <c r="HP64" s="104" t="str">
        <f t="shared" si="618"/>
        <v/>
      </c>
      <c r="HQ64" s="104" t="str">
        <f t="shared" si="619"/>
        <v/>
      </c>
      <c r="HR64" s="104" t="str">
        <f t="shared" si="620"/>
        <v/>
      </c>
      <c r="HS64" s="104" t="str">
        <f t="shared" si="621"/>
        <v/>
      </c>
      <c r="HT64" s="105" t="str">
        <f t="shared" si="466"/>
        <v/>
      </c>
      <c r="HU64" s="109" t="str">
        <f t="shared" si="452"/>
        <v/>
      </c>
      <c r="HV64" s="102"/>
      <c r="HW64" s="102"/>
      <c r="HX64" s="104" t="str">
        <f t="shared" si="513"/>
        <v/>
      </c>
      <c r="HY64" s="102"/>
      <c r="HZ64" s="104" t="str">
        <f t="shared" si="622"/>
        <v/>
      </c>
      <c r="IA64" s="102"/>
      <c r="IB64" s="102"/>
      <c r="IC64" s="104" t="str">
        <f t="shared" si="514"/>
        <v/>
      </c>
      <c r="ID64" s="102"/>
      <c r="IE64" s="104" t="str">
        <f t="shared" si="623"/>
        <v/>
      </c>
      <c r="IF64" s="102"/>
      <c r="IG64" s="102"/>
      <c r="IH64" s="104" t="str">
        <f t="shared" si="515"/>
        <v/>
      </c>
      <c r="II64" s="102"/>
      <c r="IJ64" s="104" t="str">
        <f t="shared" si="624"/>
        <v/>
      </c>
      <c r="IK64" s="102"/>
      <c r="IL64" s="102"/>
      <c r="IM64" s="104" t="str">
        <f t="shared" si="516"/>
        <v/>
      </c>
      <c r="IN64" s="102"/>
      <c r="IO64" s="104" t="str">
        <f t="shared" si="625"/>
        <v/>
      </c>
      <c r="IP64" s="102"/>
      <c r="IQ64" s="102"/>
      <c r="IR64" s="104" t="str">
        <f t="shared" si="517"/>
        <v/>
      </c>
      <c r="IS64" s="102"/>
      <c r="IT64" s="104" t="str">
        <f t="shared" si="626"/>
        <v/>
      </c>
      <c r="IU64" s="104" t="str">
        <f t="shared" si="627"/>
        <v/>
      </c>
      <c r="IV64" s="104" t="str">
        <f t="shared" si="628"/>
        <v/>
      </c>
      <c r="IW64" s="104" t="str">
        <f t="shared" si="629"/>
        <v/>
      </c>
      <c r="IX64" s="104" t="str">
        <f t="shared" si="630"/>
        <v/>
      </c>
      <c r="IY64" s="104" t="str">
        <f t="shared" si="631"/>
        <v/>
      </c>
      <c r="IZ64" s="105" t="str">
        <f t="shared" si="472"/>
        <v/>
      </c>
      <c r="JA64" s="109" t="str">
        <f t="shared" si="453"/>
        <v/>
      </c>
      <c r="JB64" s="102"/>
      <c r="JC64" s="102"/>
      <c r="JD64" s="104" t="str">
        <f t="shared" si="518"/>
        <v/>
      </c>
      <c r="JE64" s="102"/>
      <c r="JF64" s="104" t="str">
        <f t="shared" si="632"/>
        <v/>
      </c>
      <c r="JG64" s="102"/>
      <c r="JH64" s="102"/>
      <c r="JI64" s="104" t="str">
        <f t="shared" si="519"/>
        <v/>
      </c>
      <c r="JJ64" s="102"/>
      <c r="JK64" s="104" t="str">
        <f t="shared" si="633"/>
        <v/>
      </c>
      <c r="JL64" s="102"/>
      <c r="JM64" s="102"/>
      <c r="JN64" s="104" t="str">
        <f t="shared" si="520"/>
        <v/>
      </c>
      <c r="JO64" s="102"/>
      <c r="JP64" s="104" t="str">
        <f t="shared" si="634"/>
        <v/>
      </c>
      <c r="JQ64" s="102"/>
      <c r="JR64" s="102"/>
      <c r="JS64" s="104" t="str">
        <f t="shared" si="521"/>
        <v/>
      </c>
      <c r="JT64" s="102"/>
      <c r="JU64" s="104" t="str">
        <f t="shared" si="635"/>
        <v/>
      </c>
      <c r="JV64" s="102"/>
      <c r="JW64" s="102"/>
      <c r="JX64" s="104" t="str">
        <f t="shared" si="522"/>
        <v/>
      </c>
      <c r="JY64" s="102"/>
      <c r="JZ64" s="104" t="str">
        <f t="shared" si="636"/>
        <v/>
      </c>
      <c r="KA64" s="104" t="str">
        <f t="shared" si="637"/>
        <v/>
      </c>
      <c r="KB64" s="104" t="str">
        <f t="shared" si="638"/>
        <v/>
      </c>
      <c r="KC64" s="104" t="str">
        <f t="shared" si="639"/>
        <v/>
      </c>
      <c r="KD64" s="104" t="str">
        <f t="shared" si="640"/>
        <v/>
      </c>
      <c r="KE64" s="104" t="str">
        <f t="shared" si="641"/>
        <v/>
      </c>
      <c r="KF64" s="105" t="str">
        <f t="shared" si="473"/>
        <v/>
      </c>
      <c r="KG64" s="109" t="str">
        <f t="shared" si="454"/>
        <v/>
      </c>
      <c r="KH64" s="102"/>
      <c r="KI64" s="102"/>
      <c r="KJ64" s="104" t="str">
        <f t="shared" si="523"/>
        <v/>
      </c>
      <c r="KK64" s="102"/>
      <c r="KL64" s="104" t="str">
        <f t="shared" si="642"/>
        <v/>
      </c>
      <c r="KM64" s="102"/>
      <c r="KN64" s="102"/>
      <c r="KO64" s="104" t="str">
        <f t="shared" si="524"/>
        <v/>
      </c>
      <c r="KP64" s="102"/>
      <c r="KQ64" s="104" t="str">
        <f t="shared" si="643"/>
        <v/>
      </c>
      <c r="KR64" s="102"/>
      <c r="KS64" s="102"/>
      <c r="KT64" s="104" t="str">
        <f t="shared" si="525"/>
        <v/>
      </c>
      <c r="KU64" s="102"/>
      <c r="KV64" s="104" t="str">
        <f t="shared" si="644"/>
        <v/>
      </c>
      <c r="KW64" s="102"/>
      <c r="KX64" s="102"/>
      <c r="KY64" s="104" t="str">
        <f t="shared" si="526"/>
        <v/>
      </c>
      <c r="KZ64" s="102"/>
      <c r="LA64" s="104" t="str">
        <f t="shared" si="645"/>
        <v/>
      </c>
      <c r="LB64" s="102"/>
      <c r="LC64" s="102"/>
      <c r="LD64" s="104" t="str">
        <f t="shared" si="527"/>
        <v/>
      </c>
      <c r="LE64" s="102"/>
      <c r="LF64" s="104" t="str">
        <f t="shared" si="646"/>
        <v/>
      </c>
      <c r="LG64" s="104" t="str">
        <f t="shared" si="647"/>
        <v/>
      </c>
      <c r="LH64" s="104" t="str">
        <f t="shared" si="648"/>
        <v/>
      </c>
      <c r="LI64" s="104" t="str">
        <f t="shared" si="649"/>
        <v/>
      </c>
      <c r="LJ64" s="104" t="str">
        <f t="shared" si="650"/>
        <v/>
      </c>
      <c r="LK64" s="104" t="str">
        <f t="shared" si="651"/>
        <v/>
      </c>
      <c r="LL64" s="105" t="str">
        <f t="shared" si="474"/>
        <v/>
      </c>
      <c r="LM64" s="109" t="str">
        <f t="shared" si="455"/>
        <v/>
      </c>
      <c r="LN64" s="102"/>
      <c r="LO64" s="102"/>
      <c r="LP64" s="104" t="str">
        <f t="shared" si="528"/>
        <v/>
      </c>
      <c r="LQ64" s="102"/>
      <c r="LR64" s="104" t="str">
        <f t="shared" si="652"/>
        <v/>
      </c>
      <c r="LS64" s="102"/>
      <c r="LT64" s="102"/>
      <c r="LU64" s="104" t="str">
        <f t="shared" si="529"/>
        <v/>
      </c>
      <c r="LV64" s="102"/>
      <c r="LW64" s="104" t="str">
        <f t="shared" si="653"/>
        <v/>
      </c>
      <c r="LX64" s="102"/>
      <c r="LY64" s="102"/>
      <c r="LZ64" s="104" t="str">
        <f t="shared" si="530"/>
        <v/>
      </c>
      <c r="MA64" s="102"/>
      <c r="MB64" s="104" t="str">
        <f t="shared" si="654"/>
        <v/>
      </c>
      <c r="MC64" s="102"/>
      <c r="MD64" s="102"/>
      <c r="ME64" s="104" t="str">
        <f t="shared" si="531"/>
        <v/>
      </c>
      <c r="MF64" s="102"/>
      <c r="MG64" s="104" t="str">
        <f t="shared" si="655"/>
        <v/>
      </c>
      <c r="MH64" s="102"/>
      <c r="MI64" s="102"/>
      <c r="MJ64" s="104" t="str">
        <f t="shared" si="532"/>
        <v/>
      </c>
      <c r="MK64" s="102"/>
      <c r="ML64" s="104" t="str">
        <f t="shared" si="656"/>
        <v/>
      </c>
      <c r="MM64" s="104" t="str">
        <f t="shared" si="657"/>
        <v/>
      </c>
      <c r="MN64" s="104" t="str">
        <f t="shared" si="658"/>
        <v/>
      </c>
      <c r="MO64" s="104" t="str">
        <f t="shared" si="659"/>
        <v/>
      </c>
      <c r="MP64" s="104" t="str">
        <f t="shared" si="660"/>
        <v/>
      </c>
      <c r="MQ64" s="104" t="str">
        <f t="shared" si="661"/>
        <v/>
      </c>
      <c r="MR64" s="105" t="str">
        <f t="shared" si="475"/>
        <v/>
      </c>
      <c r="MS64" s="109" t="str">
        <f t="shared" si="456"/>
        <v/>
      </c>
      <c r="MT64" s="102"/>
      <c r="MU64" s="102"/>
      <c r="MV64" s="104" t="str">
        <f t="shared" si="533"/>
        <v/>
      </c>
      <c r="MW64" s="102"/>
      <c r="MX64" s="104" t="str">
        <f t="shared" si="662"/>
        <v/>
      </c>
      <c r="MY64" s="102"/>
      <c r="MZ64" s="102"/>
      <c r="NA64" s="104" t="str">
        <f t="shared" si="534"/>
        <v/>
      </c>
      <c r="NB64" s="102"/>
      <c r="NC64" s="104" t="str">
        <f t="shared" si="663"/>
        <v/>
      </c>
      <c r="ND64" s="102"/>
      <c r="NE64" s="102"/>
      <c r="NF64" s="104" t="str">
        <f t="shared" si="535"/>
        <v/>
      </c>
      <c r="NG64" s="102"/>
      <c r="NH64" s="104" t="str">
        <f t="shared" si="664"/>
        <v/>
      </c>
      <c r="NI64" s="102"/>
      <c r="NJ64" s="102"/>
      <c r="NK64" s="104" t="str">
        <f t="shared" si="536"/>
        <v/>
      </c>
      <c r="NL64" s="102"/>
      <c r="NM64" s="104" t="str">
        <f t="shared" si="665"/>
        <v/>
      </c>
      <c r="NN64" s="102"/>
      <c r="NO64" s="102"/>
      <c r="NP64" s="104" t="str">
        <f t="shared" si="537"/>
        <v/>
      </c>
      <c r="NQ64" s="102"/>
      <c r="NR64" s="104" t="str">
        <f t="shared" si="666"/>
        <v/>
      </c>
      <c r="NS64" s="104" t="str">
        <f t="shared" si="667"/>
        <v/>
      </c>
      <c r="NT64" s="104" t="str">
        <f t="shared" si="668"/>
        <v/>
      </c>
      <c r="NU64" s="104" t="str">
        <f t="shared" si="669"/>
        <v/>
      </c>
      <c r="NV64" s="104" t="str">
        <f t="shared" si="670"/>
        <v/>
      </c>
      <c r="NW64" s="104" t="str">
        <f t="shared" si="671"/>
        <v/>
      </c>
      <c r="NX64" s="105" t="str">
        <f t="shared" si="476"/>
        <v/>
      </c>
      <c r="NY64" s="109" t="str">
        <f t="shared" si="457"/>
        <v/>
      </c>
      <c r="NZ64" s="73">
        <f t="shared" si="458"/>
        <v>0</v>
      </c>
      <c r="OA64" s="104" t="str">
        <f t="shared" si="538"/>
        <v/>
      </c>
      <c r="OB64" s="104" t="str">
        <f t="shared" si="539"/>
        <v/>
      </c>
      <c r="OC64" s="104" t="str">
        <f t="shared" si="540"/>
        <v/>
      </c>
      <c r="OD64" s="104" t="str">
        <f t="shared" si="541"/>
        <v/>
      </c>
      <c r="OE64" s="104" t="str">
        <f t="shared" si="542"/>
        <v/>
      </c>
      <c r="OF64" s="104" t="str">
        <f t="shared" si="543"/>
        <v/>
      </c>
      <c r="OG64" s="104" t="str">
        <f t="shared" si="544"/>
        <v/>
      </c>
      <c r="OH64" s="104" t="str">
        <f t="shared" si="545"/>
        <v/>
      </c>
      <c r="OI64" s="104" t="str">
        <f t="shared" si="546"/>
        <v/>
      </c>
      <c r="OJ64" s="104" t="str">
        <f t="shared" si="547"/>
        <v/>
      </c>
      <c r="OK64" s="104" t="str">
        <f t="shared" si="548"/>
        <v/>
      </c>
      <c r="OL64" s="104" t="str">
        <f t="shared" si="549"/>
        <v/>
      </c>
      <c r="OM64" s="134"/>
      <c r="ON64" s="104" t="str">
        <f t="shared" si="550"/>
        <v/>
      </c>
      <c r="OO64" s="104" t="str">
        <f t="shared" si="551"/>
        <v/>
      </c>
      <c r="OP64" s="104" t="str">
        <f t="shared" si="672"/>
        <v/>
      </c>
      <c r="OQ64" s="104" t="str">
        <f t="shared" si="673"/>
        <v/>
      </c>
      <c r="OR64" s="105" t="str">
        <f t="shared" si="674"/>
        <v/>
      </c>
      <c r="OS64" s="105" t="str">
        <f t="shared" si="675"/>
        <v/>
      </c>
      <c r="OT64" s="134"/>
      <c r="OU64" s="109" t="str">
        <f t="shared" si="459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 t="e">
        <f t="shared" si="676"/>
        <v>#REF!</v>
      </c>
      <c r="B65" s="237"/>
      <c r="C65" s="237"/>
      <c r="D65" s="237"/>
      <c r="E65" s="238"/>
      <c r="F65" s="102"/>
      <c r="G65" s="102"/>
      <c r="H65" s="104" t="str">
        <f t="shared" si="477"/>
        <v/>
      </c>
      <c r="I65" s="102"/>
      <c r="J65" s="104" t="str">
        <f t="shared" si="552"/>
        <v/>
      </c>
      <c r="K65" s="102"/>
      <c r="L65" s="102"/>
      <c r="M65" s="104" t="str">
        <f t="shared" si="478"/>
        <v/>
      </c>
      <c r="N65" s="102"/>
      <c r="O65" s="104" t="str">
        <f t="shared" si="553"/>
        <v/>
      </c>
      <c r="P65" s="102"/>
      <c r="Q65" s="102"/>
      <c r="R65" s="104" t="str">
        <f t="shared" si="479"/>
        <v/>
      </c>
      <c r="S65" s="102"/>
      <c r="T65" s="104" t="str">
        <f t="shared" si="554"/>
        <v/>
      </c>
      <c r="U65" s="102"/>
      <c r="V65" s="102"/>
      <c r="W65" s="104" t="str">
        <f t="shared" si="480"/>
        <v/>
      </c>
      <c r="X65" s="102"/>
      <c r="Y65" s="104" t="str">
        <f t="shared" si="555"/>
        <v/>
      </c>
      <c r="Z65" s="102"/>
      <c r="AA65" s="102"/>
      <c r="AB65" s="104" t="str">
        <f t="shared" si="481"/>
        <v/>
      </c>
      <c r="AC65" s="102"/>
      <c r="AD65" s="104" t="str">
        <f t="shared" si="556"/>
        <v/>
      </c>
      <c r="AE65" s="104" t="str">
        <f t="shared" si="557"/>
        <v/>
      </c>
      <c r="AF65" s="104" t="str">
        <f t="shared" si="558"/>
        <v/>
      </c>
      <c r="AG65" s="104" t="str">
        <f t="shared" si="559"/>
        <v/>
      </c>
      <c r="AH65" s="104" t="str">
        <f t="shared" si="560"/>
        <v/>
      </c>
      <c r="AI65" s="104" t="str">
        <f t="shared" si="561"/>
        <v/>
      </c>
      <c r="AJ65" s="105" t="str">
        <f t="shared" si="482"/>
        <v/>
      </c>
      <c r="AK65" s="109" t="str">
        <f t="shared" si="446"/>
        <v/>
      </c>
      <c r="AL65" s="102"/>
      <c r="AM65" s="102"/>
      <c r="AN65" s="104" t="str">
        <f t="shared" si="483"/>
        <v/>
      </c>
      <c r="AO65" s="102"/>
      <c r="AP65" s="104" t="str">
        <f t="shared" si="562"/>
        <v/>
      </c>
      <c r="AQ65" s="102"/>
      <c r="AR65" s="102"/>
      <c r="AS65" s="104" t="str">
        <f t="shared" si="484"/>
        <v/>
      </c>
      <c r="AT65" s="102"/>
      <c r="AU65" s="104" t="str">
        <f t="shared" si="563"/>
        <v/>
      </c>
      <c r="AV65" s="102"/>
      <c r="AW65" s="102"/>
      <c r="AX65" s="104" t="str">
        <f t="shared" si="485"/>
        <v/>
      </c>
      <c r="AY65" s="102"/>
      <c r="AZ65" s="104" t="str">
        <f t="shared" si="564"/>
        <v/>
      </c>
      <c r="BA65" s="102"/>
      <c r="BB65" s="102"/>
      <c r="BC65" s="104" t="str">
        <f t="shared" si="486"/>
        <v/>
      </c>
      <c r="BD65" s="102"/>
      <c r="BE65" s="104" t="str">
        <f t="shared" si="565"/>
        <v/>
      </c>
      <c r="BF65" s="102"/>
      <c r="BG65" s="102"/>
      <c r="BH65" s="104" t="str">
        <f t="shared" si="487"/>
        <v/>
      </c>
      <c r="BI65" s="102"/>
      <c r="BJ65" s="104" t="str">
        <f t="shared" si="566"/>
        <v/>
      </c>
      <c r="BK65" s="104" t="str">
        <f t="shared" si="567"/>
        <v/>
      </c>
      <c r="BL65" s="104" t="str">
        <f t="shared" si="568"/>
        <v/>
      </c>
      <c r="BM65" s="104" t="str">
        <f t="shared" si="569"/>
        <v/>
      </c>
      <c r="BN65" s="104" t="str">
        <f t="shared" si="570"/>
        <v/>
      </c>
      <c r="BO65" s="104" t="str">
        <f t="shared" si="571"/>
        <v/>
      </c>
      <c r="BP65" s="105" t="str">
        <f t="shared" si="461"/>
        <v/>
      </c>
      <c r="BQ65" s="109" t="str">
        <f t="shared" si="447"/>
        <v/>
      </c>
      <c r="BR65" s="102"/>
      <c r="BS65" s="102"/>
      <c r="BT65" s="104" t="str">
        <f t="shared" si="488"/>
        <v/>
      </c>
      <c r="BU65" s="102"/>
      <c r="BV65" s="104" t="str">
        <f t="shared" si="572"/>
        <v/>
      </c>
      <c r="BW65" s="102"/>
      <c r="BX65" s="102"/>
      <c r="BY65" s="104" t="str">
        <f t="shared" si="489"/>
        <v/>
      </c>
      <c r="BZ65" s="102"/>
      <c r="CA65" s="104" t="str">
        <f t="shared" si="573"/>
        <v/>
      </c>
      <c r="CB65" s="102"/>
      <c r="CC65" s="102"/>
      <c r="CD65" s="104" t="str">
        <f t="shared" si="490"/>
        <v/>
      </c>
      <c r="CE65" s="102"/>
      <c r="CF65" s="104" t="str">
        <f t="shared" si="574"/>
        <v/>
      </c>
      <c r="CG65" s="102"/>
      <c r="CH65" s="102"/>
      <c r="CI65" s="104" t="str">
        <f t="shared" si="491"/>
        <v/>
      </c>
      <c r="CJ65" s="102"/>
      <c r="CK65" s="104" t="str">
        <f t="shared" si="575"/>
        <v/>
      </c>
      <c r="CL65" s="102"/>
      <c r="CM65" s="102"/>
      <c r="CN65" s="104" t="str">
        <f t="shared" si="492"/>
        <v/>
      </c>
      <c r="CO65" s="102"/>
      <c r="CP65" s="104" t="str">
        <f t="shared" si="576"/>
        <v/>
      </c>
      <c r="CQ65" s="104" t="str">
        <f t="shared" si="577"/>
        <v/>
      </c>
      <c r="CR65" s="104" t="str">
        <f t="shared" si="578"/>
        <v/>
      </c>
      <c r="CS65" s="104" t="str">
        <f t="shared" si="579"/>
        <v/>
      </c>
      <c r="CT65" s="104" t="str">
        <f t="shared" si="580"/>
        <v/>
      </c>
      <c r="CU65" s="104" t="str">
        <f t="shared" si="581"/>
        <v/>
      </c>
      <c r="CV65" s="105" t="str">
        <f t="shared" si="462"/>
        <v/>
      </c>
      <c r="CW65" s="109" t="str">
        <f t="shared" si="448"/>
        <v/>
      </c>
      <c r="CX65" s="102"/>
      <c r="CY65" s="102"/>
      <c r="CZ65" s="104" t="str">
        <f t="shared" si="493"/>
        <v/>
      </c>
      <c r="DA65" s="102"/>
      <c r="DB65" s="104" t="str">
        <f t="shared" si="582"/>
        <v/>
      </c>
      <c r="DC65" s="102"/>
      <c r="DD65" s="102"/>
      <c r="DE65" s="104" t="str">
        <f t="shared" si="494"/>
        <v/>
      </c>
      <c r="DF65" s="102"/>
      <c r="DG65" s="104" t="str">
        <f t="shared" si="583"/>
        <v/>
      </c>
      <c r="DH65" s="102"/>
      <c r="DI65" s="102"/>
      <c r="DJ65" s="104" t="str">
        <f t="shared" si="495"/>
        <v/>
      </c>
      <c r="DK65" s="102"/>
      <c r="DL65" s="104" t="str">
        <f t="shared" si="584"/>
        <v/>
      </c>
      <c r="DM65" s="102"/>
      <c r="DN65" s="102"/>
      <c r="DO65" s="104" t="str">
        <f t="shared" si="496"/>
        <v/>
      </c>
      <c r="DP65" s="102"/>
      <c r="DQ65" s="104" t="str">
        <f t="shared" si="585"/>
        <v/>
      </c>
      <c r="DR65" s="102"/>
      <c r="DS65" s="102"/>
      <c r="DT65" s="104" t="str">
        <f t="shared" si="497"/>
        <v/>
      </c>
      <c r="DU65" s="102"/>
      <c r="DV65" s="104" t="str">
        <f t="shared" si="586"/>
        <v/>
      </c>
      <c r="DW65" s="104" t="str">
        <f t="shared" si="587"/>
        <v/>
      </c>
      <c r="DX65" s="104" t="str">
        <f t="shared" si="588"/>
        <v/>
      </c>
      <c r="DY65" s="104" t="str">
        <f t="shared" si="589"/>
        <v/>
      </c>
      <c r="DZ65" s="104" t="str">
        <f t="shared" si="590"/>
        <v/>
      </c>
      <c r="EA65" s="104" t="str">
        <f t="shared" si="591"/>
        <v/>
      </c>
      <c r="EB65" s="105" t="str">
        <f t="shared" si="463"/>
        <v/>
      </c>
      <c r="EC65" s="109" t="str">
        <f t="shared" si="449"/>
        <v/>
      </c>
      <c r="ED65" s="102"/>
      <c r="EE65" s="102"/>
      <c r="EF65" s="104" t="str">
        <f t="shared" si="498"/>
        <v/>
      </c>
      <c r="EG65" s="102"/>
      <c r="EH65" s="104" t="str">
        <f t="shared" si="592"/>
        <v/>
      </c>
      <c r="EI65" s="102"/>
      <c r="EJ65" s="102"/>
      <c r="EK65" s="104" t="str">
        <f t="shared" si="499"/>
        <v/>
      </c>
      <c r="EL65" s="102"/>
      <c r="EM65" s="104" t="str">
        <f t="shared" si="593"/>
        <v/>
      </c>
      <c r="EN65" s="102"/>
      <c r="EO65" s="102"/>
      <c r="EP65" s="104" t="str">
        <f t="shared" si="500"/>
        <v/>
      </c>
      <c r="EQ65" s="102"/>
      <c r="ER65" s="104" t="str">
        <f t="shared" si="594"/>
        <v/>
      </c>
      <c r="ES65" s="102"/>
      <c r="ET65" s="102"/>
      <c r="EU65" s="104" t="str">
        <f t="shared" si="501"/>
        <v/>
      </c>
      <c r="EV65" s="102"/>
      <c r="EW65" s="104" t="str">
        <f t="shared" si="595"/>
        <v/>
      </c>
      <c r="EX65" s="102"/>
      <c r="EY65" s="102"/>
      <c r="EZ65" s="104" t="str">
        <f t="shared" si="502"/>
        <v/>
      </c>
      <c r="FA65" s="102"/>
      <c r="FB65" s="104" t="str">
        <f t="shared" si="596"/>
        <v/>
      </c>
      <c r="FC65" s="104" t="str">
        <f t="shared" si="597"/>
        <v/>
      </c>
      <c r="FD65" s="104" t="str">
        <f t="shared" si="598"/>
        <v/>
      </c>
      <c r="FE65" s="104" t="str">
        <f t="shared" si="599"/>
        <v/>
      </c>
      <c r="FF65" s="104" t="str">
        <f t="shared" si="600"/>
        <v/>
      </c>
      <c r="FG65" s="104" t="str">
        <f t="shared" si="601"/>
        <v/>
      </c>
      <c r="FH65" s="105" t="str">
        <f t="shared" si="464"/>
        <v/>
      </c>
      <c r="FI65" s="109" t="str">
        <f t="shared" si="450"/>
        <v/>
      </c>
      <c r="FJ65" s="102"/>
      <c r="FK65" s="102"/>
      <c r="FL65" s="104" t="str">
        <f t="shared" si="503"/>
        <v/>
      </c>
      <c r="FM65" s="102"/>
      <c r="FN65" s="104" t="str">
        <f t="shared" si="602"/>
        <v/>
      </c>
      <c r="FO65" s="102"/>
      <c r="FP65" s="102"/>
      <c r="FQ65" s="104" t="str">
        <f t="shared" si="504"/>
        <v/>
      </c>
      <c r="FR65" s="102"/>
      <c r="FS65" s="104" t="str">
        <f t="shared" si="603"/>
        <v/>
      </c>
      <c r="FT65" s="102"/>
      <c r="FU65" s="102"/>
      <c r="FV65" s="104" t="str">
        <f t="shared" si="505"/>
        <v/>
      </c>
      <c r="FW65" s="102"/>
      <c r="FX65" s="104" t="str">
        <f t="shared" si="604"/>
        <v/>
      </c>
      <c r="FY65" s="102"/>
      <c r="FZ65" s="102"/>
      <c r="GA65" s="104" t="str">
        <f t="shared" si="506"/>
        <v/>
      </c>
      <c r="GB65" s="102"/>
      <c r="GC65" s="104" t="str">
        <f t="shared" si="605"/>
        <v/>
      </c>
      <c r="GD65" s="102"/>
      <c r="GE65" s="102"/>
      <c r="GF65" s="104" t="str">
        <f t="shared" si="507"/>
        <v/>
      </c>
      <c r="GG65" s="102"/>
      <c r="GH65" s="104" t="str">
        <f t="shared" si="606"/>
        <v/>
      </c>
      <c r="GI65" s="104" t="str">
        <f t="shared" si="607"/>
        <v/>
      </c>
      <c r="GJ65" s="104" t="str">
        <f t="shared" si="608"/>
        <v/>
      </c>
      <c r="GK65" s="104" t="str">
        <f t="shared" si="609"/>
        <v/>
      </c>
      <c r="GL65" s="104" t="str">
        <f t="shared" si="610"/>
        <v/>
      </c>
      <c r="GM65" s="104" t="str">
        <f t="shared" si="611"/>
        <v/>
      </c>
      <c r="GN65" s="105" t="str">
        <f t="shared" si="465"/>
        <v/>
      </c>
      <c r="GO65" s="109" t="str">
        <f t="shared" si="451"/>
        <v/>
      </c>
      <c r="GP65" s="102"/>
      <c r="GQ65" s="102"/>
      <c r="GR65" s="104" t="str">
        <f t="shared" si="508"/>
        <v/>
      </c>
      <c r="GS65" s="102"/>
      <c r="GT65" s="104" t="str">
        <f t="shared" si="612"/>
        <v/>
      </c>
      <c r="GU65" s="102"/>
      <c r="GV65" s="102"/>
      <c r="GW65" s="104" t="str">
        <f t="shared" si="509"/>
        <v/>
      </c>
      <c r="GX65" s="102"/>
      <c r="GY65" s="104" t="str">
        <f t="shared" si="613"/>
        <v/>
      </c>
      <c r="GZ65" s="102"/>
      <c r="HA65" s="102"/>
      <c r="HB65" s="104" t="str">
        <f t="shared" si="510"/>
        <v/>
      </c>
      <c r="HC65" s="102"/>
      <c r="HD65" s="104" t="str">
        <f t="shared" si="614"/>
        <v/>
      </c>
      <c r="HE65" s="102"/>
      <c r="HF65" s="102"/>
      <c r="HG65" s="104" t="str">
        <f t="shared" si="511"/>
        <v/>
      </c>
      <c r="HH65" s="102"/>
      <c r="HI65" s="104" t="str">
        <f t="shared" si="615"/>
        <v/>
      </c>
      <c r="HJ65" s="102"/>
      <c r="HK65" s="102"/>
      <c r="HL65" s="104" t="str">
        <f t="shared" si="512"/>
        <v/>
      </c>
      <c r="HM65" s="102"/>
      <c r="HN65" s="104" t="str">
        <f t="shared" si="616"/>
        <v/>
      </c>
      <c r="HO65" s="104" t="str">
        <f t="shared" si="617"/>
        <v/>
      </c>
      <c r="HP65" s="104" t="str">
        <f t="shared" si="618"/>
        <v/>
      </c>
      <c r="HQ65" s="104" t="str">
        <f t="shared" si="619"/>
        <v/>
      </c>
      <c r="HR65" s="104" t="str">
        <f t="shared" si="620"/>
        <v/>
      </c>
      <c r="HS65" s="104" t="str">
        <f t="shared" si="621"/>
        <v/>
      </c>
      <c r="HT65" s="105" t="str">
        <f t="shared" si="466"/>
        <v/>
      </c>
      <c r="HU65" s="109" t="str">
        <f t="shared" si="452"/>
        <v/>
      </c>
      <c r="HV65" s="102"/>
      <c r="HW65" s="102"/>
      <c r="HX65" s="104" t="str">
        <f t="shared" si="513"/>
        <v/>
      </c>
      <c r="HY65" s="102"/>
      <c r="HZ65" s="104" t="str">
        <f t="shared" si="622"/>
        <v/>
      </c>
      <c r="IA65" s="102"/>
      <c r="IB65" s="102"/>
      <c r="IC65" s="104" t="str">
        <f t="shared" si="514"/>
        <v/>
      </c>
      <c r="ID65" s="102"/>
      <c r="IE65" s="104" t="str">
        <f t="shared" si="623"/>
        <v/>
      </c>
      <c r="IF65" s="102"/>
      <c r="IG65" s="102"/>
      <c r="IH65" s="104" t="str">
        <f t="shared" si="515"/>
        <v/>
      </c>
      <c r="II65" s="102"/>
      <c r="IJ65" s="104" t="str">
        <f t="shared" si="624"/>
        <v/>
      </c>
      <c r="IK65" s="102"/>
      <c r="IL65" s="102"/>
      <c r="IM65" s="104" t="str">
        <f t="shared" si="516"/>
        <v/>
      </c>
      <c r="IN65" s="102"/>
      <c r="IO65" s="104" t="str">
        <f t="shared" si="625"/>
        <v/>
      </c>
      <c r="IP65" s="102"/>
      <c r="IQ65" s="102"/>
      <c r="IR65" s="104" t="str">
        <f t="shared" si="517"/>
        <v/>
      </c>
      <c r="IS65" s="102"/>
      <c r="IT65" s="104" t="str">
        <f t="shared" si="626"/>
        <v/>
      </c>
      <c r="IU65" s="104" t="str">
        <f t="shared" si="627"/>
        <v/>
      </c>
      <c r="IV65" s="104" t="str">
        <f t="shared" si="628"/>
        <v/>
      </c>
      <c r="IW65" s="104" t="str">
        <f t="shared" si="629"/>
        <v/>
      </c>
      <c r="IX65" s="104" t="str">
        <f t="shared" si="630"/>
        <v/>
      </c>
      <c r="IY65" s="104" t="str">
        <f t="shared" si="631"/>
        <v/>
      </c>
      <c r="IZ65" s="105" t="str">
        <f t="shared" si="472"/>
        <v/>
      </c>
      <c r="JA65" s="109" t="str">
        <f t="shared" si="453"/>
        <v/>
      </c>
      <c r="JB65" s="102"/>
      <c r="JC65" s="102"/>
      <c r="JD65" s="104" t="str">
        <f t="shared" si="518"/>
        <v/>
      </c>
      <c r="JE65" s="102"/>
      <c r="JF65" s="104" t="str">
        <f t="shared" si="632"/>
        <v/>
      </c>
      <c r="JG65" s="102"/>
      <c r="JH65" s="102"/>
      <c r="JI65" s="104" t="str">
        <f t="shared" si="519"/>
        <v/>
      </c>
      <c r="JJ65" s="102"/>
      <c r="JK65" s="104" t="str">
        <f t="shared" si="633"/>
        <v/>
      </c>
      <c r="JL65" s="102"/>
      <c r="JM65" s="102"/>
      <c r="JN65" s="104" t="str">
        <f t="shared" si="520"/>
        <v/>
      </c>
      <c r="JO65" s="102"/>
      <c r="JP65" s="104" t="str">
        <f t="shared" si="634"/>
        <v/>
      </c>
      <c r="JQ65" s="102"/>
      <c r="JR65" s="102"/>
      <c r="JS65" s="104" t="str">
        <f t="shared" si="521"/>
        <v/>
      </c>
      <c r="JT65" s="102"/>
      <c r="JU65" s="104" t="str">
        <f t="shared" si="635"/>
        <v/>
      </c>
      <c r="JV65" s="102"/>
      <c r="JW65" s="102"/>
      <c r="JX65" s="104" t="str">
        <f t="shared" si="522"/>
        <v/>
      </c>
      <c r="JY65" s="102"/>
      <c r="JZ65" s="104" t="str">
        <f t="shared" si="636"/>
        <v/>
      </c>
      <c r="KA65" s="104" t="str">
        <f t="shared" si="637"/>
        <v/>
      </c>
      <c r="KB65" s="104" t="str">
        <f t="shared" si="638"/>
        <v/>
      </c>
      <c r="KC65" s="104" t="str">
        <f t="shared" si="639"/>
        <v/>
      </c>
      <c r="KD65" s="104" t="str">
        <f t="shared" si="640"/>
        <v/>
      </c>
      <c r="KE65" s="104" t="str">
        <f t="shared" si="641"/>
        <v/>
      </c>
      <c r="KF65" s="105" t="str">
        <f t="shared" si="473"/>
        <v/>
      </c>
      <c r="KG65" s="109" t="str">
        <f t="shared" si="454"/>
        <v/>
      </c>
      <c r="KH65" s="102"/>
      <c r="KI65" s="102"/>
      <c r="KJ65" s="104" t="str">
        <f t="shared" si="523"/>
        <v/>
      </c>
      <c r="KK65" s="102"/>
      <c r="KL65" s="104" t="str">
        <f t="shared" si="642"/>
        <v/>
      </c>
      <c r="KM65" s="102"/>
      <c r="KN65" s="102"/>
      <c r="KO65" s="104" t="str">
        <f t="shared" si="524"/>
        <v/>
      </c>
      <c r="KP65" s="102"/>
      <c r="KQ65" s="104" t="str">
        <f t="shared" si="643"/>
        <v/>
      </c>
      <c r="KR65" s="102"/>
      <c r="KS65" s="102"/>
      <c r="KT65" s="104" t="str">
        <f t="shared" si="525"/>
        <v/>
      </c>
      <c r="KU65" s="102"/>
      <c r="KV65" s="104" t="str">
        <f t="shared" si="644"/>
        <v/>
      </c>
      <c r="KW65" s="102"/>
      <c r="KX65" s="102"/>
      <c r="KY65" s="104" t="str">
        <f t="shared" si="526"/>
        <v/>
      </c>
      <c r="KZ65" s="102"/>
      <c r="LA65" s="104" t="str">
        <f t="shared" si="645"/>
        <v/>
      </c>
      <c r="LB65" s="102"/>
      <c r="LC65" s="102"/>
      <c r="LD65" s="104" t="str">
        <f t="shared" si="527"/>
        <v/>
      </c>
      <c r="LE65" s="102"/>
      <c r="LF65" s="104" t="str">
        <f t="shared" si="646"/>
        <v/>
      </c>
      <c r="LG65" s="104" t="str">
        <f t="shared" si="647"/>
        <v/>
      </c>
      <c r="LH65" s="104" t="str">
        <f t="shared" si="648"/>
        <v/>
      </c>
      <c r="LI65" s="104" t="str">
        <f t="shared" si="649"/>
        <v/>
      </c>
      <c r="LJ65" s="104" t="str">
        <f t="shared" si="650"/>
        <v/>
      </c>
      <c r="LK65" s="104" t="str">
        <f t="shared" si="651"/>
        <v/>
      </c>
      <c r="LL65" s="105" t="str">
        <f t="shared" si="474"/>
        <v/>
      </c>
      <c r="LM65" s="109" t="str">
        <f t="shared" si="455"/>
        <v/>
      </c>
      <c r="LN65" s="102"/>
      <c r="LO65" s="102"/>
      <c r="LP65" s="104" t="str">
        <f t="shared" si="528"/>
        <v/>
      </c>
      <c r="LQ65" s="102"/>
      <c r="LR65" s="104" t="str">
        <f t="shared" si="652"/>
        <v/>
      </c>
      <c r="LS65" s="102"/>
      <c r="LT65" s="102"/>
      <c r="LU65" s="104" t="str">
        <f t="shared" si="529"/>
        <v/>
      </c>
      <c r="LV65" s="102"/>
      <c r="LW65" s="104" t="str">
        <f t="shared" si="653"/>
        <v/>
      </c>
      <c r="LX65" s="102"/>
      <c r="LY65" s="102"/>
      <c r="LZ65" s="104" t="str">
        <f t="shared" si="530"/>
        <v/>
      </c>
      <c r="MA65" s="102"/>
      <c r="MB65" s="104" t="str">
        <f t="shared" si="654"/>
        <v/>
      </c>
      <c r="MC65" s="102"/>
      <c r="MD65" s="102"/>
      <c r="ME65" s="104" t="str">
        <f t="shared" si="531"/>
        <v/>
      </c>
      <c r="MF65" s="102"/>
      <c r="MG65" s="104" t="str">
        <f t="shared" si="655"/>
        <v/>
      </c>
      <c r="MH65" s="102"/>
      <c r="MI65" s="102"/>
      <c r="MJ65" s="104" t="str">
        <f t="shared" si="532"/>
        <v/>
      </c>
      <c r="MK65" s="102"/>
      <c r="ML65" s="104" t="str">
        <f t="shared" si="656"/>
        <v/>
      </c>
      <c r="MM65" s="104" t="str">
        <f t="shared" si="657"/>
        <v/>
      </c>
      <c r="MN65" s="104" t="str">
        <f t="shared" si="658"/>
        <v/>
      </c>
      <c r="MO65" s="104" t="str">
        <f t="shared" si="659"/>
        <v/>
      </c>
      <c r="MP65" s="104" t="str">
        <f t="shared" si="660"/>
        <v/>
      </c>
      <c r="MQ65" s="104" t="str">
        <f t="shared" si="661"/>
        <v/>
      </c>
      <c r="MR65" s="105" t="str">
        <f t="shared" si="475"/>
        <v/>
      </c>
      <c r="MS65" s="109" t="str">
        <f t="shared" si="456"/>
        <v/>
      </c>
      <c r="MT65" s="102"/>
      <c r="MU65" s="102"/>
      <c r="MV65" s="104" t="str">
        <f t="shared" si="533"/>
        <v/>
      </c>
      <c r="MW65" s="102"/>
      <c r="MX65" s="104" t="str">
        <f t="shared" si="662"/>
        <v/>
      </c>
      <c r="MY65" s="102"/>
      <c r="MZ65" s="102"/>
      <c r="NA65" s="104" t="str">
        <f t="shared" si="534"/>
        <v/>
      </c>
      <c r="NB65" s="102"/>
      <c r="NC65" s="104" t="str">
        <f t="shared" si="663"/>
        <v/>
      </c>
      <c r="ND65" s="102"/>
      <c r="NE65" s="102"/>
      <c r="NF65" s="104" t="str">
        <f t="shared" si="535"/>
        <v/>
      </c>
      <c r="NG65" s="102"/>
      <c r="NH65" s="104" t="str">
        <f t="shared" si="664"/>
        <v/>
      </c>
      <c r="NI65" s="102"/>
      <c r="NJ65" s="102"/>
      <c r="NK65" s="104" t="str">
        <f t="shared" si="536"/>
        <v/>
      </c>
      <c r="NL65" s="102"/>
      <c r="NM65" s="104" t="str">
        <f t="shared" si="665"/>
        <v/>
      </c>
      <c r="NN65" s="102"/>
      <c r="NO65" s="102"/>
      <c r="NP65" s="104" t="str">
        <f t="shared" si="537"/>
        <v/>
      </c>
      <c r="NQ65" s="102"/>
      <c r="NR65" s="104" t="str">
        <f t="shared" si="666"/>
        <v/>
      </c>
      <c r="NS65" s="104" t="str">
        <f t="shared" si="667"/>
        <v/>
      </c>
      <c r="NT65" s="104" t="str">
        <f t="shared" si="668"/>
        <v/>
      </c>
      <c r="NU65" s="104" t="str">
        <f t="shared" si="669"/>
        <v/>
      </c>
      <c r="NV65" s="104" t="str">
        <f t="shared" si="670"/>
        <v/>
      </c>
      <c r="NW65" s="104" t="str">
        <f t="shared" si="671"/>
        <v/>
      </c>
      <c r="NX65" s="105" t="str">
        <f t="shared" si="476"/>
        <v/>
      </c>
      <c r="NY65" s="109" t="str">
        <f t="shared" si="457"/>
        <v/>
      </c>
      <c r="NZ65" s="73">
        <f t="shared" si="458"/>
        <v>0</v>
      </c>
      <c r="OA65" s="104" t="str">
        <f t="shared" si="538"/>
        <v/>
      </c>
      <c r="OB65" s="104" t="str">
        <f t="shared" si="539"/>
        <v/>
      </c>
      <c r="OC65" s="104" t="str">
        <f t="shared" si="540"/>
        <v/>
      </c>
      <c r="OD65" s="104" t="str">
        <f t="shared" si="541"/>
        <v/>
      </c>
      <c r="OE65" s="104" t="str">
        <f t="shared" si="542"/>
        <v/>
      </c>
      <c r="OF65" s="104" t="str">
        <f t="shared" si="543"/>
        <v/>
      </c>
      <c r="OG65" s="104" t="str">
        <f t="shared" si="544"/>
        <v/>
      </c>
      <c r="OH65" s="104" t="str">
        <f t="shared" si="545"/>
        <v/>
      </c>
      <c r="OI65" s="104" t="str">
        <f t="shared" si="546"/>
        <v/>
      </c>
      <c r="OJ65" s="104" t="str">
        <f t="shared" si="547"/>
        <v/>
      </c>
      <c r="OK65" s="104" t="str">
        <f t="shared" si="548"/>
        <v/>
      </c>
      <c r="OL65" s="104" t="str">
        <f t="shared" si="549"/>
        <v/>
      </c>
      <c r="OM65" s="134"/>
      <c r="ON65" s="104" t="str">
        <f t="shared" si="550"/>
        <v/>
      </c>
      <c r="OO65" s="104" t="str">
        <f t="shared" si="551"/>
        <v/>
      </c>
      <c r="OP65" s="104" t="str">
        <f t="shared" si="672"/>
        <v/>
      </c>
      <c r="OQ65" s="104" t="str">
        <f t="shared" si="673"/>
        <v/>
      </c>
      <c r="OR65" s="105" t="str">
        <f t="shared" si="674"/>
        <v/>
      </c>
      <c r="OS65" s="105" t="str">
        <f t="shared" si="675"/>
        <v/>
      </c>
      <c r="OT65" s="134"/>
      <c r="OU65" s="109" t="str">
        <f t="shared" si="459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 t="e">
        <f t="shared" si="676"/>
        <v>#REF!</v>
      </c>
      <c r="B66" s="237"/>
      <c r="C66" s="237"/>
      <c r="D66" s="237"/>
      <c r="E66" s="238"/>
      <c r="F66" s="102"/>
      <c r="G66" s="102"/>
      <c r="H66" s="104" t="str">
        <f t="shared" si="477"/>
        <v/>
      </c>
      <c r="I66" s="102"/>
      <c r="J66" s="104" t="str">
        <f t="shared" si="552"/>
        <v/>
      </c>
      <c r="K66" s="102"/>
      <c r="L66" s="102"/>
      <c r="M66" s="104" t="str">
        <f t="shared" si="478"/>
        <v/>
      </c>
      <c r="N66" s="102"/>
      <c r="O66" s="104" t="str">
        <f t="shared" si="553"/>
        <v/>
      </c>
      <c r="P66" s="102"/>
      <c r="Q66" s="102"/>
      <c r="R66" s="104" t="str">
        <f t="shared" si="479"/>
        <v/>
      </c>
      <c r="S66" s="102"/>
      <c r="T66" s="104" t="str">
        <f t="shared" si="554"/>
        <v/>
      </c>
      <c r="U66" s="102"/>
      <c r="V66" s="102"/>
      <c r="W66" s="104" t="str">
        <f t="shared" si="480"/>
        <v/>
      </c>
      <c r="X66" s="102"/>
      <c r="Y66" s="104" t="str">
        <f t="shared" si="555"/>
        <v/>
      </c>
      <c r="Z66" s="102"/>
      <c r="AA66" s="102"/>
      <c r="AB66" s="104" t="str">
        <f t="shared" si="481"/>
        <v/>
      </c>
      <c r="AC66" s="102"/>
      <c r="AD66" s="104" t="str">
        <f t="shared" si="556"/>
        <v/>
      </c>
      <c r="AE66" s="104" t="str">
        <f t="shared" si="557"/>
        <v/>
      </c>
      <c r="AF66" s="104" t="str">
        <f t="shared" si="558"/>
        <v/>
      </c>
      <c r="AG66" s="104" t="str">
        <f t="shared" si="559"/>
        <v/>
      </c>
      <c r="AH66" s="104" t="str">
        <f t="shared" si="560"/>
        <v/>
      </c>
      <c r="AI66" s="104" t="str">
        <f t="shared" si="561"/>
        <v/>
      </c>
      <c r="AJ66" s="105" t="str">
        <f t="shared" si="482"/>
        <v/>
      </c>
      <c r="AK66" s="109" t="str">
        <f t="shared" si="446"/>
        <v/>
      </c>
      <c r="AL66" s="102"/>
      <c r="AM66" s="102"/>
      <c r="AN66" s="104" t="str">
        <f t="shared" si="483"/>
        <v/>
      </c>
      <c r="AO66" s="102"/>
      <c r="AP66" s="104" t="str">
        <f t="shared" si="562"/>
        <v/>
      </c>
      <c r="AQ66" s="102"/>
      <c r="AR66" s="102"/>
      <c r="AS66" s="104" t="str">
        <f t="shared" si="484"/>
        <v/>
      </c>
      <c r="AT66" s="102"/>
      <c r="AU66" s="104" t="str">
        <f t="shared" si="563"/>
        <v/>
      </c>
      <c r="AV66" s="102"/>
      <c r="AW66" s="102"/>
      <c r="AX66" s="104" t="str">
        <f t="shared" si="485"/>
        <v/>
      </c>
      <c r="AY66" s="102"/>
      <c r="AZ66" s="104" t="str">
        <f t="shared" si="564"/>
        <v/>
      </c>
      <c r="BA66" s="102"/>
      <c r="BB66" s="102"/>
      <c r="BC66" s="104" t="str">
        <f t="shared" si="486"/>
        <v/>
      </c>
      <c r="BD66" s="102"/>
      <c r="BE66" s="104" t="str">
        <f t="shared" si="565"/>
        <v/>
      </c>
      <c r="BF66" s="102"/>
      <c r="BG66" s="102"/>
      <c r="BH66" s="104" t="str">
        <f t="shared" si="487"/>
        <v/>
      </c>
      <c r="BI66" s="102"/>
      <c r="BJ66" s="104" t="str">
        <f t="shared" si="566"/>
        <v/>
      </c>
      <c r="BK66" s="104" t="str">
        <f t="shared" si="567"/>
        <v/>
      </c>
      <c r="BL66" s="104" t="str">
        <f t="shared" si="568"/>
        <v/>
      </c>
      <c r="BM66" s="104" t="str">
        <f t="shared" si="569"/>
        <v/>
      </c>
      <c r="BN66" s="104" t="str">
        <f t="shared" si="570"/>
        <v/>
      </c>
      <c r="BO66" s="104" t="str">
        <f t="shared" si="571"/>
        <v/>
      </c>
      <c r="BP66" s="105" t="str">
        <f t="shared" si="461"/>
        <v/>
      </c>
      <c r="BQ66" s="109" t="str">
        <f t="shared" si="447"/>
        <v/>
      </c>
      <c r="BR66" s="102"/>
      <c r="BS66" s="102"/>
      <c r="BT66" s="104" t="str">
        <f t="shared" si="488"/>
        <v/>
      </c>
      <c r="BU66" s="102"/>
      <c r="BV66" s="104" t="str">
        <f t="shared" si="572"/>
        <v/>
      </c>
      <c r="BW66" s="102"/>
      <c r="BX66" s="102"/>
      <c r="BY66" s="104" t="str">
        <f t="shared" si="489"/>
        <v/>
      </c>
      <c r="BZ66" s="102"/>
      <c r="CA66" s="104" t="str">
        <f t="shared" si="573"/>
        <v/>
      </c>
      <c r="CB66" s="102"/>
      <c r="CC66" s="102"/>
      <c r="CD66" s="104" t="str">
        <f t="shared" si="490"/>
        <v/>
      </c>
      <c r="CE66" s="102"/>
      <c r="CF66" s="104" t="str">
        <f t="shared" si="574"/>
        <v/>
      </c>
      <c r="CG66" s="102"/>
      <c r="CH66" s="102"/>
      <c r="CI66" s="104" t="str">
        <f t="shared" si="491"/>
        <v/>
      </c>
      <c r="CJ66" s="102"/>
      <c r="CK66" s="104" t="str">
        <f t="shared" si="575"/>
        <v/>
      </c>
      <c r="CL66" s="102"/>
      <c r="CM66" s="102"/>
      <c r="CN66" s="104" t="str">
        <f t="shared" si="492"/>
        <v/>
      </c>
      <c r="CO66" s="102"/>
      <c r="CP66" s="104" t="str">
        <f t="shared" si="576"/>
        <v/>
      </c>
      <c r="CQ66" s="104" t="str">
        <f t="shared" si="577"/>
        <v/>
      </c>
      <c r="CR66" s="104" t="str">
        <f t="shared" si="578"/>
        <v/>
      </c>
      <c r="CS66" s="104" t="str">
        <f t="shared" si="579"/>
        <v/>
      </c>
      <c r="CT66" s="104" t="str">
        <f t="shared" si="580"/>
        <v/>
      </c>
      <c r="CU66" s="104" t="str">
        <f t="shared" si="581"/>
        <v/>
      </c>
      <c r="CV66" s="105" t="str">
        <f t="shared" si="462"/>
        <v/>
      </c>
      <c r="CW66" s="109" t="str">
        <f t="shared" si="448"/>
        <v/>
      </c>
      <c r="CX66" s="102"/>
      <c r="CY66" s="102"/>
      <c r="CZ66" s="104" t="str">
        <f t="shared" si="493"/>
        <v/>
      </c>
      <c r="DA66" s="102"/>
      <c r="DB66" s="104" t="str">
        <f t="shared" si="582"/>
        <v/>
      </c>
      <c r="DC66" s="102"/>
      <c r="DD66" s="102"/>
      <c r="DE66" s="104" t="str">
        <f t="shared" si="494"/>
        <v/>
      </c>
      <c r="DF66" s="102"/>
      <c r="DG66" s="104" t="str">
        <f t="shared" si="583"/>
        <v/>
      </c>
      <c r="DH66" s="102"/>
      <c r="DI66" s="102"/>
      <c r="DJ66" s="104" t="str">
        <f t="shared" si="495"/>
        <v/>
      </c>
      <c r="DK66" s="102"/>
      <c r="DL66" s="104" t="str">
        <f t="shared" si="584"/>
        <v/>
      </c>
      <c r="DM66" s="102"/>
      <c r="DN66" s="102"/>
      <c r="DO66" s="104" t="str">
        <f t="shared" si="496"/>
        <v/>
      </c>
      <c r="DP66" s="102"/>
      <c r="DQ66" s="104" t="str">
        <f t="shared" si="585"/>
        <v/>
      </c>
      <c r="DR66" s="102"/>
      <c r="DS66" s="102"/>
      <c r="DT66" s="104" t="str">
        <f t="shared" si="497"/>
        <v/>
      </c>
      <c r="DU66" s="102"/>
      <c r="DV66" s="104" t="str">
        <f t="shared" si="586"/>
        <v/>
      </c>
      <c r="DW66" s="104" t="str">
        <f t="shared" si="587"/>
        <v/>
      </c>
      <c r="DX66" s="104" t="str">
        <f t="shared" si="588"/>
        <v/>
      </c>
      <c r="DY66" s="104" t="str">
        <f t="shared" si="589"/>
        <v/>
      </c>
      <c r="DZ66" s="104" t="str">
        <f t="shared" si="590"/>
        <v/>
      </c>
      <c r="EA66" s="104" t="str">
        <f t="shared" si="591"/>
        <v/>
      </c>
      <c r="EB66" s="105" t="str">
        <f t="shared" si="463"/>
        <v/>
      </c>
      <c r="EC66" s="109" t="str">
        <f t="shared" si="449"/>
        <v/>
      </c>
      <c r="ED66" s="102"/>
      <c r="EE66" s="102"/>
      <c r="EF66" s="104" t="str">
        <f t="shared" si="498"/>
        <v/>
      </c>
      <c r="EG66" s="102"/>
      <c r="EH66" s="104" t="str">
        <f t="shared" si="592"/>
        <v/>
      </c>
      <c r="EI66" s="102"/>
      <c r="EJ66" s="102"/>
      <c r="EK66" s="104" t="str">
        <f t="shared" si="499"/>
        <v/>
      </c>
      <c r="EL66" s="102"/>
      <c r="EM66" s="104" t="str">
        <f t="shared" si="593"/>
        <v/>
      </c>
      <c r="EN66" s="102"/>
      <c r="EO66" s="102"/>
      <c r="EP66" s="104" t="str">
        <f t="shared" si="500"/>
        <v/>
      </c>
      <c r="EQ66" s="102"/>
      <c r="ER66" s="104" t="str">
        <f t="shared" si="594"/>
        <v/>
      </c>
      <c r="ES66" s="102"/>
      <c r="ET66" s="102"/>
      <c r="EU66" s="104" t="str">
        <f t="shared" si="501"/>
        <v/>
      </c>
      <c r="EV66" s="102"/>
      <c r="EW66" s="104" t="str">
        <f t="shared" si="595"/>
        <v/>
      </c>
      <c r="EX66" s="102"/>
      <c r="EY66" s="102"/>
      <c r="EZ66" s="104" t="str">
        <f t="shared" si="502"/>
        <v/>
      </c>
      <c r="FA66" s="102"/>
      <c r="FB66" s="104" t="str">
        <f t="shared" si="596"/>
        <v/>
      </c>
      <c r="FC66" s="104" t="str">
        <f t="shared" si="597"/>
        <v/>
      </c>
      <c r="FD66" s="104" t="str">
        <f t="shared" si="598"/>
        <v/>
      </c>
      <c r="FE66" s="104" t="str">
        <f t="shared" si="599"/>
        <v/>
      </c>
      <c r="FF66" s="104" t="str">
        <f t="shared" si="600"/>
        <v/>
      </c>
      <c r="FG66" s="104" t="str">
        <f t="shared" si="601"/>
        <v/>
      </c>
      <c r="FH66" s="105" t="str">
        <f t="shared" si="464"/>
        <v/>
      </c>
      <c r="FI66" s="109" t="str">
        <f t="shared" si="450"/>
        <v/>
      </c>
      <c r="FJ66" s="102"/>
      <c r="FK66" s="102"/>
      <c r="FL66" s="104" t="str">
        <f t="shared" si="503"/>
        <v/>
      </c>
      <c r="FM66" s="102"/>
      <c r="FN66" s="104" t="str">
        <f t="shared" si="602"/>
        <v/>
      </c>
      <c r="FO66" s="102"/>
      <c r="FP66" s="102"/>
      <c r="FQ66" s="104" t="str">
        <f t="shared" si="504"/>
        <v/>
      </c>
      <c r="FR66" s="102"/>
      <c r="FS66" s="104" t="str">
        <f t="shared" si="603"/>
        <v/>
      </c>
      <c r="FT66" s="102"/>
      <c r="FU66" s="102"/>
      <c r="FV66" s="104" t="str">
        <f t="shared" si="505"/>
        <v/>
      </c>
      <c r="FW66" s="102"/>
      <c r="FX66" s="104" t="str">
        <f t="shared" si="604"/>
        <v/>
      </c>
      <c r="FY66" s="102"/>
      <c r="FZ66" s="102"/>
      <c r="GA66" s="104" t="str">
        <f t="shared" si="506"/>
        <v/>
      </c>
      <c r="GB66" s="102"/>
      <c r="GC66" s="104" t="str">
        <f t="shared" si="605"/>
        <v/>
      </c>
      <c r="GD66" s="102"/>
      <c r="GE66" s="102"/>
      <c r="GF66" s="104" t="str">
        <f t="shared" si="507"/>
        <v/>
      </c>
      <c r="GG66" s="102"/>
      <c r="GH66" s="104" t="str">
        <f t="shared" si="606"/>
        <v/>
      </c>
      <c r="GI66" s="104" t="str">
        <f t="shared" si="607"/>
        <v/>
      </c>
      <c r="GJ66" s="104" t="str">
        <f t="shared" si="608"/>
        <v/>
      </c>
      <c r="GK66" s="104" t="str">
        <f t="shared" si="609"/>
        <v/>
      </c>
      <c r="GL66" s="104" t="str">
        <f t="shared" si="610"/>
        <v/>
      </c>
      <c r="GM66" s="104" t="str">
        <f t="shared" si="611"/>
        <v/>
      </c>
      <c r="GN66" s="105" t="str">
        <f t="shared" si="465"/>
        <v/>
      </c>
      <c r="GO66" s="109" t="str">
        <f t="shared" si="451"/>
        <v/>
      </c>
      <c r="GP66" s="102"/>
      <c r="GQ66" s="102"/>
      <c r="GR66" s="104" t="str">
        <f t="shared" si="508"/>
        <v/>
      </c>
      <c r="GS66" s="102"/>
      <c r="GT66" s="104" t="str">
        <f t="shared" si="612"/>
        <v/>
      </c>
      <c r="GU66" s="102"/>
      <c r="GV66" s="102"/>
      <c r="GW66" s="104" t="str">
        <f t="shared" si="509"/>
        <v/>
      </c>
      <c r="GX66" s="102"/>
      <c r="GY66" s="104" t="str">
        <f t="shared" si="613"/>
        <v/>
      </c>
      <c r="GZ66" s="102"/>
      <c r="HA66" s="102"/>
      <c r="HB66" s="104" t="str">
        <f t="shared" si="510"/>
        <v/>
      </c>
      <c r="HC66" s="102"/>
      <c r="HD66" s="104" t="str">
        <f t="shared" si="614"/>
        <v/>
      </c>
      <c r="HE66" s="102"/>
      <c r="HF66" s="102"/>
      <c r="HG66" s="104" t="str">
        <f t="shared" si="511"/>
        <v/>
      </c>
      <c r="HH66" s="102"/>
      <c r="HI66" s="104" t="str">
        <f t="shared" si="615"/>
        <v/>
      </c>
      <c r="HJ66" s="102"/>
      <c r="HK66" s="102"/>
      <c r="HL66" s="104" t="str">
        <f t="shared" si="512"/>
        <v/>
      </c>
      <c r="HM66" s="102"/>
      <c r="HN66" s="104" t="str">
        <f t="shared" si="616"/>
        <v/>
      </c>
      <c r="HO66" s="104" t="str">
        <f t="shared" si="617"/>
        <v/>
      </c>
      <c r="HP66" s="104" t="str">
        <f t="shared" si="618"/>
        <v/>
      </c>
      <c r="HQ66" s="104" t="str">
        <f t="shared" si="619"/>
        <v/>
      </c>
      <c r="HR66" s="104" t="str">
        <f t="shared" si="620"/>
        <v/>
      </c>
      <c r="HS66" s="104" t="str">
        <f t="shared" si="621"/>
        <v/>
      </c>
      <c r="HT66" s="105" t="str">
        <f t="shared" si="466"/>
        <v/>
      </c>
      <c r="HU66" s="109" t="str">
        <f t="shared" si="452"/>
        <v/>
      </c>
      <c r="HV66" s="102"/>
      <c r="HW66" s="102"/>
      <c r="HX66" s="104" t="str">
        <f t="shared" si="513"/>
        <v/>
      </c>
      <c r="HY66" s="102"/>
      <c r="HZ66" s="104" t="str">
        <f t="shared" si="622"/>
        <v/>
      </c>
      <c r="IA66" s="102"/>
      <c r="IB66" s="102"/>
      <c r="IC66" s="104" t="str">
        <f t="shared" si="514"/>
        <v/>
      </c>
      <c r="ID66" s="102"/>
      <c r="IE66" s="104" t="str">
        <f t="shared" si="623"/>
        <v/>
      </c>
      <c r="IF66" s="102"/>
      <c r="IG66" s="102"/>
      <c r="IH66" s="104" t="str">
        <f t="shared" si="515"/>
        <v/>
      </c>
      <c r="II66" s="102"/>
      <c r="IJ66" s="104" t="str">
        <f t="shared" si="624"/>
        <v/>
      </c>
      <c r="IK66" s="102"/>
      <c r="IL66" s="102"/>
      <c r="IM66" s="104" t="str">
        <f t="shared" si="516"/>
        <v/>
      </c>
      <c r="IN66" s="102"/>
      <c r="IO66" s="104" t="str">
        <f t="shared" si="625"/>
        <v/>
      </c>
      <c r="IP66" s="102"/>
      <c r="IQ66" s="102"/>
      <c r="IR66" s="104" t="str">
        <f t="shared" si="517"/>
        <v/>
      </c>
      <c r="IS66" s="102"/>
      <c r="IT66" s="104" t="str">
        <f t="shared" si="626"/>
        <v/>
      </c>
      <c r="IU66" s="104" t="str">
        <f t="shared" si="627"/>
        <v/>
      </c>
      <c r="IV66" s="104" t="str">
        <f t="shared" si="628"/>
        <v/>
      </c>
      <c r="IW66" s="104" t="str">
        <f t="shared" si="629"/>
        <v/>
      </c>
      <c r="IX66" s="104" t="str">
        <f t="shared" si="630"/>
        <v/>
      </c>
      <c r="IY66" s="104" t="str">
        <f t="shared" si="631"/>
        <v/>
      </c>
      <c r="IZ66" s="105" t="str">
        <f t="shared" si="472"/>
        <v/>
      </c>
      <c r="JA66" s="109" t="str">
        <f t="shared" si="453"/>
        <v/>
      </c>
      <c r="JB66" s="102"/>
      <c r="JC66" s="102"/>
      <c r="JD66" s="104" t="str">
        <f t="shared" si="518"/>
        <v/>
      </c>
      <c r="JE66" s="102"/>
      <c r="JF66" s="104" t="str">
        <f t="shared" si="632"/>
        <v/>
      </c>
      <c r="JG66" s="102"/>
      <c r="JH66" s="102"/>
      <c r="JI66" s="104" t="str">
        <f t="shared" si="519"/>
        <v/>
      </c>
      <c r="JJ66" s="102"/>
      <c r="JK66" s="104" t="str">
        <f t="shared" si="633"/>
        <v/>
      </c>
      <c r="JL66" s="102"/>
      <c r="JM66" s="102"/>
      <c r="JN66" s="104" t="str">
        <f t="shared" si="520"/>
        <v/>
      </c>
      <c r="JO66" s="102"/>
      <c r="JP66" s="104" t="str">
        <f t="shared" si="634"/>
        <v/>
      </c>
      <c r="JQ66" s="102"/>
      <c r="JR66" s="102"/>
      <c r="JS66" s="104" t="str">
        <f t="shared" si="521"/>
        <v/>
      </c>
      <c r="JT66" s="102"/>
      <c r="JU66" s="104" t="str">
        <f t="shared" si="635"/>
        <v/>
      </c>
      <c r="JV66" s="102"/>
      <c r="JW66" s="102"/>
      <c r="JX66" s="104" t="str">
        <f t="shared" si="522"/>
        <v/>
      </c>
      <c r="JY66" s="102"/>
      <c r="JZ66" s="104" t="str">
        <f t="shared" si="636"/>
        <v/>
      </c>
      <c r="KA66" s="104" t="str">
        <f t="shared" si="637"/>
        <v/>
      </c>
      <c r="KB66" s="104" t="str">
        <f t="shared" si="638"/>
        <v/>
      </c>
      <c r="KC66" s="104" t="str">
        <f t="shared" si="639"/>
        <v/>
      </c>
      <c r="KD66" s="104" t="str">
        <f t="shared" si="640"/>
        <v/>
      </c>
      <c r="KE66" s="104" t="str">
        <f t="shared" si="641"/>
        <v/>
      </c>
      <c r="KF66" s="105" t="str">
        <f t="shared" si="473"/>
        <v/>
      </c>
      <c r="KG66" s="109" t="str">
        <f t="shared" si="454"/>
        <v/>
      </c>
      <c r="KH66" s="102"/>
      <c r="KI66" s="102"/>
      <c r="KJ66" s="104" t="str">
        <f t="shared" si="523"/>
        <v/>
      </c>
      <c r="KK66" s="102"/>
      <c r="KL66" s="104" t="str">
        <f t="shared" si="642"/>
        <v/>
      </c>
      <c r="KM66" s="102"/>
      <c r="KN66" s="102"/>
      <c r="KO66" s="104" t="str">
        <f t="shared" si="524"/>
        <v/>
      </c>
      <c r="KP66" s="102"/>
      <c r="KQ66" s="104" t="str">
        <f t="shared" si="643"/>
        <v/>
      </c>
      <c r="KR66" s="102"/>
      <c r="KS66" s="102"/>
      <c r="KT66" s="104" t="str">
        <f t="shared" si="525"/>
        <v/>
      </c>
      <c r="KU66" s="102"/>
      <c r="KV66" s="104" t="str">
        <f t="shared" si="644"/>
        <v/>
      </c>
      <c r="KW66" s="102"/>
      <c r="KX66" s="102"/>
      <c r="KY66" s="104" t="str">
        <f t="shared" si="526"/>
        <v/>
      </c>
      <c r="KZ66" s="102"/>
      <c r="LA66" s="104" t="str">
        <f t="shared" si="645"/>
        <v/>
      </c>
      <c r="LB66" s="102"/>
      <c r="LC66" s="102"/>
      <c r="LD66" s="104" t="str">
        <f t="shared" si="527"/>
        <v/>
      </c>
      <c r="LE66" s="102"/>
      <c r="LF66" s="104" t="str">
        <f t="shared" si="646"/>
        <v/>
      </c>
      <c r="LG66" s="104" t="str">
        <f t="shared" si="647"/>
        <v/>
      </c>
      <c r="LH66" s="104" t="str">
        <f t="shared" si="648"/>
        <v/>
      </c>
      <c r="LI66" s="104" t="str">
        <f t="shared" si="649"/>
        <v/>
      </c>
      <c r="LJ66" s="104" t="str">
        <f t="shared" si="650"/>
        <v/>
      </c>
      <c r="LK66" s="104" t="str">
        <f t="shared" si="651"/>
        <v/>
      </c>
      <c r="LL66" s="105" t="str">
        <f t="shared" si="474"/>
        <v/>
      </c>
      <c r="LM66" s="109" t="str">
        <f t="shared" si="455"/>
        <v/>
      </c>
      <c r="LN66" s="102"/>
      <c r="LO66" s="102"/>
      <c r="LP66" s="104" t="str">
        <f t="shared" si="528"/>
        <v/>
      </c>
      <c r="LQ66" s="102"/>
      <c r="LR66" s="104" t="str">
        <f t="shared" si="652"/>
        <v/>
      </c>
      <c r="LS66" s="102"/>
      <c r="LT66" s="102"/>
      <c r="LU66" s="104" t="str">
        <f t="shared" si="529"/>
        <v/>
      </c>
      <c r="LV66" s="102"/>
      <c r="LW66" s="104" t="str">
        <f t="shared" si="653"/>
        <v/>
      </c>
      <c r="LX66" s="102"/>
      <c r="LY66" s="102"/>
      <c r="LZ66" s="104" t="str">
        <f t="shared" si="530"/>
        <v/>
      </c>
      <c r="MA66" s="102"/>
      <c r="MB66" s="104" t="str">
        <f t="shared" si="654"/>
        <v/>
      </c>
      <c r="MC66" s="102"/>
      <c r="MD66" s="102"/>
      <c r="ME66" s="104" t="str">
        <f t="shared" si="531"/>
        <v/>
      </c>
      <c r="MF66" s="102"/>
      <c r="MG66" s="104" t="str">
        <f t="shared" si="655"/>
        <v/>
      </c>
      <c r="MH66" s="102"/>
      <c r="MI66" s="102"/>
      <c r="MJ66" s="104" t="str">
        <f t="shared" si="532"/>
        <v/>
      </c>
      <c r="MK66" s="102"/>
      <c r="ML66" s="104" t="str">
        <f t="shared" si="656"/>
        <v/>
      </c>
      <c r="MM66" s="104" t="str">
        <f t="shared" si="657"/>
        <v/>
      </c>
      <c r="MN66" s="104" t="str">
        <f t="shared" si="658"/>
        <v/>
      </c>
      <c r="MO66" s="104" t="str">
        <f t="shared" si="659"/>
        <v/>
      </c>
      <c r="MP66" s="104" t="str">
        <f t="shared" si="660"/>
        <v/>
      </c>
      <c r="MQ66" s="104" t="str">
        <f t="shared" si="661"/>
        <v/>
      </c>
      <c r="MR66" s="105" t="str">
        <f t="shared" si="475"/>
        <v/>
      </c>
      <c r="MS66" s="109" t="str">
        <f t="shared" si="456"/>
        <v/>
      </c>
      <c r="MT66" s="102"/>
      <c r="MU66" s="102"/>
      <c r="MV66" s="104" t="str">
        <f t="shared" si="533"/>
        <v/>
      </c>
      <c r="MW66" s="102"/>
      <c r="MX66" s="104" t="str">
        <f t="shared" si="662"/>
        <v/>
      </c>
      <c r="MY66" s="102"/>
      <c r="MZ66" s="102"/>
      <c r="NA66" s="104" t="str">
        <f t="shared" si="534"/>
        <v/>
      </c>
      <c r="NB66" s="102"/>
      <c r="NC66" s="104" t="str">
        <f t="shared" si="663"/>
        <v/>
      </c>
      <c r="ND66" s="102"/>
      <c r="NE66" s="102"/>
      <c r="NF66" s="104" t="str">
        <f t="shared" si="535"/>
        <v/>
      </c>
      <c r="NG66" s="102"/>
      <c r="NH66" s="104" t="str">
        <f t="shared" si="664"/>
        <v/>
      </c>
      <c r="NI66" s="102"/>
      <c r="NJ66" s="102"/>
      <c r="NK66" s="104" t="str">
        <f t="shared" si="536"/>
        <v/>
      </c>
      <c r="NL66" s="102"/>
      <c r="NM66" s="104" t="str">
        <f t="shared" si="665"/>
        <v/>
      </c>
      <c r="NN66" s="102"/>
      <c r="NO66" s="102"/>
      <c r="NP66" s="104" t="str">
        <f t="shared" si="537"/>
        <v/>
      </c>
      <c r="NQ66" s="102"/>
      <c r="NR66" s="104" t="str">
        <f t="shared" si="666"/>
        <v/>
      </c>
      <c r="NS66" s="104" t="str">
        <f t="shared" si="667"/>
        <v/>
      </c>
      <c r="NT66" s="104" t="str">
        <f t="shared" si="668"/>
        <v/>
      </c>
      <c r="NU66" s="104" t="str">
        <f t="shared" si="669"/>
        <v/>
      </c>
      <c r="NV66" s="104" t="str">
        <f t="shared" si="670"/>
        <v/>
      </c>
      <c r="NW66" s="104" t="str">
        <f t="shared" si="671"/>
        <v/>
      </c>
      <c r="NX66" s="105" t="str">
        <f t="shared" si="476"/>
        <v/>
      </c>
      <c r="NY66" s="109" t="str">
        <f t="shared" si="457"/>
        <v/>
      </c>
      <c r="NZ66" s="73">
        <f t="shared" si="458"/>
        <v>0</v>
      </c>
      <c r="OA66" s="104" t="str">
        <f t="shared" si="538"/>
        <v/>
      </c>
      <c r="OB66" s="104" t="str">
        <f t="shared" si="539"/>
        <v/>
      </c>
      <c r="OC66" s="104" t="str">
        <f t="shared" si="540"/>
        <v/>
      </c>
      <c r="OD66" s="104" t="str">
        <f t="shared" si="541"/>
        <v/>
      </c>
      <c r="OE66" s="104" t="str">
        <f t="shared" si="542"/>
        <v/>
      </c>
      <c r="OF66" s="104" t="str">
        <f t="shared" si="543"/>
        <v/>
      </c>
      <c r="OG66" s="104" t="str">
        <f t="shared" si="544"/>
        <v/>
      </c>
      <c r="OH66" s="104" t="str">
        <f t="shared" si="545"/>
        <v/>
      </c>
      <c r="OI66" s="104" t="str">
        <f t="shared" si="546"/>
        <v/>
      </c>
      <c r="OJ66" s="104" t="str">
        <f t="shared" si="547"/>
        <v/>
      </c>
      <c r="OK66" s="104" t="str">
        <f t="shared" si="548"/>
        <v/>
      </c>
      <c r="OL66" s="104" t="str">
        <f t="shared" si="549"/>
        <v/>
      </c>
      <c r="OM66" s="134"/>
      <c r="ON66" s="104" t="str">
        <f t="shared" si="550"/>
        <v/>
      </c>
      <c r="OO66" s="104" t="str">
        <f t="shared" si="551"/>
        <v/>
      </c>
      <c r="OP66" s="104" t="str">
        <f t="shared" si="672"/>
        <v/>
      </c>
      <c r="OQ66" s="104" t="str">
        <f t="shared" si="673"/>
        <v/>
      </c>
      <c r="OR66" s="105" t="str">
        <f t="shared" si="674"/>
        <v/>
      </c>
      <c r="OS66" s="105" t="str">
        <f t="shared" si="675"/>
        <v/>
      </c>
      <c r="OT66" s="134"/>
      <c r="OU66" s="109" t="str">
        <f t="shared" si="459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 t="e">
        <f t="shared" si="676"/>
        <v>#REF!</v>
      </c>
      <c r="B67" s="237"/>
      <c r="C67" s="237"/>
      <c r="D67" s="237"/>
      <c r="E67" s="238"/>
      <c r="F67" s="102"/>
      <c r="G67" s="102"/>
      <c r="H67" s="104" t="str">
        <f t="shared" si="477"/>
        <v/>
      </c>
      <c r="I67" s="102"/>
      <c r="J67" s="104" t="str">
        <f t="shared" si="552"/>
        <v/>
      </c>
      <c r="K67" s="102"/>
      <c r="L67" s="102"/>
      <c r="M67" s="104" t="str">
        <f t="shared" si="478"/>
        <v/>
      </c>
      <c r="N67" s="102"/>
      <c r="O67" s="104" t="str">
        <f t="shared" si="553"/>
        <v/>
      </c>
      <c r="P67" s="102"/>
      <c r="Q67" s="102"/>
      <c r="R67" s="104" t="str">
        <f t="shared" si="479"/>
        <v/>
      </c>
      <c r="S67" s="102"/>
      <c r="T67" s="104" t="str">
        <f t="shared" si="554"/>
        <v/>
      </c>
      <c r="U67" s="102"/>
      <c r="V67" s="102"/>
      <c r="W67" s="104" t="str">
        <f t="shared" si="480"/>
        <v/>
      </c>
      <c r="X67" s="102"/>
      <c r="Y67" s="104" t="str">
        <f t="shared" si="555"/>
        <v/>
      </c>
      <c r="Z67" s="102"/>
      <c r="AA67" s="102"/>
      <c r="AB67" s="104" t="str">
        <f t="shared" si="481"/>
        <v/>
      </c>
      <c r="AC67" s="102"/>
      <c r="AD67" s="104" t="str">
        <f t="shared" si="556"/>
        <v/>
      </c>
      <c r="AE67" s="104" t="str">
        <f t="shared" si="557"/>
        <v/>
      </c>
      <c r="AF67" s="104" t="str">
        <f t="shared" si="558"/>
        <v/>
      </c>
      <c r="AG67" s="104" t="str">
        <f t="shared" si="559"/>
        <v/>
      </c>
      <c r="AH67" s="104" t="str">
        <f t="shared" si="560"/>
        <v/>
      </c>
      <c r="AI67" s="104" t="str">
        <f t="shared" si="561"/>
        <v/>
      </c>
      <c r="AJ67" s="105" t="str">
        <f t="shared" si="482"/>
        <v/>
      </c>
      <c r="AK67" s="109" t="str">
        <f t="shared" si="446"/>
        <v/>
      </c>
      <c r="AL67" s="102"/>
      <c r="AM67" s="102"/>
      <c r="AN67" s="104" t="str">
        <f t="shared" si="483"/>
        <v/>
      </c>
      <c r="AO67" s="102"/>
      <c r="AP67" s="104" t="str">
        <f t="shared" si="562"/>
        <v/>
      </c>
      <c r="AQ67" s="102"/>
      <c r="AR67" s="102"/>
      <c r="AS67" s="104" t="str">
        <f t="shared" si="484"/>
        <v/>
      </c>
      <c r="AT67" s="102"/>
      <c r="AU67" s="104" t="str">
        <f t="shared" si="563"/>
        <v/>
      </c>
      <c r="AV67" s="102"/>
      <c r="AW67" s="102"/>
      <c r="AX67" s="104" t="str">
        <f t="shared" si="485"/>
        <v/>
      </c>
      <c r="AY67" s="102"/>
      <c r="AZ67" s="104" t="str">
        <f t="shared" si="564"/>
        <v/>
      </c>
      <c r="BA67" s="102"/>
      <c r="BB67" s="102"/>
      <c r="BC67" s="104" t="str">
        <f t="shared" si="486"/>
        <v/>
      </c>
      <c r="BD67" s="102"/>
      <c r="BE67" s="104" t="str">
        <f t="shared" si="565"/>
        <v/>
      </c>
      <c r="BF67" s="102"/>
      <c r="BG67" s="102"/>
      <c r="BH67" s="104" t="str">
        <f t="shared" si="487"/>
        <v/>
      </c>
      <c r="BI67" s="102"/>
      <c r="BJ67" s="104" t="str">
        <f t="shared" si="566"/>
        <v/>
      </c>
      <c r="BK67" s="104" t="str">
        <f t="shared" si="567"/>
        <v/>
      </c>
      <c r="BL67" s="104" t="str">
        <f t="shared" si="568"/>
        <v/>
      </c>
      <c r="BM67" s="104" t="str">
        <f t="shared" si="569"/>
        <v/>
      </c>
      <c r="BN67" s="104" t="str">
        <f t="shared" si="570"/>
        <v/>
      </c>
      <c r="BO67" s="104" t="str">
        <f t="shared" si="571"/>
        <v/>
      </c>
      <c r="BP67" s="105" t="str">
        <f t="shared" si="461"/>
        <v/>
      </c>
      <c r="BQ67" s="109" t="str">
        <f t="shared" si="447"/>
        <v/>
      </c>
      <c r="BR67" s="102"/>
      <c r="BS67" s="102"/>
      <c r="BT67" s="104" t="str">
        <f t="shared" si="488"/>
        <v/>
      </c>
      <c r="BU67" s="102"/>
      <c r="BV67" s="104" t="str">
        <f t="shared" si="572"/>
        <v/>
      </c>
      <c r="BW67" s="102"/>
      <c r="BX67" s="102"/>
      <c r="BY67" s="104" t="str">
        <f t="shared" si="489"/>
        <v/>
      </c>
      <c r="BZ67" s="102"/>
      <c r="CA67" s="104" t="str">
        <f t="shared" si="573"/>
        <v/>
      </c>
      <c r="CB67" s="102"/>
      <c r="CC67" s="102"/>
      <c r="CD67" s="104" t="str">
        <f t="shared" si="490"/>
        <v/>
      </c>
      <c r="CE67" s="102"/>
      <c r="CF67" s="104" t="str">
        <f t="shared" si="574"/>
        <v/>
      </c>
      <c r="CG67" s="102"/>
      <c r="CH67" s="102"/>
      <c r="CI67" s="104" t="str">
        <f t="shared" si="491"/>
        <v/>
      </c>
      <c r="CJ67" s="102"/>
      <c r="CK67" s="104" t="str">
        <f t="shared" si="575"/>
        <v/>
      </c>
      <c r="CL67" s="102"/>
      <c r="CM67" s="102"/>
      <c r="CN67" s="104" t="str">
        <f t="shared" si="492"/>
        <v/>
      </c>
      <c r="CO67" s="102"/>
      <c r="CP67" s="104" t="str">
        <f t="shared" si="576"/>
        <v/>
      </c>
      <c r="CQ67" s="104" t="str">
        <f t="shared" si="577"/>
        <v/>
      </c>
      <c r="CR67" s="104" t="str">
        <f t="shared" si="578"/>
        <v/>
      </c>
      <c r="CS67" s="104" t="str">
        <f t="shared" si="579"/>
        <v/>
      </c>
      <c r="CT67" s="104" t="str">
        <f t="shared" si="580"/>
        <v/>
      </c>
      <c r="CU67" s="104" t="str">
        <f t="shared" si="581"/>
        <v/>
      </c>
      <c r="CV67" s="105" t="str">
        <f t="shared" si="462"/>
        <v/>
      </c>
      <c r="CW67" s="109" t="str">
        <f t="shared" si="448"/>
        <v/>
      </c>
      <c r="CX67" s="102"/>
      <c r="CY67" s="102"/>
      <c r="CZ67" s="104" t="str">
        <f t="shared" si="493"/>
        <v/>
      </c>
      <c r="DA67" s="102"/>
      <c r="DB67" s="104" t="str">
        <f t="shared" si="582"/>
        <v/>
      </c>
      <c r="DC67" s="102"/>
      <c r="DD67" s="102"/>
      <c r="DE67" s="104" t="str">
        <f t="shared" si="494"/>
        <v/>
      </c>
      <c r="DF67" s="102"/>
      <c r="DG67" s="104" t="str">
        <f t="shared" si="583"/>
        <v/>
      </c>
      <c r="DH67" s="102"/>
      <c r="DI67" s="102"/>
      <c r="DJ67" s="104" t="str">
        <f t="shared" si="495"/>
        <v/>
      </c>
      <c r="DK67" s="102"/>
      <c r="DL67" s="104" t="str">
        <f t="shared" si="584"/>
        <v/>
      </c>
      <c r="DM67" s="102"/>
      <c r="DN67" s="102"/>
      <c r="DO67" s="104" t="str">
        <f t="shared" si="496"/>
        <v/>
      </c>
      <c r="DP67" s="102"/>
      <c r="DQ67" s="104" t="str">
        <f t="shared" si="585"/>
        <v/>
      </c>
      <c r="DR67" s="102"/>
      <c r="DS67" s="102"/>
      <c r="DT67" s="104" t="str">
        <f t="shared" si="497"/>
        <v/>
      </c>
      <c r="DU67" s="102"/>
      <c r="DV67" s="104" t="str">
        <f t="shared" si="586"/>
        <v/>
      </c>
      <c r="DW67" s="104" t="str">
        <f t="shared" si="587"/>
        <v/>
      </c>
      <c r="DX67" s="104" t="str">
        <f t="shared" si="588"/>
        <v/>
      </c>
      <c r="DY67" s="104" t="str">
        <f t="shared" si="589"/>
        <v/>
      </c>
      <c r="DZ67" s="104" t="str">
        <f t="shared" si="590"/>
        <v/>
      </c>
      <c r="EA67" s="104" t="str">
        <f t="shared" si="591"/>
        <v/>
      </c>
      <c r="EB67" s="105" t="str">
        <f t="shared" si="463"/>
        <v/>
      </c>
      <c r="EC67" s="109" t="str">
        <f t="shared" si="449"/>
        <v/>
      </c>
      <c r="ED67" s="102"/>
      <c r="EE67" s="102"/>
      <c r="EF67" s="104" t="str">
        <f t="shared" si="498"/>
        <v/>
      </c>
      <c r="EG67" s="102"/>
      <c r="EH67" s="104" t="str">
        <f t="shared" si="592"/>
        <v/>
      </c>
      <c r="EI67" s="102"/>
      <c r="EJ67" s="102"/>
      <c r="EK67" s="104" t="str">
        <f t="shared" si="499"/>
        <v/>
      </c>
      <c r="EL67" s="102"/>
      <c r="EM67" s="104" t="str">
        <f t="shared" si="593"/>
        <v/>
      </c>
      <c r="EN67" s="102"/>
      <c r="EO67" s="102"/>
      <c r="EP67" s="104" t="str">
        <f t="shared" si="500"/>
        <v/>
      </c>
      <c r="EQ67" s="102"/>
      <c r="ER67" s="104" t="str">
        <f t="shared" si="594"/>
        <v/>
      </c>
      <c r="ES67" s="102"/>
      <c r="ET67" s="102"/>
      <c r="EU67" s="104" t="str">
        <f t="shared" si="501"/>
        <v/>
      </c>
      <c r="EV67" s="102"/>
      <c r="EW67" s="104" t="str">
        <f t="shared" si="595"/>
        <v/>
      </c>
      <c r="EX67" s="102"/>
      <c r="EY67" s="102"/>
      <c r="EZ67" s="104" t="str">
        <f t="shared" si="502"/>
        <v/>
      </c>
      <c r="FA67" s="102"/>
      <c r="FB67" s="104" t="str">
        <f t="shared" si="596"/>
        <v/>
      </c>
      <c r="FC67" s="104" t="str">
        <f t="shared" si="597"/>
        <v/>
      </c>
      <c r="FD67" s="104" t="str">
        <f t="shared" si="598"/>
        <v/>
      </c>
      <c r="FE67" s="104" t="str">
        <f t="shared" si="599"/>
        <v/>
      </c>
      <c r="FF67" s="104" t="str">
        <f t="shared" si="600"/>
        <v/>
      </c>
      <c r="FG67" s="104" t="str">
        <f t="shared" si="601"/>
        <v/>
      </c>
      <c r="FH67" s="105" t="str">
        <f t="shared" si="464"/>
        <v/>
      </c>
      <c r="FI67" s="109" t="str">
        <f t="shared" si="450"/>
        <v/>
      </c>
      <c r="FJ67" s="102"/>
      <c r="FK67" s="102"/>
      <c r="FL67" s="104" t="str">
        <f t="shared" si="503"/>
        <v/>
      </c>
      <c r="FM67" s="102"/>
      <c r="FN67" s="104" t="str">
        <f t="shared" si="602"/>
        <v/>
      </c>
      <c r="FO67" s="102"/>
      <c r="FP67" s="102"/>
      <c r="FQ67" s="104" t="str">
        <f t="shared" si="504"/>
        <v/>
      </c>
      <c r="FR67" s="102"/>
      <c r="FS67" s="104" t="str">
        <f t="shared" si="603"/>
        <v/>
      </c>
      <c r="FT67" s="102"/>
      <c r="FU67" s="102"/>
      <c r="FV67" s="104" t="str">
        <f t="shared" si="505"/>
        <v/>
      </c>
      <c r="FW67" s="102"/>
      <c r="FX67" s="104" t="str">
        <f t="shared" si="604"/>
        <v/>
      </c>
      <c r="FY67" s="102"/>
      <c r="FZ67" s="102"/>
      <c r="GA67" s="104" t="str">
        <f t="shared" si="506"/>
        <v/>
      </c>
      <c r="GB67" s="102"/>
      <c r="GC67" s="104" t="str">
        <f t="shared" si="605"/>
        <v/>
      </c>
      <c r="GD67" s="102"/>
      <c r="GE67" s="102"/>
      <c r="GF67" s="104" t="str">
        <f t="shared" si="507"/>
        <v/>
      </c>
      <c r="GG67" s="102"/>
      <c r="GH67" s="104" t="str">
        <f t="shared" si="606"/>
        <v/>
      </c>
      <c r="GI67" s="104" t="str">
        <f t="shared" si="607"/>
        <v/>
      </c>
      <c r="GJ67" s="104" t="str">
        <f t="shared" si="608"/>
        <v/>
      </c>
      <c r="GK67" s="104" t="str">
        <f t="shared" si="609"/>
        <v/>
      </c>
      <c r="GL67" s="104" t="str">
        <f t="shared" si="610"/>
        <v/>
      </c>
      <c r="GM67" s="104" t="str">
        <f t="shared" si="611"/>
        <v/>
      </c>
      <c r="GN67" s="105" t="str">
        <f t="shared" si="465"/>
        <v/>
      </c>
      <c r="GO67" s="109" t="str">
        <f t="shared" si="451"/>
        <v/>
      </c>
      <c r="GP67" s="102"/>
      <c r="GQ67" s="102"/>
      <c r="GR67" s="104" t="str">
        <f t="shared" si="508"/>
        <v/>
      </c>
      <c r="GS67" s="102"/>
      <c r="GT67" s="104" t="str">
        <f t="shared" si="612"/>
        <v/>
      </c>
      <c r="GU67" s="102"/>
      <c r="GV67" s="102"/>
      <c r="GW67" s="104" t="str">
        <f t="shared" si="509"/>
        <v/>
      </c>
      <c r="GX67" s="102"/>
      <c r="GY67" s="104" t="str">
        <f t="shared" si="613"/>
        <v/>
      </c>
      <c r="GZ67" s="102"/>
      <c r="HA67" s="102"/>
      <c r="HB67" s="104" t="str">
        <f t="shared" si="510"/>
        <v/>
      </c>
      <c r="HC67" s="102"/>
      <c r="HD67" s="104" t="str">
        <f t="shared" si="614"/>
        <v/>
      </c>
      <c r="HE67" s="102"/>
      <c r="HF67" s="102"/>
      <c r="HG67" s="104" t="str">
        <f t="shared" si="511"/>
        <v/>
      </c>
      <c r="HH67" s="102"/>
      <c r="HI67" s="104" t="str">
        <f t="shared" si="615"/>
        <v/>
      </c>
      <c r="HJ67" s="102"/>
      <c r="HK67" s="102"/>
      <c r="HL67" s="104" t="str">
        <f t="shared" si="512"/>
        <v/>
      </c>
      <c r="HM67" s="102"/>
      <c r="HN67" s="104" t="str">
        <f t="shared" si="616"/>
        <v/>
      </c>
      <c r="HO67" s="104" t="str">
        <f t="shared" si="617"/>
        <v/>
      </c>
      <c r="HP67" s="104" t="str">
        <f t="shared" si="618"/>
        <v/>
      </c>
      <c r="HQ67" s="104" t="str">
        <f t="shared" si="619"/>
        <v/>
      </c>
      <c r="HR67" s="104" t="str">
        <f t="shared" si="620"/>
        <v/>
      </c>
      <c r="HS67" s="104" t="str">
        <f t="shared" si="621"/>
        <v/>
      </c>
      <c r="HT67" s="105" t="str">
        <f t="shared" si="466"/>
        <v/>
      </c>
      <c r="HU67" s="109" t="str">
        <f t="shared" si="452"/>
        <v/>
      </c>
      <c r="HV67" s="102"/>
      <c r="HW67" s="102"/>
      <c r="HX67" s="104" t="str">
        <f t="shared" si="513"/>
        <v/>
      </c>
      <c r="HY67" s="102"/>
      <c r="HZ67" s="104" t="str">
        <f t="shared" si="622"/>
        <v/>
      </c>
      <c r="IA67" s="102"/>
      <c r="IB67" s="102"/>
      <c r="IC67" s="104" t="str">
        <f t="shared" si="514"/>
        <v/>
      </c>
      <c r="ID67" s="102"/>
      <c r="IE67" s="104" t="str">
        <f t="shared" si="623"/>
        <v/>
      </c>
      <c r="IF67" s="102"/>
      <c r="IG67" s="102"/>
      <c r="IH67" s="104" t="str">
        <f t="shared" si="515"/>
        <v/>
      </c>
      <c r="II67" s="102"/>
      <c r="IJ67" s="104" t="str">
        <f t="shared" si="624"/>
        <v/>
      </c>
      <c r="IK67" s="102"/>
      <c r="IL67" s="102"/>
      <c r="IM67" s="104" t="str">
        <f t="shared" si="516"/>
        <v/>
      </c>
      <c r="IN67" s="102"/>
      <c r="IO67" s="104" t="str">
        <f t="shared" si="625"/>
        <v/>
      </c>
      <c r="IP67" s="102"/>
      <c r="IQ67" s="102"/>
      <c r="IR67" s="104" t="str">
        <f t="shared" si="517"/>
        <v/>
      </c>
      <c r="IS67" s="102"/>
      <c r="IT67" s="104" t="str">
        <f t="shared" si="626"/>
        <v/>
      </c>
      <c r="IU67" s="104" t="str">
        <f t="shared" si="627"/>
        <v/>
      </c>
      <c r="IV67" s="104" t="str">
        <f t="shared" si="628"/>
        <v/>
      </c>
      <c r="IW67" s="104" t="str">
        <f t="shared" si="629"/>
        <v/>
      </c>
      <c r="IX67" s="104" t="str">
        <f t="shared" si="630"/>
        <v/>
      </c>
      <c r="IY67" s="104" t="str">
        <f t="shared" si="631"/>
        <v/>
      </c>
      <c r="IZ67" s="105" t="str">
        <f t="shared" si="472"/>
        <v/>
      </c>
      <c r="JA67" s="109" t="str">
        <f t="shared" si="453"/>
        <v/>
      </c>
      <c r="JB67" s="102"/>
      <c r="JC67" s="102"/>
      <c r="JD67" s="104" t="str">
        <f t="shared" si="518"/>
        <v/>
      </c>
      <c r="JE67" s="102"/>
      <c r="JF67" s="104" t="str">
        <f t="shared" si="632"/>
        <v/>
      </c>
      <c r="JG67" s="102"/>
      <c r="JH67" s="102"/>
      <c r="JI67" s="104" t="str">
        <f t="shared" si="519"/>
        <v/>
      </c>
      <c r="JJ67" s="102"/>
      <c r="JK67" s="104" t="str">
        <f t="shared" si="633"/>
        <v/>
      </c>
      <c r="JL67" s="102"/>
      <c r="JM67" s="102"/>
      <c r="JN67" s="104" t="str">
        <f t="shared" si="520"/>
        <v/>
      </c>
      <c r="JO67" s="102"/>
      <c r="JP67" s="104" t="str">
        <f t="shared" si="634"/>
        <v/>
      </c>
      <c r="JQ67" s="102"/>
      <c r="JR67" s="102"/>
      <c r="JS67" s="104" t="str">
        <f t="shared" si="521"/>
        <v/>
      </c>
      <c r="JT67" s="102"/>
      <c r="JU67" s="104" t="str">
        <f t="shared" si="635"/>
        <v/>
      </c>
      <c r="JV67" s="102"/>
      <c r="JW67" s="102"/>
      <c r="JX67" s="104" t="str">
        <f t="shared" si="522"/>
        <v/>
      </c>
      <c r="JY67" s="102"/>
      <c r="JZ67" s="104" t="str">
        <f t="shared" si="636"/>
        <v/>
      </c>
      <c r="KA67" s="104" t="str">
        <f t="shared" si="637"/>
        <v/>
      </c>
      <c r="KB67" s="104" t="str">
        <f t="shared" si="638"/>
        <v/>
      </c>
      <c r="KC67" s="104" t="str">
        <f t="shared" si="639"/>
        <v/>
      </c>
      <c r="KD67" s="104" t="str">
        <f t="shared" si="640"/>
        <v/>
      </c>
      <c r="KE67" s="104" t="str">
        <f t="shared" si="641"/>
        <v/>
      </c>
      <c r="KF67" s="105" t="str">
        <f t="shared" si="473"/>
        <v/>
      </c>
      <c r="KG67" s="109" t="str">
        <f t="shared" si="454"/>
        <v/>
      </c>
      <c r="KH67" s="102"/>
      <c r="KI67" s="102"/>
      <c r="KJ67" s="104" t="str">
        <f t="shared" si="523"/>
        <v/>
      </c>
      <c r="KK67" s="102"/>
      <c r="KL67" s="104" t="str">
        <f t="shared" si="642"/>
        <v/>
      </c>
      <c r="KM67" s="102"/>
      <c r="KN67" s="102"/>
      <c r="KO67" s="104" t="str">
        <f t="shared" si="524"/>
        <v/>
      </c>
      <c r="KP67" s="102"/>
      <c r="KQ67" s="104" t="str">
        <f t="shared" si="643"/>
        <v/>
      </c>
      <c r="KR67" s="102"/>
      <c r="KS67" s="102"/>
      <c r="KT67" s="104" t="str">
        <f t="shared" si="525"/>
        <v/>
      </c>
      <c r="KU67" s="102"/>
      <c r="KV67" s="104" t="str">
        <f t="shared" si="644"/>
        <v/>
      </c>
      <c r="KW67" s="102"/>
      <c r="KX67" s="102"/>
      <c r="KY67" s="104" t="str">
        <f t="shared" si="526"/>
        <v/>
      </c>
      <c r="KZ67" s="102"/>
      <c r="LA67" s="104" t="str">
        <f t="shared" si="645"/>
        <v/>
      </c>
      <c r="LB67" s="102"/>
      <c r="LC67" s="102"/>
      <c r="LD67" s="104" t="str">
        <f t="shared" si="527"/>
        <v/>
      </c>
      <c r="LE67" s="102"/>
      <c r="LF67" s="104" t="str">
        <f t="shared" si="646"/>
        <v/>
      </c>
      <c r="LG67" s="104" t="str">
        <f t="shared" si="647"/>
        <v/>
      </c>
      <c r="LH67" s="104" t="str">
        <f t="shared" si="648"/>
        <v/>
      </c>
      <c r="LI67" s="104" t="str">
        <f t="shared" si="649"/>
        <v/>
      </c>
      <c r="LJ67" s="104" t="str">
        <f t="shared" si="650"/>
        <v/>
      </c>
      <c r="LK67" s="104" t="str">
        <f t="shared" si="651"/>
        <v/>
      </c>
      <c r="LL67" s="105" t="str">
        <f t="shared" si="474"/>
        <v/>
      </c>
      <c r="LM67" s="109" t="str">
        <f t="shared" si="455"/>
        <v/>
      </c>
      <c r="LN67" s="102"/>
      <c r="LO67" s="102"/>
      <c r="LP67" s="104" t="str">
        <f t="shared" si="528"/>
        <v/>
      </c>
      <c r="LQ67" s="102"/>
      <c r="LR67" s="104" t="str">
        <f t="shared" si="652"/>
        <v/>
      </c>
      <c r="LS67" s="102"/>
      <c r="LT67" s="102"/>
      <c r="LU67" s="104" t="str">
        <f t="shared" si="529"/>
        <v/>
      </c>
      <c r="LV67" s="102"/>
      <c r="LW67" s="104" t="str">
        <f t="shared" si="653"/>
        <v/>
      </c>
      <c r="LX67" s="102"/>
      <c r="LY67" s="102"/>
      <c r="LZ67" s="104" t="str">
        <f t="shared" si="530"/>
        <v/>
      </c>
      <c r="MA67" s="102"/>
      <c r="MB67" s="104" t="str">
        <f t="shared" si="654"/>
        <v/>
      </c>
      <c r="MC67" s="102"/>
      <c r="MD67" s="102"/>
      <c r="ME67" s="104" t="str">
        <f t="shared" si="531"/>
        <v/>
      </c>
      <c r="MF67" s="102"/>
      <c r="MG67" s="104" t="str">
        <f t="shared" si="655"/>
        <v/>
      </c>
      <c r="MH67" s="102"/>
      <c r="MI67" s="102"/>
      <c r="MJ67" s="104" t="str">
        <f t="shared" si="532"/>
        <v/>
      </c>
      <c r="MK67" s="102"/>
      <c r="ML67" s="104" t="str">
        <f t="shared" si="656"/>
        <v/>
      </c>
      <c r="MM67" s="104" t="str">
        <f t="shared" si="657"/>
        <v/>
      </c>
      <c r="MN67" s="104" t="str">
        <f t="shared" si="658"/>
        <v/>
      </c>
      <c r="MO67" s="104" t="str">
        <f t="shared" si="659"/>
        <v/>
      </c>
      <c r="MP67" s="104" t="str">
        <f t="shared" si="660"/>
        <v/>
      </c>
      <c r="MQ67" s="104" t="str">
        <f t="shared" si="661"/>
        <v/>
      </c>
      <c r="MR67" s="105" t="str">
        <f t="shared" si="475"/>
        <v/>
      </c>
      <c r="MS67" s="109" t="str">
        <f t="shared" si="456"/>
        <v/>
      </c>
      <c r="MT67" s="102"/>
      <c r="MU67" s="102"/>
      <c r="MV67" s="104" t="str">
        <f t="shared" si="533"/>
        <v/>
      </c>
      <c r="MW67" s="102"/>
      <c r="MX67" s="104" t="str">
        <f t="shared" si="662"/>
        <v/>
      </c>
      <c r="MY67" s="102"/>
      <c r="MZ67" s="102"/>
      <c r="NA67" s="104" t="str">
        <f t="shared" si="534"/>
        <v/>
      </c>
      <c r="NB67" s="102"/>
      <c r="NC67" s="104" t="str">
        <f t="shared" si="663"/>
        <v/>
      </c>
      <c r="ND67" s="102"/>
      <c r="NE67" s="102"/>
      <c r="NF67" s="104" t="str">
        <f t="shared" si="535"/>
        <v/>
      </c>
      <c r="NG67" s="102"/>
      <c r="NH67" s="104" t="str">
        <f t="shared" si="664"/>
        <v/>
      </c>
      <c r="NI67" s="102"/>
      <c r="NJ67" s="102"/>
      <c r="NK67" s="104" t="str">
        <f t="shared" si="536"/>
        <v/>
      </c>
      <c r="NL67" s="102"/>
      <c r="NM67" s="104" t="str">
        <f t="shared" si="665"/>
        <v/>
      </c>
      <c r="NN67" s="102"/>
      <c r="NO67" s="102"/>
      <c r="NP67" s="104" t="str">
        <f t="shared" si="537"/>
        <v/>
      </c>
      <c r="NQ67" s="102"/>
      <c r="NR67" s="104" t="str">
        <f t="shared" si="666"/>
        <v/>
      </c>
      <c r="NS67" s="104" t="str">
        <f t="shared" si="667"/>
        <v/>
      </c>
      <c r="NT67" s="104" t="str">
        <f t="shared" si="668"/>
        <v/>
      </c>
      <c r="NU67" s="104" t="str">
        <f t="shared" si="669"/>
        <v/>
      </c>
      <c r="NV67" s="104" t="str">
        <f t="shared" si="670"/>
        <v/>
      </c>
      <c r="NW67" s="104" t="str">
        <f t="shared" si="671"/>
        <v/>
      </c>
      <c r="NX67" s="105" t="str">
        <f t="shared" si="476"/>
        <v/>
      </c>
      <c r="NY67" s="109" t="str">
        <f t="shared" si="457"/>
        <v/>
      </c>
      <c r="NZ67" s="73">
        <f t="shared" si="458"/>
        <v>0</v>
      </c>
      <c r="OA67" s="104" t="str">
        <f t="shared" si="538"/>
        <v/>
      </c>
      <c r="OB67" s="104" t="str">
        <f t="shared" si="539"/>
        <v/>
      </c>
      <c r="OC67" s="104" t="str">
        <f t="shared" si="540"/>
        <v/>
      </c>
      <c r="OD67" s="104" t="str">
        <f t="shared" si="541"/>
        <v/>
      </c>
      <c r="OE67" s="104" t="str">
        <f t="shared" si="542"/>
        <v/>
      </c>
      <c r="OF67" s="104" t="str">
        <f t="shared" si="543"/>
        <v/>
      </c>
      <c r="OG67" s="104" t="str">
        <f t="shared" si="544"/>
        <v/>
      </c>
      <c r="OH67" s="104" t="str">
        <f t="shared" si="545"/>
        <v/>
      </c>
      <c r="OI67" s="104" t="str">
        <f t="shared" si="546"/>
        <v/>
      </c>
      <c r="OJ67" s="104" t="str">
        <f t="shared" si="547"/>
        <v/>
      </c>
      <c r="OK67" s="104" t="str">
        <f t="shared" si="548"/>
        <v/>
      </c>
      <c r="OL67" s="104" t="str">
        <f t="shared" si="549"/>
        <v/>
      </c>
      <c r="OM67" s="134"/>
      <c r="ON67" s="104" t="str">
        <f t="shared" si="550"/>
        <v/>
      </c>
      <c r="OO67" s="104" t="str">
        <f t="shared" si="551"/>
        <v/>
      </c>
      <c r="OP67" s="104" t="str">
        <f t="shared" si="672"/>
        <v/>
      </c>
      <c r="OQ67" s="104" t="str">
        <f t="shared" si="673"/>
        <v/>
      </c>
      <c r="OR67" s="105" t="str">
        <f t="shared" si="674"/>
        <v/>
      </c>
      <c r="OS67" s="105" t="str">
        <f t="shared" si="675"/>
        <v/>
      </c>
      <c r="OT67" s="134"/>
      <c r="OU67" s="109" t="str">
        <f t="shared" si="459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</sheetData>
  <phoneticPr fontId="9" type="noConversion"/>
  <conditionalFormatting sqref="NF6:NF67 AX6:AX67 BH6:BH67 BO6:BO67 BJ6:BJ67 BT6:BT67 CU6:CU67 AN6:AN67 CF6:CF67 AZ6:AZ67 DJ6:DJ67 CD6:CD67 DT6:DT67 CN6:CN67 CP6:CP67 CZ6:CZ67 DL6:DL67 DV6:DV67 EA6:EA67 EZ6:EZ67 EF6:EF67 EP6:EP67 FG6:FG67 JD6:JD67 JI6:JI67 JN6:JN67 JS6:JS67 JX6:JX67 KC6:KC67 KE6:KE67 JF6:JF67 JK6:JK67 JP6:JP67 JU6:JU67 JZ6:JZ67 KJ6:KJ67 KO6:KO67 KT6:KT67 KY6:KY67 LD6:LD67 LI6:LI67 LK6:LK67 KL6:KL67 KQ6:KQ67 KV6:KV67 LA6:LA67 LF6:LF67 LP6:LP67 LU6:LU67 LZ6:LZ67 ME6:ME67 MJ6:MJ67 MO6:MO67 MQ6:MQ67 LR6:LR67 LW6:LW67 MB6:MB67 MG6:MG67 ML6:ML67 MV6:MV67 NA6:NA67 NU6:NU67 NW6:NW67 MX6:MX67 NC6:NC67 NH6:NH67 NM6:NM67 NR6:NR67 AS6:AS67 BM6:BM67 AP6:AP67 AU6:AU67 BE6:BE67 BY6:BY67 CI6:CI67 CS6:CS67 BV6:BV67 CA6:CA67 CK6:CK67 DE6:DE67 DO6:DO67 DY6:DY67 DB6:DB67 DG6:DG67 DQ6:DQ67 EK6:EK67 EU6:EU67 FE6:FE67 EH6:EH67 EM6:EM67 ER6:ER67 EW6:EW67 FL6:FL67 FQ6:FQ67 FV6:FV67 GA6:GA67 GK6:GK67 GM6:GM67 FN6:FN67 FS6:FS67 FX6:FX67 GC6:GC67 GR6:GR67 GW6:GW67 HB6:HB67 HG6:HG67 HQ6:HQ67 HS6:HS67 GT6:GT67 GY6:GY67 HD6:HD67 HI6:HI67 HX6:HX67 IC6:IC67 IH6:IH67 IM6:IM67 IW6:IW67 IY6:IY67 HZ6:HZ67 IE6:IE67 IJ6:IJ67 IO6:IO67 NK6:NK67 OP6:OQ67 OA6:OL67 H6:H67 M6:M67 R6:R67 W6:W67 AB6:AB67 AG6:AG67 AI6:AI67 J6:J67 O6:O67 T6:T67 Y6:Y67 AD6:AD67 BC6:BC67 FB6:FB67 GF6:GF67 GH6:GH67 HL6:HL67 HN6:HN67 IR6:IR67 IT6:IT67 NP6:NP67">
    <cfRule type="cellIs" dxfId="283" priority="125" operator="lessThan">
      <formula>10</formula>
    </cfRule>
  </conditionalFormatting>
  <conditionalFormatting sqref="OW6:OY49">
    <cfRule type="cellIs" dxfId="282" priority="105" operator="equal">
      <formula>"D"</formula>
    </cfRule>
    <cfRule type="cellIs" dxfId="281" priority="106" operator="equal">
      <formula>"C"</formula>
    </cfRule>
    <cfRule type="cellIs" dxfId="280" priority="107" operator="equal">
      <formula>"B"</formula>
    </cfRule>
    <cfRule type="cellIs" dxfId="279" priority="108" operator="equal">
      <formula>"A"</formula>
    </cfRule>
  </conditionalFormatting>
  <conditionalFormatting sqref="PB6:PB49">
    <cfRule type="cellIs" dxfId="278" priority="101" operator="equal">
      <formula>"D"</formula>
    </cfRule>
    <cfRule type="cellIs" dxfId="277" priority="102" operator="equal">
      <formula>"C"</formula>
    </cfRule>
    <cfRule type="cellIs" dxfId="276" priority="103" operator="equal">
      <formula>"B"</formula>
    </cfRule>
    <cfRule type="cellIs" dxfId="275" priority="104" operator="equal">
      <formula>"A"</formula>
    </cfRule>
  </conditionalFormatting>
  <conditionalFormatting sqref="OZ6:OZ9">
    <cfRule type="cellIs" dxfId="274" priority="97" operator="equal">
      <formula>"D"</formula>
    </cfRule>
    <cfRule type="cellIs" dxfId="273" priority="98" operator="equal">
      <formula>"C"</formula>
    </cfRule>
    <cfRule type="cellIs" dxfId="272" priority="99" operator="equal">
      <formula>"B"</formula>
    </cfRule>
    <cfRule type="cellIs" dxfId="271" priority="100" operator="equal">
      <formula>"A"</formula>
    </cfRule>
  </conditionalFormatting>
  <conditionalFormatting sqref="OZ14">
    <cfRule type="cellIs" dxfId="270" priority="93" operator="equal">
      <formula>"D"</formula>
    </cfRule>
    <cfRule type="cellIs" dxfId="269" priority="94" operator="equal">
      <formula>"C"</formula>
    </cfRule>
    <cfRule type="cellIs" dxfId="268" priority="95" operator="equal">
      <formula>"B"</formula>
    </cfRule>
    <cfRule type="cellIs" dxfId="267" priority="96" operator="equal">
      <formula>"A"</formula>
    </cfRule>
  </conditionalFormatting>
  <conditionalFormatting sqref="OZ10:OZ12">
    <cfRule type="cellIs" dxfId="266" priority="89" operator="equal">
      <formula>"D"</formula>
    </cfRule>
    <cfRule type="cellIs" dxfId="265" priority="90" operator="equal">
      <formula>"C"</formula>
    </cfRule>
    <cfRule type="cellIs" dxfId="264" priority="91" operator="equal">
      <formula>"B"</formula>
    </cfRule>
    <cfRule type="cellIs" dxfId="263" priority="92" operator="equal">
      <formula>"A"</formula>
    </cfRule>
  </conditionalFormatting>
  <conditionalFormatting sqref="OZ13">
    <cfRule type="cellIs" dxfId="262" priority="85" operator="equal">
      <formula>"D"</formula>
    </cfRule>
    <cfRule type="cellIs" dxfId="261" priority="86" operator="equal">
      <formula>"C"</formula>
    </cfRule>
    <cfRule type="cellIs" dxfId="260" priority="87" operator="equal">
      <formula>"B"</formula>
    </cfRule>
    <cfRule type="cellIs" dxfId="259" priority="88" operator="equal">
      <formula>"A"</formula>
    </cfRule>
  </conditionalFormatting>
  <conditionalFormatting sqref="OZ15:OZ49">
    <cfRule type="cellIs" dxfId="258" priority="81" operator="equal">
      <formula>"D"</formula>
    </cfRule>
    <cfRule type="cellIs" dxfId="257" priority="82" operator="equal">
      <formula>"C"</formula>
    </cfRule>
    <cfRule type="cellIs" dxfId="256" priority="83" operator="equal">
      <formula>"B"</formula>
    </cfRule>
    <cfRule type="cellIs" dxfId="255" priority="84" operator="equal">
      <formula>"A"</formula>
    </cfRule>
  </conditionalFormatting>
  <conditionalFormatting sqref="PA6">
    <cfRule type="cellIs" dxfId="254" priority="73" operator="equal">
      <formula>"D"</formula>
    </cfRule>
    <cfRule type="cellIs" dxfId="253" priority="74" operator="equal">
      <formula>"C"</formula>
    </cfRule>
    <cfRule type="cellIs" dxfId="252" priority="75" operator="equal">
      <formula>"B"</formula>
    </cfRule>
    <cfRule type="cellIs" dxfId="251" priority="76" operator="equal">
      <formula>"A"</formula>
    </cfRule>
  </conditionalFormatting>
  <conditionalFormatting sqref="PA11">
    <cfRule type="cellIs" dxfId="250" priority="69" operator="equal">
      <formula>"D"</formula>
    </cfRule>
    <cfRule type="cellIs" dxfId="249" priority="70" operator="equal">
      <formula>"C"</formula>
    </cfRule>
    <cfRule type="cellIs" dxfId="248" priority="71" operator="equal">
      <formula>"B"</formula>
    </cfRule>
    <cfRule type="cellIs" dxfId="247" priority="72" operator="equal">
      <formula>"A"</formula>
    </cfRule>
  </conditionalFormatting>
  <conditionalFormatting sqref="PA21">
    <cfRule type="cellIs" dxfId="246" priority="65" operator="equal">
      <formula>"D"</formula>
    </cfRule>
    <cfRule type="cellIs" dxfId="245" priority="66" operator="equal">
      <formula>"C"</formula>
    </cfRule>
    <cfRule type="cellIs" dxfId="244" priority="67" operator="equal">
      <formula>"B"</formula>
    </cfRule>
    <cfRule type="cellIs" dxfId="243" priority="68" operator="equal">
      <formula>"A"</formula>
    </cfRule>
  </conditionalFormatting>
  <conditionalFormatting sqref="PA24">
    <cfRule type="cellIs" dxfId="242" priority="61" operator="equal">
      <formula>"D"</formula>
    </cfRule>
    <cfRule type="cellIs" dxfId="241" priority="62" operator="equal">
      <formula>"C"</formula>
    </cfRule>
    <cfRule type="cellIs" dxfId="240" priority="63" operator="equal">
      <formula>"B"</formula>
    </cfRule>
    <cfRule type="cellIs" dxfId="239" priority="64" operator="equal">
      <formula>"A"</formula>
    </cfRule>
  </conditionalFormatting>
  <conditionalFormatting sqref="PA25">
    <cfRule type="cellIs" dxfId="238" priority="53" operator="equal">
      <formula>"D"</formula>
    </cfRule>
    <cfRule type="cellIs" dxfId="237" priority="54" operator="equal">
      <formula>"C"</formula>
    </cfRule>
    <cfRule type="cellIs" dxfId="236" priority="55" operator="equal">
      <formula>"B"</formula>
    </cfRule>
    <cfRule type="cellIs" dxfId="235" priority="56" operator="equal">
      <formula>"A"</formula>
    </cfRule>
  </conditionalFormatting>
  <conditionalFormatting sqref="PA7:PA9">
    <cfRule type="cellIs" dxfId="234" priority="49" operator="equal">
      <formula>"D"</formula>
    </cfRule>
    <cfRule type="cellIs" dxfId="233" priority="50" operator="equal">
      <formula>"C"</formula>
    </cfRule>
    <cfRule type="cellIs" dxfId="232" priority="51" operator="equal">
      <formula>"B"</formula>
    </cfRule>
    <cfRule type="cellIs" dxfId="231" priority="52" operator="equal">
      <formula>"A"</formula>
    </cfRule>
  </conditionalFormatting>
  <conditionalFormatting sqref="PA12">
    <cfRule type="cellIs" dxfId="230" priority="45" operator="equal">
      <formula>"D"</formula>
    </cfRule>
    <cfRule type="cellIs" dxfId="229" priority="46" operator="equal">
      <formula>"C"</formula>
    </cfRule>
    <cfRule type="cellIs" dxfId="228" priority="47" operator="equal">
      <formula>"B"</formula>
    </cfRule>
    <cfRule type="cellIs" dxfId="227" priority="48" operator="equal">
      <formula>"A"</formula>
    </cfRule>
  </conditionalFormatting>
  <conditionalFormatting sqref="PA16">
    <cfRule type="cellIs" dxfId="226" priority="41" operator="equal">
      <formula>"D"</formula>
    </cfRule>
    <cfRule type="cellIs" dxfId="225" priority="42" operator="equal">
      <formula>"C"</formula>
    </cfRule>
    <cfRule type="cellIs" dxfId="224" priority="43" operator="equal">
      <formula>"B"</formula>
    </cfRule>
    <cfRule type="cellIs" dxfId="223" priority="44" operator="equal">
      <formula>"A"</formula>
    </cfRule>
  </conditionalFormatting>
  <conditionalFormatting sqref="PA13">
    <cfRule type="cellIs" dxfId="222" priority="37" operator="equal">
      <formula>"D"</formula>
    </cfRule>
    <cfRule type="cellIs" dxfId="221" priority="38" operator="equal">
      <formula>"C"</formula>
    </cfRule>
    <cfRule type="cellIs" dxfId="220" priority="39" operator="equal">
      <formula>"B"</formula>
    </cfRule>
    <cfRule type="cellIs" dxfId="219" priority="40" operator="equal">
      <formula>"A"</formula>
    </cfRule>
  </conditionalFormatting>
  <conditionalFormatting sqref="PA20">
    <cfRule type="cellIs" dxfId="218" priority="33" operator="equal">
      <formula>"D"</formula>
    </cfRule>
    <cfRule type="cellIs" dxfId="217" priority="34" operator="equal">
      <formula>"C"</formula>
    </cfRule>
    <cfRule type="cellIs" dxfId="216" priority="35" operator="equal">
      <formula>"B"</formula>
    </cfRule>
    <cfRule type="cellIs" dxfId="215" priority="36" operator="equal">
      <formula>"A"</formula>
    </cfRule>
  </conditionalFormatting>
  <conditionalFormatting sqref="PA22">
    <cfRule type="cellIs" dxfId="214" priority="29" operator="equal">
      <formula>"D"</formula>
    </cfRule>
    <cfRule type="cellIs" dxfId="213" priority="30" operator="equal">
      <formula>"C"</formula>
    </cfRule>
    <cfRule type="cellIs" dxfId="212" priority="31" operator="equal">
      <formula>"B"</formula>
    </cfRule>
    <cfRule type="cellIs" dxfId="211" priority="32" operator="equal">
      <formula>"A"</formula>
    </cfRule>
  </conditionalFormatting>
  <conditionalFormatting sqref="PA26">
    <cfRule type="cellIs" dxfId="210" priority="25" operator="equal">
      <formula>"D"</formula>
    </cfRule>
    <cfRule type="cellIs" dxfId="209" priority="26" operator="equal">
      <formula>"C"</formula>
    </cfRule>
    <cfRule type="cellIs" dxfId="208" priority="27" operator="equal">
      <formula>"B"</formula>
    </cfRule>
    <cfRule type="cellIs" dxfId="207" priority="28" operator="equal">
      <formula>"A"</formula>
    </cfRule>
  </conditionalFormatting>
  <conditionalFormatting sqref="PA10">
    <cfRule type="cellIs" dxfId="206" priority="21" operator="equal">
      <formula>"D"</formula>
    </cfRule>
    <cfRule type="cellIs" dxfId="205" priority="22" operator="equal">
      <formula>"C"</formula>
    </cfRule>
    <cfRule type="cellIs" dxfId="204" priority="23" operator="equal">
      <formula>"B"</formula>
    </cfRule>
    <cfRule type="cellIs" dxfId="203" priority="24" operator="equal">
      <formula>"A"</formula>
    </cfRule>
  </conditionalFormatting>
  <conditionalFormatting sqref="PA15">
    <cfRule type="cellIs" dxfId="202" priority="17" operator="equal">
      <formula>"D"</formula>
    </cfRule>
    <cfRule type="cellIs" dxfId="201" priority="18" operator="equal">
      <formula>"C"</formula>
    </cfRule>
    <cfRule type="cellIs" dxfId="200" priority="19" operator="equal">
      <formula>"B"</formula>
    </cfRule>
    <cfRule type="cellIs" dxfId="199" priority="20" operator="equal">
      <formula>"A"</formula>
    </cfRule>
  </conditionalFormatting>
  <conditionalFormatting sqref="PA17:PA19">
    <cfRule type="cellIs" dxfId="198" priority="13" operator="equal">
      <formula>"D"</formula>
    </cfRule>
    <cfRule type="cellIs" dxfId="197" priority="14" operator="equal">
      <formula>"C"</formula>
    </cfRule>
    <cfRule type="cellIs" dxfId="196" priority="15" operator="equal">
      <formula>"B"</formula>
    </cfRule>
    <cfRule type="cellIs" dxfId="195" priority="16" operator="equal">
      <formula>"A"</formula>
    </cfRule>
  </conditionalFormatting>
  <conditionalFormatting sqref="PA27:PA49">
    <cfRule type="cellIs" dxfId="194" priority="9" operator="equal">
      <formula>"D"</formula>
    </cfRule>
    <cfRule type="cellIs" dxfId="193" priority="10" operator="equal">
      <formula>"C"</formula>
    </cfRule>
    <cfRule type="cellIs" dxfId="192" priority="11" operator="equal">
      <formula>"B"</formula>
    </cfRule>
    <cfRule type="cellIs" dxfId="191" priority="12" operator="equal">
      <formula>"A"</formula>
    </cfRule>
  </conditionalFormatting>
  <conditionalFormatting sqref="PA14">
    <cfRule type="cellIs" dxfId="190" priority="5" operator="equal">
      <formula>"D"</formula>
    </cfRule>
    <cfRule type="cellIs" dxfId="189" priority="6" operator="equal">
      <formula>"C"</formula>
    </cfRule>
    <cfRule type="cellIs" dxfId="188" priority="7" operator="equal">
      <formula>"B"</formula>
    </cfRule>
    <cfRule type="cellIs" dxfId="187" priority="8" operator="equal">
      <formula>"A"</formula>
    </cfRule>
  </conditionalFormatting>
  <conditionalFormatting sqref="PA23">
    <cfRule type="cellIs" dxfId="186" priority="1" operator="equal">
      <formula>"D"</formula>
    </cfRule>
    <cfRule type="cellIs" dxfId="185" priority="2" operator="equal">
      <formula>"C"</formula>
    </cfRule>
    <cfRule type="cellIs" dxfId="184" priority="3" operator="equal">
      <formula>"B"</formula>
    </cfRule>
    <cfRule type="cellIs" dxfId="183" priority="4" operator="equal">
      <formula>"A"</formula>
    </cfRule>
  </conditionalFormatting>
  <conditionalFormatting sqref="AK6:AK67">
    <cfRule type="colorScale" priority="558">
      <colorScale>
        <cfvo type="min"/>
        <cfvo type="max"/>
        <color rgb="FFCCFFCC"/>
        <color rgb="FFFF6600"/>
      </colorScale>
    </cfRule>
  </conditionalFormatting>
  <conditionalFormatting sqref="OU7:OU67">
    <cfRule type="colorScale" priority="570">
      <colorScale>
        <cfvo type="min"/>
        <cfvo type="max"/>
        <color rgb="FFCCFFCC"/>
        <color rgb="FFFF6600"/>
      </colorScale>
    </cfRule>
  </conditionalFormatting>
  <conditionalFormatting sqref="BQ6:BQ67">
    <cfRule type="colorScale" priority="574">
      <colorScale>
        <cfvo type="min"/>
        <cfvo type="max"/>
        <color rgb="FFCCFFCC"/>
        <color rgb="FFFF6600"/>
      </colorScale>
    </cfRule>
  </conditionalFormatting>
  <conditionalFormatting sqref="CW6:CW67">
    <cfRule type="colorScale" priority="576">
      <colorScale>
        <cfvo type="min"/>
        <cfvo type="max"/>
        <color rgb="FFCCFFCC"/>
        <color rgb="FFFF6600"/>
      </colorScale>
    </cfRule>
  </conditionalFormatting>
  <conditionalFormatting sqref="EC6:EC67">
    <cfRule type="colorScale" priority="578">
      <colorScale>
        <cfvo type="min"/>
        <cfvo type="max"/>
        <color rgb="FFCCFFCC"/>
        <color rgb="FFFF6600"/>
      </colorScale>
    </cfRule>
  </conditionalFormatting>
  <conditionalFormatting sqref="FI6:FI67">
    <cfRule type="colorScale" priority="580">
      <colorScale>
        <cfvo type="min"/>
        <cfvo type="max"/>
        <color rgb="FFCCFFCC"/>
        <color rgb="FFFF6600"/>
      </colorScale>
    </cfRule>
  </conditionalFormatting>
  <conditionalFormatting sqref="GO6:GO67">
    <cfRule type="colorScale" priority="586">
      <colorScale>
        <cfvo type="min"/>
        <cfvo type="max"/>
        <color rgb="FFCCFFCC"/>
        <color rgb="FFFF6600"/>
      </colorScale>
    </cfRule>
  </conditionalFormatting>
  <conditionalFormatting sqref="HU6:HU67">
    <cfRule type="colorScale" priority="592">
      <colorScale>
        <cfvo type="min"/>
        <cfvo type="max"/>
        <color rgb="FFCCFFCC"/>
        <color rgb="FFFF6600"/>
      </colorScale>
    </cfRule>
  </conditionalFormatting>
  <conditionalFormatting sqref="JA6:JA67">
    <cfRule type="colorScale" priority="598">
      <colorScale>
        <cfvo type="min"/>
        <cfvo type="max"/>
        <color rgb="FFCCFFCC"/>
        <color rgb="FFFF6600"/>
      </colorScale>
    </cfRule>
  </conditionalFormatting>
  <conditionalFormatting sqref="KG6:KG67">
    <cfRule type="colorScale" priority="602">
      <colorScale>
        <cfvo type="min"/>
        <cfvo type="max"/>
        <color rgb="FFCCFFCC"/>
        <color rgb="FFFF6600"/>
      </colorScale>
    </cfRule>
  </conditionalFormatting>
  <conditionalFormatting sqref="LM6:LM67">
    <cfRule type="colorScale" priority="604">
      <colorScale>
        <cfvo type="min"/>
        <cfvo type="max"/>
        <color rgb="FFCCFFCC"/>
        <color rgb="FFFF6600"/>
      </colorScale>
    </cfRule>
  </conditionalFormatting>
  <conditionalFormatting sqref="MS6:MS67">
    <cfRule type="colorScale" priority="606">
      <colorScale>
        <cfvo type="min"/>
        <cfvo type="max"/>
        <color rgb="FFCCFFCC"/>
        <color rgb="FFFF6600"/>
      </colorScale>
    </cfRule>
  </conditionalFormatting>
  <conditionalFormatting sqref="NY6:NY67">
    <cfRule type="colorScale" priority="610">
      <colorScale>
        <cfvo type="min"/>
        <cfvo type="max"/>
        <color rgb="FFCCFFCC"/>
        <color rgb="FFFF6600"/>
      </colorScale>
    </cfRule>
  </conditionalFormatting>
  <conditionalFormatting sqref="OU6:OU67">
    <cfRule type="colorScale" priority="612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67 M6:M67 R6:R67 W6:W67 AB6:AB67 AN6:AN67 AS6:AS67 AX6:AX67 BC6:BC67 BH6:BH67 BT6:BT67 BY6:BY67 CD6:CD67 CI6:CI67 CN6:CN67 CZ6:CZ67 DE6:DE67 DJ6:DJ67 DO6:DO67 DT6:DT67 EF6:EF67 EK6:EK67 EP6:EP67 EU6:EU67 EZ6:EZ67 FL6:FL67 FQ6:FQ67 FV6:FV67 GA6:GA67 GF6:GF67 GR6:GR67 GW6:GW67 HB6:HB67 HG6:HG67 HL6:HL67 HX6:HX67 IC6:IC67 IH6:IH67 IM6:IM67 IR6:IR67 JD6:JD67 JI6:JI67 JN6:JN67 JS6:JS67 JX6:JX67 KJ6:KJ67 KO6:KO67 KT6:KT67 KY6:KY67 LD6:LD67 LP6:LP67 LU6:LU67 LZ6:LZ67 ME6:ME67 MJ6:MJ67 MV6:MV67 NA6:NA67 NF6:NF67 NK6:NK67 NP6:NP67 NH6:NH67 NM6:NM67 J6:J67 O6:O67 JU6:JU67 MG6:MG67 ML6:MS67 AP6:AP67 AU6:AU67 LA6:LA67 OA6:OL67 AD6:AK67 BV6:BV67 CA6:CA67 JP6:JP67 JZ6:KG67 BJ6:BQ67 DB6:DB67 DG6:DG67 HD6:HD67 Y6:Y67 CP6:CW67 EH6:EH67 EM6:EM67 IJ6:IJ67 BE6:BE67 DV6:EC67 FN6:FN67 FS6:FS67 FX6:FX67 CK6:CK67 FB6:FI67 GT6:GT67 GY6:GY67 ER6:ER67 DQ6:DQ67 GH6:GO67 HZ6:HZ67 IE6:IE67 DL6:DL67 EW6:EW67 HN6:HU67 JF6:JF67 JK6:JK67 CF6:CF67 GC6:GC67 OR6:OS67 KL6:KL67 KQ6:KQ67 AZ6:AZ67 HI6:HI67 KV6:KV67 LR6:LR67 LW6:LW67 T6:T67 IO6:IO67 LF6:LM67 MX6:MX67 NC6:NC67 MB6:MB67 NR6:NY67 IT6:JA67 OU6:OU67 ON6:OO67" xr:uid="{00000000-0002-0000-0100-000000000000}"/>
    <dataValidation type="list" allowBlank="1" showInputMessage="1" showErrorMessage="1" errorTitle="erreur saisie" error="Saisir A, B, C ou D" sqref="OW6:PF67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67 K6:L67 P6:Q67 U6:V67 Z6:AA67 AQ6:AR67 AL6:AM67 BA6:BB67 BF6:BG67 BR6:BS67 BW6:BX67 CB6:CC67 CG6:CH67 CL6:CM67 CX6:CY67 DC6:DD67 DH6:DI67 DM6:DN67 DR6:DS67 ED6:EE67 EI6:EJ67 EN6:EO67 ES6:ET67 EX6:EY67 FJ6:FK67 FO6:FP67 FT6:FU67 FY6:FZ67 GD6:GE67 GP6:GQ67 GU6:GV67 GZ6:HA67 HE6:HF67 HJ6:HK67 HV6:HW67 IA6:IB67 IF6:IG67 IK6:IL67 IP6:IQ67 JB6:JC67 JG6:JH67 JL6:JM67 JQ6:JR67 JV6:JW67 KH6:KI67 KM6:KN67 KR6:KS67 KW6:KX67 LB6:LC67 LN6:LO67 LS6:LT67 LX6:LY67 MC6:MD67 MH6:MI67 MT6:MU67 MY6:MZ67 ND6:NE67 NI6:NJ67 NN6:NO67 I6:I67 N6:N67 S6:S67 X6:X67 AC6:AC67 AO6:AO67 AT6:AT67 AY6:AY67 BD6:BD67 BI6:BI67 BU6:BU67 BZ6:BZ67 CE6:CE67 CJ6:CJ67 CO6:CO67 DA6:DA67 DF6:DF67 DK6:DK67 DP6:DP67 DU6:DU67 EG6:EG67 EL6:EL67 EQ6:EQ67 EV6:EV67 FA6:FA67 FM6:FM67 FR6:FR67 FW6:FW67 GB6:GB67 GG6:GG67 GS6:GS67 GX6:GX67 HC6:HC67 HH6:HH67 HM6:HM67 HY6:HY67 ID6:ID67 II6:II67 IN6:IN67 IS6:IS67 JE6:JE67 JJ6:JJ67 JO6:JO67 JT6:JT67 JY6:JY67 KK6:KK67 KP6:KP67 KU6:KU67 KZ6:KZ67 LE6:LE67 LQ6:LQ67 LV6:LV67 MA6:MA67 MF6:MF67 MK6:MK67 MW6:MW67 NB6:NB67 NG6:NG67 NL6:NL67 NQ6:NQ67 AV6:AW67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fitToWidth="0" orientation="landscape" horizontalDpi="4294967292" verticalDpi="4294967292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14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AJ6:AJ67</xm:sqref>
        </x14:conditionalFormatting>
        <x14:conditionalFormatting xmlns:xm="http://schemas.microsoft.com/office/excel/2006/main">
          <x14:cfRule type="iconSet" priority="616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OR7:OR67</xm:sqref>
        </x14:conditionalFormatting>
        <x14:conditionalFormatting xmlns:xm="http://schemas.microsoft.com/office/excel/2006/main">
          <x14:cfRule type="iconSet" priority="618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OS7:OS67</xm:sqref>
        </x14:conditionalFormatting>
        <x14:conditionalFormatting xmlns:xm="http://schemas.microsoft.com/office/excel/2006/main">
          <x14:cfRule type="iconSet" priority="620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BP6:BP67</xm:sqref>
        </x14:conditionalFormatting>
        <x14:conditionalFormatting xmlns:xm="http://schemas.microsoft.com/office/excel/2006/main">
          <x14:cfRule type="iconSet" priority="622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CV6:CV67</xm:sqref>
        </x14:conditionalFormatting>
        <x14:conditionalFormatting xmlns:xm="http://schemas.microsoft.com/office/excel/2006/main">
          <x14:cfRule type="iconSet" priority="624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EB6:EB67</xm:sqref>
        </x14:conditionalFormatting>
        <x14:conditionalFormatting xmlns:xm="http://schemas.microsoft.com/office/excel/2006/main">
          <x14:cfRule type="iconSet" priority="626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FH6:FH67</xm:sqref>
        </x14:conditionalFormatting>
        <x14:conditionalFormatting xmlns:xm="http://schemas.microsoft.com/office/excel/2006/main">
          <x14:cfRule type="iconSet" priority="628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GN6:GN67</xm:sqref>
        </x14:conditionalFormatting>
        <x14:conditionalFormatting xmlns:xm="http://schemas.microsoft.com/office/excel/2006/main">
          <x14:cfRule type="iconSet" priority="630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HT6:HT67</xm:sqref>
        </x14:conditionalFormatting>
        <x14:conditionalFormatting xmlns:xm="http://schemas.microsoft.com/office/excel/2006/main">
          <x14:cfRule type="iconSet" priority="632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IZ6:IZ67</xm:sqref>
        </x14:conditionalFormatting>
        <x14:conditionalFormatting xmlns:xm="http://schemas.microsoft.com/office/excel/2006/main">
          <x14:cfRule type="iconSet" priority="634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KF6:KF67</xm:sqref>
        </x14:conditionalFormatting>
        <x14:conditionalFormatting xmlns:xm="http://schemas.microsoft.com/office/excel/2006/main">
          <x14:cfRule type="iconSet" priority="636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LL6:LL67</xm:sqref>
        </x14:conditionalFormatting>
        <x14:conditionalFormatting xmlns:xm="http://schemas.microsoft.com/office/excel/2006/main">
          <x14:cfRule type="iconSet" priority="638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MR6:MR67</xm:sqref>
        </x14:conditionalFormatting>
        <x14:conditionalFormatting xmlns:xm="http://schemas.microsoft.com/office/excel/2006/main">
          <x14:cfRule type="iconSet" priority="640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NX6:NX67</xm:sqref>
        </x14:conditionalFormatting>
        <x14:conditionalFormatting xmlns:xm="http://schemas.microsoft.com/office/excel/2006/main">
          <x14:cfRule type="iconSet" priority="642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OR6:OR67</xm:sqref>
        </x14:conditionalFormatting>
        <x14:conditionalFormatting xmlns:xm="http://schemas.microsoft.com/office/excel/2006/main">
          <x14:cfRule type="iconSet" priority="644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OS6:OS67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theme="9" tint="0.39997558519241921"/>
    <pageSetUpPr fitToPage="1"/>
  </sheetPr>
  <dimension ref="A1:S99"/>
  <sheetViews>
    <sheetView showGridLines="0" view="pageLayout" topLeftCell="B1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28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S'!$A:$B,2,0)</f>
        <v>Miarana</v>
      </c>
      <c r="E3" s="88"/>
      <c r="F3" s="78" t="s">
        <v>79</v>
      </c>
      <c r="G3" s="90" t="str">
        <f ca="1">VLOOKUP($L$1,'BDD S'!$A:$E,5,0)</f>
        <v>F</v>
      </c>
      <c r="H3" s="4"/>
      <c r="I3" s="4"/>
      <c r="J3" s="89" t="s">
        <v>36</v>
      </c>
      <c r="K3" s="90" t="str">
        <f>'Maquette S'!N1</f>
        <v>2016-17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S'!$A:$C,3,0)</f>
        <v>Dewa Miarana</v>
      </c>
      <c r="E4" s="88"/>
      <c r="F4" s="78" t="s">
        <v>26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S'!$A:$D,4,0)</f>
        <v>ANDRIMBOLOLONIRINA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10.94375</v>
      </c>
      <c r="H8" s="78">
        <f ca="1">IF(HLOOKUP(O8,'BDD S'!G:PO,$L$1+5,0)="","",HLOOKUP(O8,'BDD S'!G:PO,$L$1+5,0))</f>
        <v>2.34375</v>
      </c>
      <c r="I8" s="78">
        <f ca="1">IF(HLOOKUP(P8,'BDD S'!G:PO,$L$1+5,0)="","",HLOOKUP(P8,'BDD S'!G:PO,$L$1+5,0))</f>
        <v>5.7837499999999995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5.7837499999999995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Nombres complexes</v>
      </c>
      <c r="E9" s="158"/>
      <c r="F9" s="8">
        <f>IF('Maquette S'!R7="","",'Maquette S'!R7)</f>
        <v>0.375</v>
      </c>
      <c r="G9" s="79">
        <f ca="1">IF(HLOOKUP(N9,'BDD S'!F:PN,$L$1+5,0)="","",HLOOKUP(N9,'BDD S'!F:PN,$L$1+5,0))</f>
        <v>14.35</v>
      </c>
      <c r="H9" s="79">
        <f ca="1">IF(HLOOKUP(O9,'BDD S'!G:PO,$L$1+5,0)="","",HLOOKUP(O9,'BDD S'!G:PO,$L$1+5,0))</f>
        <v>2.5</v>
      </c>
      <c r="I9" s="18">
        <f ca="1">IF(HLOOKUP(P9,'BDD S'!G:PO,$L$1+5,0)="","",HLOOKUP(P9,'BDD S'!G:PO,$L$1+5,0))</f>
        <v>7.24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7.24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Transformations affines</v>
      </c>
      <c r="E10" s="158"/>
      <c r="F10" s="8">
        <f>IF('Maquette S'!R8="","",'Maquette S'!R8)</f>
        <v>0.625</v>
      </c>
      <c r="G10" s="79">
        <f ca="1">IF(HLOOKUP(N10,'BDD S'!F:PN,$L$1+5,0)="","",HLOOKUP(N10,'BDD S'!F:PN,$L$1+5,0))</f>
        <v>8.9</v>
      </c>
      <c r="H10" s="79">
        <f ca="1">IF(HLOOKUP(O10,'BDD S'!G:PO,$L$1+5,0)="","",HLOOKUP(O10,'BDD S'!G:PO,$L$1+5,0))</f>
        <v>2.25</v>
      </c>
      <c r="I10" s="18">
        <f ca="1">IF(HLOOKUP(P10,'BDD S'!G:PO,$L$1+5,0)="","",HLOOKUP(P10,'BDD S'!G:PO,$L$1+5,0))</f>
        <v>4.91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4.91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/>
      </c>
      <c r="E11" s="158"/>
      <c r="F11" s="8">
        <f>IF('Maquette S'!R9="","",'Maquette S'!R9)</f>
        <v>0</v>
      </c>
      <c r="G11" s="79" t="str">
        <f ca="1">IF(HLOOKUP(N11,'BDD S'!F:PN,$L$1+5,0)="","",HLOOKUP(N11,'BDD S'!F:PN,$L$1+5,0))</f>
        <v/>
      </c>
      <c r="H11" s="79" t="str">
        <f ca="1">IF(HLOOKUP(O11,'BDD S'!G:PO,$L$1+5,0)="","",HLOOKUP(O11,'BDD S'!G:PO,$L$1+5,0))</f>
        <v/>
      </c>
      <c r="I11" s="18" t="str">
        <f ca="1">IF(HLOOKUP(P11,'BDD S'!G:PO,$L$1+5,0)="","",HLOOKUP(P11,'BDD S'!G:PO,$L$1+5,0))</f>
        <v/>
      </c>
      <c r="J11" s="79" t="str">
        <f ca="1">IF(HLOOKUP(Q11,'BDD S'!I:PP,$L$1+5,0)="","",HLOOKUP(Q11,'BDD S'!I:PP,$L$1+5,0))</f>
        <v/>
      </c>
      <c r="K11" s="18" t="str">
        <f ca="1">IF(HLOOKUP(R11,'BDD S'!J:PQ,$L$1+5,0)="","",HLOOKUP(R11,'BDD S'!J:PQ,$L$1+5,0))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>
        <f>IF('Maquette S'!R10="","",'Maquette S'!R10)</f>
        <v>0</v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22" t="str">
        <f>IF('Maquette S'!D12="","",'Maquette S'!D12)</f>
        <v>Géologie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10.3203125</v>
      </c>
      <c r="H14" s="78">
        <f ca="1">IF(HLOOKUP(O14,'BDD S'!G:PO,$L$1+5,0)="","",HLOOKUP(O14,'BDD S'!G:PO,$L$1+5,0))</f>
        <v>9.234375</v>
      </c>
      <c r="I14" s="78">
        <f ca="1">IF(HLOOKUP(P14,'BDD S'!G:PO,$L$1+5,0)="","",HLOOKUP(P14,'BDD S'!G:PO,$L$1+5,0))</f>
        <v>9.6687499999999993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9.6687499999999993</v>
      </c>
      <c r="L14" s="17">
        <f ca="1">IF(K14&gt;=10,E14,0)</f>
        <v>0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Géologie de Madagascar</v>
      </c>
      <c r="E15" s="158"/>
      <c r="F15" s="8">
        <f>IF('Maquette S'!R13="","",'Maquette S'!R13)</f>
        <v>0.3125</v>
      </c>
      <c r="G15" s="79">
        <f ca="1">IF(HLOOKUP(N15,'BDD S'!F:PN,$L$1+5,0)="","",HLOOKUP(N15,'BDD S'!F:PN,$L$1+5,0))</f>
        <v>9.625</v>
      </c>
      <c r="H15" s="79">
        <f ca="1">IF(HLOOKUP(O15,'BDD S'!G:PO,$L$1+5,0)="","",HLOOKUP(O15,'BDD S'!G:PO,$L$1+5,0))</f>
        <v>7.75</v>
      </c>
      <c r="I15" s="18">
        <f ca="1">IF(HLOOKUP(P15,'BDD S'!G:PO,$L$1+5,0)="","",HLOOKUP(P15,'BDD S'!G:PO,$L$1+5,0))</f>
        <v>8.5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8.5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Géologie appliquée</v>
      </c>
      <c r="E16" s="158"/>
      <c r="F16" s="8">
        <f>IF('Maquette S'!R14="","",'Maquette S'!R14)</f>
        <v>0.3125</v>
      </c>
      <c r="G16" s="79">
        <f ca="1">IF(HLOOKUP(N16,'BDD S'!F:PN,$L$1+5,0)="","",HLOOKUP(N16,'BDD S'!F:PN,$L$1+5,0))</f>
        <v>10.5</v>
      </c>
      <c r="H16" s="79">
        <f ca="1">IF(HLOOKUP(O16,'BDD S'!G:PO,$L$1+5,0)="","",HLOOKUP(O16,'BDD S'!G:PO,$L$1+5,0))</f>
        <v>8</v>
      </c>
      <c r="I16" s="18">
        <f ca="1">IF(HLOOKUP(P16,'BDD S'!G:PO,$L$1+5,0)="","",HLOOKUP(P16,'BDD S'!G:PO,$L$1+5,0))</f>
        <v>9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9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Cartographie</v>
      </c>
      <c r="E17" s="158"/>
      <c r="F17" s="8">
        <f>IF('Maquette S'!R15="","",'Maquette S'!R15)</f>
        <v>0.375</v>
      </c>
      <c r="G17" s="79">
        <f ca="1">IF(HLOOKUP(N17,'BDD S'!F:PN,$L$1+5,0)="","",HLOOKUP(N17,'BDD S'!F:PN,$L$1+5,0))</f>
        <v>10.75</v>
      </c>
      <c r="H17" s="79">
        <f ca="1">IF(HLOOKUP(O17,'BDD S'!G:PO,$L$1+5,0)="","",HLOOKUP(O17,'BDD S'!G:PO,$L$1+5,0))</f>
        <v>11.5</v>
      </c>
      <c r="I17" s="18">
        <f ca="1">IF(HLOOKUP(P17,'BDD S'!G:PO,$L$1+5,0)="","",HLOOKUP(P17,'BDD S'!G:PO,$L$1+5,0))</f>
        <v>11.2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11.2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22" t="str">
        <f>IF('Maquette S'!D18="","",'Maquette S'!D18)</f>
        <v>Français, langue de l'enseignement supérieur</v>
      </c>
      <c r="E20" s="17">
        <f>IF('Maquette S'!Q18="","",'Maquette S'!Q18)</f>
        <v>3</v>
      </c>
      <c r="F20" s="158"/>
      <c r="G20" s="78">
        <f ca="1">IF(HLOOKUP(N20,'BDD S'!F:PN,$L$1+5,0)="","",HLOOKUP(N20,'BDD S'!F:PN,$L$1+5,0))</f>
        <v>12.375</v>
      </c>
      <c r="H20" s="78">
        <f ca="1">IF(HLOOKUP(O20,'BDD S'!G:PO,$L$1+5,0)="","",HLOOKUP(O20,'BDD S'!G:PO,$L$1+5,0))</f>
        <v>12.4375</v>
      </c>
      <c r="I20" s="78">
        <f ca="1">IF(HLOOKUP(P20,'BDD S'!G:PO,$L$1+5,0)="","",HLOOKUP(P20,'BDD S'!G:PO,$L$1+5,0))</f>
        <v>12.4125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12.4125</v>
      </c>
      <c r="L20" s="17">
        <f ca="1">IF(K20&gt;=10,E20,0)</f>
        <v>3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Comprendre un cours magistral</v>
      </c>
      <c r="E21" s="158"/>
      <c r="F21" s="8">
        <f>IF('Maquette S'!R19="","",'Maquette S'!R19)</f>
        <v>0.375</v>
      </c>
      <c r="G21" s="79">
        <f ca="1">IF(HLOOKUP(N21,'BDD S'!F:PN,$L$1+5,0)="","",HLOOKUP(N21,'BDD S'!F:PN,$L$1+5,0))</f>
        <v>10.5</v>
      </c>
      <c r="H21" s="79">
        <f ca="1">IF(HLOOKUP(O21,'BDD S'!G:PO,$L$1+5,0)="","",HLOOKUP(O21,'BDD S'!G:PO,$L$1+5,0))</f>
        <v>11.5</v>
      </c>
      <c r="I21" s="18">
        <f ca="1">IF(HLOOKUP(P21,'BDD S'!G:PO,$L$1+5,0)="","",HLOOKUP(P21,'BDD S'!G:PO,$L$1+5,0))</f>
        <v>11.1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11.1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Résumer un texte</v>
      </c>
      <c r="E22" s="158"/>
      <c r="F22" s="8">
        <f>IF('Maquette S'!R20="","",'Maquette S'!R20)</f>
        <v>0.3125</v>
      </c>
      <c r="G22" s="79">
        <f ca="1">IF(HLOOKUP(N22,'BDD S'!F:PN,$L$1+5,0)="","",HLOOKUP(N22,'BDD S'!F:PN,$L$1+5,0))</f>
        <v>13.5</v>
      </c>
      <c r="H22" s="79">
        <f ca="1">IF(HLOOKUP(O22,'BDD S'!G:PO,$L$1+5,0)="","",HLOOKUP(O22,'BDD S'!G:PO,$L$1+5,0))</f>
        <v>14.5</v>
      </c>
      <c r="I22" s="18">
        <f ca="1">IF(HLOOKUP(P22,'BDD S'!G:PO,$L$1+5,0)="","",HLOOKUP(P22,'BDD S'!G:PO,$L$1+5,0))</f>
        <v>14.1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14.1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Rédiger des synthèses</v>
      </c>
      <c r="E23" s="158"/>
      <c r="F23" s="8">
        <f>IF('Maquette S'!R21="","",'Maquette S'!R21)</f>
        <v>0.3125</v>
      </c>
      <c r="G23" s="79">
        <f ca="1">IF(HLOOKUP(N23,'BDD S'!F:PN,$L$1+5,0)="","",HLOOKUP(N23,'BDD S'!F:PN,$L$1+5,0))</f>
        <v>13.5</v>
      </c>
      <c r="H23" s="79">
        <f ca="1">IF(HLOOKUP(O23,'BDD S'!G:PO,$L$1+5,0)="","",HLOOKUP(O23,'BDD S'!G:PO,$L$1+5,0))</f>
        <v>11.5</v>
      </c>
      <c r="I23" s="18">
        <f ca="1">IF(HLOOKUP(P23,'BDD S'!G:PO,$L$1+5,0)="","",HLOOKUP(P23,'BDD S'!G:PO,$L$1+5,0))</f>
        <v>12.3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12.3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22" t="str">
        <f>IF('Maquette S'!D24="","",'Maquette S'!D24)</f>
        <v>Expliquer et argumenter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16</v>
      </c>
      <c r="H26" s="78">
        <f ca="1">IF(HLOOKUP(O26,'BDD S'!G:PO,$L$1+5,0)="","",HLOOKUP(O26,'BDD S'!G:PO,$L$1+5,0))</f>
        <v>14.75</v>
      </c>
      <c r="I26" s="78">
        <f ca="1">IF(HLOOKUP(P26,'BDD S'!G:PO,$L$1+5,0)="","",HLOOKUP(P26,'BDD S'!G:PO,$L$1+5,0))</f>
        <v>15.25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15.25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Expliquer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14</v>
      </c>
      <c r="H27" s="79">
        <f ca="1">IF(HLOOKUP(O27,'BDD S'!G:PO,$L$1+5,0)="","",HLOOKUP(O27,'BDD S'!G:PO,$L$1+5,0))</f>
        <v>14</v>
      </c>
      <c r="I27" s="18">
        <f ca="1">IF(HLOOKUP(P27,'BDD S'!G:PO,$L$1+5,0)="","",HLOOKUP(P27,'BDD S'!G:PO,$L$1+5,0))</f>
        <v>14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14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Argumenter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18</v>
      </c>
      <c r="H28" s="79">
        <f ca="1">IF(HLOOKUP(O28,'BDD S'!G:PO,$L$1+5,0)="","",HLOOKUP(O28,'BDD S'!G:PO,$L$1+5,0))</f>
        <v>15.5</v>
      </c>
      <c r="I28" s="18">
        <f ca="1">IF(HLOOKUP(P28,'BDD S'!G:PO,$L$1+5,0)="","",HLOOKUP(P28,'BDD S'!G:PO,$L$1+5,0))</f>
        <v>16.5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16.5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22" t="str">
        <f>IF('Maquette S'!D30="","",'Maquette S'!D30)</f>
        <v>Histoire des sciences et des techniques</v>
      </c>
      <c r="E32" s="17">
        <f>IF('Maquette S'!Q30="","",'Maquette S'!Q30)</f>
        <v>2</v>
      </c>
      <c r="F32" s="158"/>
      <c r="G32" s="78">
        <f ca="1">IF(HLOOKUP(N32,'BDD S'!F:PN,$L$1+5,0)="","",HLOOKUP(N32,'BDD S'!F:PN,$L$1+5,0))</f>
        <v>12.25</v>
      </c>
      <c r="H32" s="78">
        <f ca="1">IF(HLOOKUP(O32,'BDD S'!G:PO,$L$1+5,0)="","",HLOOKUP(O32,'BDD S'!G:PO,$L$1+5,0))</f>
        <v>8.5</v>
      </c>
      <c r="I32" s="78">
        <f ca="1">IF(HLOOKUP(P32,'BDD S'!G:PO,$L$1+5,0)="","",HLOOKUP(P32,'BDD S'!G:PO,$L$1+5,0))</f>
        <v>10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10</v>
      </c>
      <c r="L32" s="17">
        <f ca="1">IF(K32&gt;=10,E32,0)</f>
        <v>2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 xml:space="preserve">Les repères spatio-temporels </v>
      </c>
      <c r="E33" s="158"/>
      <c r="F33" s="8">
        <f>IF('Maquette S'!R31="","",'Maquette S'!R31)</f>
        <v>0.5</v>
      </c>
      <c r="G33" s="79">
        <f ca="1">IF(HLOOKUP(N33,'BDD S'!F:PN,$L$1+5,0)="","",HLOOKUP(N33,'BDD S'!F:PN,$L$1+5,0))</f>
        <v>9</v>
      </c>
      <c r="H33" s="79">
        <f ca="1">IF(HLOOKUP(O33,'BDD S'!G:PO,$L$1+5,0)="","",HLOOKUP(O33,'BDD S'!G:PO,$L$1+5,0))</f>
        <v>8.5</v>
      </c>
      <c r="I33" s="18">
        <f ca="1">IF(HLOOKUP(P33,'BDD S'!G:PO,$L$1+5,0)="","",HLOOKUP(P33,'BDD S'!G:PO,$L$1+5,0))</f>
        <v>8.6999999999999993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8.6999999999999993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Histoire des sciences</v>
      </c>
      <c r="E34" s="158"/>
      <c r="F34" s="8">
        <f>IF('Maquette S'!R32="","",'Maquette S'!R32)</f>
        <v>0.5</v>
      </c>
      <c r="G34" s="79">
        <f ca="1">IF(HLOOKUP(N34,'BDD S'!F:PN,$L$1+5,0)="","",HLOOKUP(N34,'BDD S'!F:PN,$L$1+5,0))</f>
        <v>15.5</v>
      </c>
      <c r="H34" s="79">
        <f ca="1">IF(HLOOKUP(O34,'BDD S'!G:PO,$L$1+5,0)="","",HLOOKUP(O34,'BDD S'!G:PO,$L$1+5,0))</f>
        <v>8.5</v>
      </c>
      <c r="I34" s="18">
        <f ca="1">IF(HLOOKUP(P34,'BDD S'!G:PO,$L$1+5,0)="","",HLOOKUP(P34,'BDD S'!G:PO,$L$1+5,0))</f>
        <v>11.3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11.3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/>
      </c>
      <c r="E35" s="158"/>
      <c r="F35" s="8">
        <f>IF('Maquette S'!R33="","",'Maquette S'!R33)</f>
        <v>0</v>
      </c>
      <c r="G35" s="79" t="str">
        <f ca="1">IF(HLOOKUP(N35,'BDD S'!F:PN,$L$1+5,0)="","",HLOOKUP(N35,'BDD S'!F:PN,$L$1+5,0))</f>
        <v/>
      </c>
      <c r="H35" s="79" t="str">
        <f ca="1">IF(HLOOKUP(O35,'BDD S'!G:PO,$L$1+5,0)="","",HLOOKUP(O35,'BDD S'!G:PO,$L$1+5,0))</f>
        <v/>
      </c>
      <c r="I35" s="18" t="str">
        <f ca="1">IF(HLOOKUP(P35,'BDD S'!G:PO,$L$1+5,0)="","",HLOOKUP(P35,'BDD S'!G:PO,$L$1+5,0))</f>
        <v/>
      </c>
      <c r="J35" s="79" t="str">
        <f ca="1">IF(HLOOKUP(Q35,'BDD S'!I:PP,$L$1+5,0)="","",HLOOKUP(Q35,'BDD S'!I:PP,$L$1+5,0))</f>
        <v/>
      </c>
      <c r="K35" s="18" t="str">
        <f ca="1">IF(HLOOKUP(R35,'BDD S'!J:PQ,$L$1+5,0)="","",HLOOKUP(R35,'BDD S'!J:PQ,$L$1+5,0))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22" t="str">
        <f>IF('Maquette S'!D36="","",'Maquette S'!D36)</f>
        <v>Mécanique générale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9.125</v>
      </c>
      <c r="H38" s="78">
        <f ca="1">IF(HLOOKUP(O38,'BDD S'!G:PO,$L$1+5,0)="","",HLOOKUP(O38,'BDD S'!G:PO,$L$1+5,0))</f>
        <v>3.9375</v>
      </c>
      <c r="I38" s="78">
        <f ca="1">IF(HLOOKUP(P38,'BDD S'!G:PO,$L$1+5,0)="","",HLOOKUP(P38,'BDD S'!G:PO,$L$1+5,0))</f>
        <v>6.0125000000000002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6.0125000000000002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Cinématique</v>
      </c>
      <c r="E39" s="158"/>
      <c r="F39" s="8">
        <f>IF('Maquette S'!R37="","",'Maquette S'!R37)</f>
        <v>0.125</v>
      </c>
      <c r="G39" s="79">
        <f ca="1">IF(HLOOKUP(N39,'BDD S'!F:PN,$L$1+5,0)="","",HLOOKUP(N39,'BDD S'!F:PN,$L$1+5,0))</f>
        <v>10</v>
      </c>
      <c r="H39" s="79">
        <f ca="1">IF(HLOOKUP(O39,'BDD S'!G:PO,$L$1+5,0)="","",HLOOKUP(O39,'BDD S'!G:PO,$L$1+5,0))</f>
        <v>3.5</v>
      </c>
      <c r="I39" s="18">
        <f ca="1">IF(HLOOKUP(P39,'BDD S'!G:PO,$L$1+5,0)="","",HLOOKUP(P39,'BDD S'!G:PO,$L$1+5,0))</f>
        <v>6.1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6.1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 xml:space="preserve">Dynamique </v>
      </c>
      <c r="E40" s="158"/>
      <c r="F40" s="8">
        <f>IF('Maquette S'!R38="","",'Maquette S'!R38)</f>
        <v>0.875</v>
      </c>
      <c r="G40" s="79">
        <f ca="1">IF(HLOOKUP(N40,'BDD S'!F:PN,$L$1+5,0)="","",HLOOKUP(N40,'BDD S'!F:PN,$L$1+5,0))</f>
        <v>9</v>
      </c>
      <c r="H40" s="79">
        <f ca="1">IF(HLOOKUP(O40,'BDD S'!G:PO,$L$1+5,0)="","",HLOOKUP(O40,'BDD S'!G:PO,$L$1+5,0))</f>
        <v>4</v>
      </c>
      <c r="I40" s="18">
        <f ca="1">IF(HLOOKUP(P40,'BDD S'!G:PO,$L$1+5,0)="","",HLOOKUP(P40,'BDD S'!G:PO,$L$1+5,0))</f>
        <v>6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6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22" t="str">
        <f>IF('Maquette S'!D42="","",'Maquette S'!D42)</f>
        <v>Electromagnétisme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2.875</v>
      </c>
      <c r="H44" s="78">
        <f ca="1">IF(HLOOKUP(O44,'BDD S'!G:PO,$L$1+5,0)="","",HLOOKUP(O44,'BDD S'!G:PO,$L$1+5,0))</f>
        <v>9.71875</v>
      </c>
      <c r="I44" s="78">
        <f ca="1">IF(HLOOKUP(P44,'BDD S'!G:PO,$L$1+5,0)="","",HLOOKUP(P44,'BDD S'!G:PO,$L$1+5,0))</f>
        <v>6.9812500000000002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6.9812500000000002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Magnétisme</v>
      </c>
      <c r="E45" s="158"/>
      <c r="F45" s="8">
        <f>IF('Maquette S'!R43="","",'Maquette S'!R43)</f>
        <v>0.1875</v>
      </c>
      <c r="G45" s="79">
        <f ca="1">IF(HLOOKUP(N45,'BDD S'!F:PN,$L$1+5,0)="","",HLOOKUP(N45,'BDD S'!F:PN,$L$1+5,0))</f>
        <v>3</v>
      </c>
      <c r="H45" s="79">
        <f ca="1">IF(HLOOKUP(O45,'BDD S'!G:PO,$L$1+5,0)="","",HLOOKUP(O45,'BDD S'!G:PO,$L$1+5,0))</f>
        <v>5.5</v>
      </c>
      <c r="I45" s="18">
        <f ca="1">IF(HLOOKUP(P45,'BDD S'!G:PO,$L$1+5,0)="","",HLOOKUP(P45,'BDD S'!G:PO,$L$1+5,0))</f>
        <v>4.5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4.5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Induction</v>
      </c>
      <c r="E46" s="158"/>
      <c r="F46" s="8">
        <f>IF('Maquette S'!R44="","",'Maquette S'!R44)</f>
        <v>0.1875</v>
      </c>
      <c r="G46" s="79">
        <f ca="1">IF(HLOOKUP(N46,'BDD S'!F:PN,$L$1+5,0)="","",HLOOKUP(N46,'BDD S'!F:PN,$L$1+5,0))</f>
        <v>9</v>
      </c>
      <c r="H46" s="79">
        <f ca="1">IF(HLOOKUP(O46,'BDD S'!G:PO,$L$1+5,0)="","",HLOOKUP(O46,'BDD S'!G:PO,$L$1+5,0))</f>
        <v>8</v>
      </c>
      <c r="I46" s="18">
        <f ca="1">IF(HLOOKUP(P46,'BDD S'!G:PO,$L$1+5,0)="","",HLOOKUP(P46,'BDD S'!G:PO,$L$1+5,0))</f>
        <v>8.4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8.4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Electricité</v>
      </c>
      <c r="E47" s="158"/>
      <c r="F47" s="8">
        <f>IF('Maquette S'!R45="","",'Maquette S'!R45)</f>
        <v>0.625</v>
      </c>
      <c r="G47" s="79">
        <f ca="1">IF(HLOOKUP(N47,'BDD S'!F:PN,$L$1+5,0)="","",HLOOKUP(N47,'BDD S'!F:PN,$L$1+5,0))</f>
        <v>1</v>
      </c>
      <c r="H47" s="79">
        <f ca="1">IF(HLOOKUP(O47,'BDD S'!G:PO,$L$1+5,0)="","",HLOOKUP(O47,'BDD S'!G:PO,$L$1+5,0))</f>
        <v>11.5</v>
      </c>
      <c r="I47" s="18">
        <f ca="1">IF(HLOOKUP(P47,'BDD S'!G:PO,$L$1+5,0)="","",HLOOKUP(P47,'BDD S'!G:PO,$L$1+5,0))</f>
        <v>7.3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7.3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22" t="str">
        <f>IF('Maquette S'!D48="","",'Maquette S'!D48)</f>
        <v>Options 2</v>
      </c>
      <c r="E50" s="17">
        <f>IF('Maquette S'!Q48="","",'Maquette S'!Q48)</f>
        <v>2</v>
      </c>
      <c r="F50" s="158"/>
      <c r="G50" s="78">
        <f ca="1">IF(HLOOKUP(N50,'BDD S'!F:PN,$L$1+5,0)="","",HLOOKUP(N50,'BDD S'!F:PN,$L$1+5,0))</f>
        <v>14.75</v>
      </c>
      <c r="H50" s="78">
        <f ca="1">IF(HLOOKUP(O50,'BDD S'!G:PO,$L$1+5,0)="","",HLOOKUP(O50,'BDD S'!G:PO,$L$1+5,0))</f>
        <v>12.892857142857142</v>
      </c>
      <c r="I50" s="78">
        <f ca="1">IF(HLOOKUP(P50,'BDD S'!G:PO,$L$1+5,0)="","",HLOOKUP(P50,'BDD S'!G:PO,$L$1+5,0))</f>
        <v>13.635714285714286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13.635714285714286</v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Eco-gé</v>
      </c>
      <c r="E51" s="158"/>
      <c r="F51" s="8">
        <f>IF('Maquette S'!R49="","",'Maquette S'!R49)</f>
        <v>1</v>
      </c>
      <c r="G51" s="79">
        <f ca="1">IF(HLOOKUP(N51,'BDD S'!F:PN,$L$1+5,0)="","",HLOOKUP(N51,'BDD S'!F:PN,$L$1+5,0))</f>
        <v>14.75</v>
      </c>
      <c r="H51" s="79">
        <f ca="1">IF(HLOOKUP(O51,'BDD S'!G:PO,$L$1+5,0)="","",HLOOKUP(O51,'BDD S'!G:PO,$L$1+5,0))</f>
        <v>12.892857142857142</v>
      </c>
      <c r="I51" s="18">
        <f ca="1">IF(HLOOKUP(P51,'BDD S'!G:PO,$L$1+5,0)="","",HLOOKUP(P51,'BDD S'!G:PO,$L$1+5,0))</f>
        <v>13.635714285714286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13.635714285714286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</v>
      </c>
      <c r="E52" s="158"/>
      <c r="F52" s="8">
        <f>IF('Maquette S'!R50="","",'Maquette S'!R50)</f>
        <v>1</v>
      </c>
      <c r="G52" s="79" t="str">
        <f ca="1">IF(HLOOKUP(N52,'BDD S'!F:PN,$L$1+5,0)="","",HLOOKUP(N52,'BDD S'!F:PN,$L$1+5,0))</f>
        <v/>
      </c>
      <c r="H52" s="79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9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>Biochimie</v>
      </c>
      <c r="E53" s="158"/>
      <c r="F53" s="8">
        <f>IF('Maquette S'!R51="","",'Maquette S'!R51)</f>
        <v>1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 t="str">
        <f>IF('Maquette S'!R52="","",'Maquette S'!R52)</f>
        <v/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 t="str">
        <f>IF('Maquette S'!R53="","",'Maquette S'!R53)</f>
        <v/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SSCL02CULTSCIENT1</v>
      </c>
      <c r="D56" s="22" t="str">
        <f>IF('Maquette S'!D54="","",'Maquette S'!D54)</f>
        <v>Autres options 2</v>
      </c>
      <c r="E56" s="17">
        <f>IF('Maquette S'!Q54="","",'Maquette S'!Q54)</f>
        <v>2</v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Thermodynamique</v>
      </c>
      <c r="E57" s="21" t="str">
        <f>IF('Maquette S'!Q55="","",'Maquette S'!Q55)</f>
        <v/>
      </c>
      <c r="F57" s="8">
        <f>IF('Maquette S'!R55="","",'Maquette S'!R55)</f>
        <v>1</v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t="27.6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SSCL02Businessenglish</v>
      </c>
      <c r="D62" s="22" t="str">
        <f>IF('Maquette S'!D60="","",'Maquette S'!D60)</f>
        <v>Optionnel Anglais</v>
      </c>
      <c r="E62" s="17">
        <f>IF('Maquette S'!Q60="","",'Maquette S'!Q60)</f>
        <v>2</v>
      </c>
      <c r="F62" s="6" t="str">
        <f>IF('Maquette S'!R60="","",'Maquette S'!R60)</f>
        <v/>
      </c>
      <c r="G62" s="78">
        <f ca="1">IF(HLOOKUP(N62,'BDD S'!F:PN,$L$1+5,0)="","",HLOOKUP(N62,'BDD S'!F:PN,$L$1+5,0))</f>
        <v>14</v>
      </c>
      <c r="H62" s="78">
        <f ca="1">IF(HLOOKUP(O62,'BDD S'!G:PO,$L$1+5,0)="","",HLOOKUP(O62,'BDD S'!G:PO,$L$1+5,0))</f>
        <v>13</v>
      </c>
      <c r="I62" s="78">
        <f ca="1">IF(HLOOKUP(P62,'BDD S'!G:PO,$L$1+5,0)="","",HLOOKUP(P62,'BDD S'!G:PO,$L$1+5,0))</f>
        <v>13.4</v>
      </c>
      <c r="J62" s="78" t="str">
        <f ca="1">IF(HLOOKUP(Q62,'BDD S'!H:PP,$L$1+5,0)="","",HLOOKUP(Q62,'BDD S'!H:PP,$L$1+5,0))</f>
        <v/>
      </c>
      <c r="K62" s="78">
        <f ca="1">IF(HLOOKUP(R62,'BDD S'!I:PQ,$L$1+5,0)="","",HLOOKUP(R62,'BDD S'!I:PQ,$L$1+5,0))</f>
        <v>13.4</v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Optionnel Anglais 1</v>
      </c>
      <c r="E63" s="21" t="str">
        <f>IF('Maquette S'!Q61="","",'Maquette S'!Q61)</f>
        <v/>
      </c>
      <c r="F63" s="8">
        <f>IF('Maquette S'!R61="","",'Maquette S'!R61)</f>
        <v>1</v>
      </c>
      <c r="G63" s="79">
        <f ca="1">IF(HLOOKUP(N63,'BDD S'!F:PN,$L$1+5,0)="","",HLOOKUP(N63,'BDD S'!F:PN,$L$1+5,0))</f>
        <v>14</v>
      </c>
      <c r="H63" s="79">
        <f ca="1">IF(HLOOKUP(O63,'BDD S'!G:PO,$L$1+5,0)="","",HLOOKUP(O63,'BDD S'!G:PO,$L$1+5,0))</f>
        <v>13</v>
      </c>
      <c r="I63" s="18">
        <f ca="1">IF(HLOOKUP(P63,'BDD S'!G:PO,$L$1+5,0)="","",HLOOKUP(P63,'BDD S'!G:PO,$L$1+5,0))</f>
        <v>13.4</v>
      </c>
      <c r="J63" s="79" t="str">
        <f ca="1">IF(HLOOKUP(Q63,'BDD S'!I:PP,$L$1+5,0)="","",HLOOKUP(Q63,'BDD S'!I:PP,$L$1+5,0))</f>
        <v/>
      </c>
      <c r="K63" s="18">
        <f ca="1">IF(HLOOKUP(R63,'BDD S'!J:PQ,$L$1+5,0)="","",HLOOKUP(R63,'BDD S'!J:PQ,$L$1+5,0))</f>
        <v>13.4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>
        <f>IF('Maquette S'!R62="","",'Maquette S'!R62)</f>
        <v>0</v>
      </c>
      <c r="G64" s="79" t="str">
        <f ca="1">IF(HLOOKUP(N64,'BDD S'!F:PN,$L$1+5,0)="","",HLOOKUP(N64,'BDD S'!F:PN,$L$1+5,0))</f>
        <v/>
      </c>
      <c r="H64" s="79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9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>
        <f>IF('Maquette S'!R63="","",'Maquette S'!R63)</f>
        <v>0</v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>SSCL02CULTSCIENT2</v>
      </c>
      <c r="D68" s="22" t="str">
        <f>IF('Maquette S'!D66="","",'Maquette S'!D66)</f>
        <v>Autres options 2</v>
      </c>
      <c r="E68" s="17">
        <f>IF('Maquette S'!Q66="","",'Maquette S'!Q66)</f>
        <v>2</v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>
        <f ca="1">IF(K68&gt;=10,E68,0)</f>
        <v>2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>Informatique</v>
      </c>
      <c r="E69" s="21" t="str">
        <f>IF('Maquette S'!Q67="","",'Maquette S'!Q67)</f>
        <v/>
      </c>
      <c r="F69" s="8">
        <f>IF('Maquette S'!R67="","",'Maquette S'!R67)</f>
        <v>1</v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S2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9.5540865384615383</v>
      </c>
      <c r="H80" s="23">
        <f ca="1">IF(HLOOKUP(O80,'BDD S'!G:PO,$L$1+5,0)="","",HLOOKUP(O80,'BDD S'!G:PO,$L$1+5,0))</f>
        <v>8.8210851648351642</v>
      </c>
      <c r="I80" s="23">
        <f ca="1">IF(HLOOKUP(P80,'BDD S'!H:PP,$L$1+5,0)="","",HLOOKUP(P80,'BDD S'!H:PP,$L$1+5,0))</f>
        <v>10.22654532967033</v>
      </c>
      <c r="J80" s="158"/>
      <c r="K80" s="23">
        <f ca="1">IF(HLOOKUP(R80,'BDD S'!J:PR,$L$1+5,0)="","",HLOOKUP(R80,'BDD S'!J:PR,$L$1+5,0))</f>
        <v>10.22654532967033</v>
      </c>
      <c r="L80" s="17">
        <f ca="1">SUM(L8:L79)</f>
        <v>17</v>
      </c>
      <c r="M80" s="17">
        <f ca="1">IF(K80&gt;10,E80,L80)</f>
        <v>30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/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>X</v>
      </c>
      <c r="H83" s="87" t="str">
        <f t="shared" ca="1" si="0"/>
        <v/>
      </c>
      <c r="I83" s="74" t="str">
        <f ca="1">IF(HLOOKUP(C83,'BDD S'!I:PP,$L$1+5,0)="","",HLOOKUP(C83,'BDD S'!I:PP,$L$1+5,0))</f>
        <v>C</v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>X</v>
      </c>
      <c r="H84" s="87" t="str">
        <f t="shared" ca="1" si="0"/>
        <v/>
      </c>
      <c r="I84" s="74" t="str">
        <f ca="1">IF(HLOOKUP(C84,'BDD S'!I:PP,$L$1+5,0)="","",HLOOKUP(C84,'BDD S'!I:PP,$L$1+5,0))</f>
        <v>C</v>
      </c>
      <c r="J84" s="85" t="s">
        <v>75</v>
      </c>
      <c r="K84" s="11" t="s">
        <v>125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>X</v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>B</v>
      </c>
      <c r="J85" s="85" t="s">
        <v>76</v>
      </c>
      <c r="K85" s="11" t="s">
        <v>126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>X</v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>A</v>
      </c>
      <c r="J87" s="85" t="s">
        <v>78</v>
      </c>
      <c r="K87" s="11" t="s">
        <v>124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>X</v>
      </c>
      <c r="H88" s="87" t="str">
        <f t="shared" ca="1" si="0"/>
        <v/>
      </c>
      <c r="I88" s="74" t="str">
        <f ca="1">IF(HLOOKUP(C88,'BDD S'!I:PP,$L$1+5,0)="","",HLOOKUP(C88,'BDD S'!I:PP,$L$1+5,0))</f>
        <v>C</v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algorithmName="SHA-512" hashValue="4ebX+Q5Vth4D5hxdfsaMed7PyYq/wkC4HfrnrWPoDl6/dANMS373QBGOU/kf0keSOE1ZwUsUrO0zqCBFoRNe5A==" saltValue="q8VAUyNCT0BTBQYPonsQTA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theme="9" tint="0.39997558519241921"/>
  </sheetPr>
  <dimension ref="A1:S18"/>
  <sheetViews>
    <sheetView showGridLines="0" view="pageLayout" topLeftCell="A8" zoomScale="130" zoomScaleNormal="125" zoomScalePageLayoutView="130" workbookViewId="0">
      <selection activeCell="A8" sqref="A8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1"/>
    <col min="7" max="11" width="8.59765625" style="198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23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6.9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6.9" customHeight="1" x14ac:dyDescent="0.3">
      <c r="A3" s="203" t="s">
        <v>245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6.9" customHeight="1" x14ac:dyDescent="0.3">
      <c r="A4" s="203" t="s">
        <v>246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6.9" customHeight="1" x14ac:dyDescent="0.3">
      <c r="A5" s="203" t="s">
        <v>247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6.9" customHeight="1" x14ac:dyDescent="0.3">
      <c r="A6" s="204" t="s">
        <v>248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6.9" customHeight="1" x14ac:dyDescent="0.3">
      <c r="A7" s="203" t="s">
        <v>249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6.9" customHeight="1" x14ac:dyDescent="0.3">
      <c r="A8" s="211" t="str">
        <f ca="1">IF(VLOOKUP($A$1,'BDD S'!$A:$E,5,0)="F","Mademoiselle","Monsieur")&amp;" "&amp;VLOOKUP($A$1,'BDD S'!$A:$C,3,0)&amp;" "&amp;VLOOKUP($A$1,'BDD S'!$A:$D,4,0)</f>
        <v xml:space="preserve">Monsieur Tahiana Solomampionona RANAIVOSON 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6.9" customHeight="1" x14ac:dyDescent="0.3">
      <c r="A9" s="203" t="s">
        <v>250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6.9" customHeight="1" x14ac:dyDescent="0.3">
      <c r="A10" s="203" t="str">
        <f>"l'Année Préparatoire 'L0' SESAME - mention "&amp;IF('Maquette S'!$L$1="APL","Littéraire","Scientifique")</f>
        <v>l'Année Préparatoire 'L0' SESAME - mention Scientifique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6.9" customHeight="1" x14ac:dyDescent="0.3">
      <c r="A11" s="203" t="str">
        <f>"durant l'année "&amp;'Maquette S'!$N$1</f>
        <v>durant l'année 2016-17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6.9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6.9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251</v>
      </c>
      <c r="B14" s="203"/>
      <c r="C14" s="203"/>
      <c r="D14" s="203"/>
      <c r="E14" s="203"/>
      <c r="F14" s="203"/>
      <c r="G14" s="219"/>
      <c r="H14" s="219"/>
      <c r="I14" s="220" t="s">
        <v>276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252</v>
      </c>
      <c r="B15" s="203"/>
      <c r="C15" s="203"/>
      <c r="D15" s="203"/>
      <c r="E15" s="203"/>
      <c r="F15" s="203"/>
      <c r="G15" s="219"/>
      <c r="H15" s="219"/>
      <c r="I15" s="220" t="s">
        <v>253</v>
      </c>
      <c r="J15" s="220"/>
      <c r="K15" s="220"/>
      <c r="L15" s="220"/>
      <c r="M15" s="220"/>
      <c r="N15" s="220"/>
    </row>
    <row r="17" spans="1:1" ht="36.9" customHeight="1" x14ac:dyDescent="0.3">
      <c r="A17" s="149" t="e">
        <f ca="1">VLOOKUP($A$1,'BDD S'!$A:$B,4,0)</f>
        <v>#REF!</v>
      </c>
    </row>
    <row r="18" spans="1:1" ht="36.9" customHeight="1" x14ac:dyDescent="0.3">
      <c r="A18" s="149" t="e">
        <f ca="1">PROPER(A17)</f>
        <v>#REF!</v>
      </c>
    </row>
  </sheetData>
  <sheetProtection algorithmName="SHA-512" hashValue="0BTpwc191JEUm3udLe1PraaT7o6K9xDMt8o3fj0+qPA7zMyeNPZEkheR1+ms9aHr9bbwJojtFZ/vmy0i53JLnQ==" saltValue="six3ZZCXzGKT2fcacIoQ8g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theme="9" tint="0.39997558519241921"/>
  </sheetPr>
  <dimension ref="A1:S32"/>
  <sheetViews>
    <sheetView showGridLines="0" view="pageLayout" topLeftCell="A9" zoomScale="130" zoomScaleNormal="125" zoomScalePageLayoutView="130" workbookViewId="0">
      <selection activeCell="B20" sqref="B20"/>
    </sheetView>
  </sheetViews>
  <sheetFormatPr baseColWidth="10" defaultColWidth="8.59765625" defaultRowHeight="18" customHeight="1" x14ac:dyDescent="0.3"/>
  <cols>
    <col min="1" max="1" width="8.59765625" style="223" customWidth="1"/>
    <col min="2" max="5" width="8.59765625" style="223"/>
    <col min="6" max="6" width="8.59765625" style="224"/>
    <col min="7" max="11" width="8.59765625" style="222"/>
    <col min="12" max="13" width="8.59765625" style="223"/>
    <col min="14" max="19" width="8.59765625" style="226"/>
    <col min="20" max="16384" width="8.59765625" style="223"/>
  </cols>
  <sheetData>
    <row r="1" spans="1:19" ht="18" customHeight="1" x14ac:dyDescent="0.3">
      <c r="A1" s="222" t="s">
        <v>254</v>
      </c>
      <c r="J1" s="225">
        <f ca="1">SUM(MID(CELL("nomfichier",A2),FIND("]",CELL("nomfichier",A2))+1,32))</f>
        <v>1</v>
      </c>
    </row>
    <row r="2" spans="1:19" s="227" customFormat="1" ht="18" customHeight="1" x14ac:dyDescent="0.3">
      <c r="A2" s="222" t="s">
        <v>264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437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435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436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255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356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256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485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S'!$A:$E,5,0)="F","Mademoiselle","Monsieur")&amp;" "&amp;VLOOKUP($J$1,'BDD S'!$A:$C,3,0)&amp;"  "&amp;VLOOKUP($J$1,'BDD S'!$A:$D,4,0)</f>
        <v xml:space="preserve">Mademoiselle Marie Nodienne                           NOMENJANAHARY                                      </v>
      </c>
    </row>
    <row r="17" spans="1:4" ht="18" customHeight="1" x14ac:dyDescent="0.3">
      <c r="A17" s="223" t="s">
        <v>258</v>
      </c>
    </row>
    <row r="18" spans="1:4" ht="18" customHeight="1" x14ac:dyDescent="0.3">
      <c r="A18" s="223" t="s">
        <v>259</v>
      </c>
    </row>
    <row r="20" spans="1:4" ht="18" customHeight="1" x14ac:dyDescent="0.3">
      <c r="A20" s="223" t="s">
        <v>260</v>
      </c>
    </row>
    <row r="21" spans="1:4" ht="18" customHeight="1" x14ac:dyDescent="0.3">
      <c r="A21" s="223" t="s">
        <v>261</v>
      </c>
    </row>
    <row r="23" spans="1:4" ht="18" customHeight="1" x14ac:dyDescent="0.3">
      <c r="A23" s="223" t="s">
        <v>262</v>
      </c>
    </row>
    <row r="31" spans="1:4" ht="18" customHeight="1" x14ac:dyDescent="0.3">
      <c r="D31" s="223" t="s">
        <v>434</v>
      </c>
    </row>
    <row r="32" spans="1:4" ht="18" customHeight="1" x14ac:dyDescent="0.3">
      <c r="D32" s="223" t="s">
        <v>263</v>
      </c>
    </row>
  </sheetData>
  <sheetProtection algorithmName="SHA-512" hashValue="OBZbHWPec4n30Ml0s8FYUehiBddueRLy/jweUiHRjZ91h+TIu1gBrTRAF1Kj2xnOsA43r8sf8HGAgpTYZhA31w==" saltValue="SLKSsEF0k1zFSLb84Fq5n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S'!AI3</f>
        <v>Géométrie affine</v>
      </c>
      <c r="D1" s="152" t="str">
        <f>'BDD S'!BO3</f>
        <v>Géologie</v>
      </c>
      <c r="E1" s="152" t="str">
        <f>'BDD S'!CU3</f>
        <v>Français, langue de l'enseignement supérieur</v>
      </c>
      <c r="F1" s="152" t="str">
        <f>'BDD S'!EA3</f>
        <v>Expliquer et argumenter</v>
      </c>
      <c r="G1" s="152" t="str">
        <f>'BDD S'!FG3</f>
        <v>Histoire des sciences et des techniques</v>
      </c>
      <c r="H1" s="152" t="str">
        <f>'BDD S'!GM3</f>
        <v>Mécanique générale</v>
      </c>
      <c r="I1" s="152" t="str">
        <f>'BDD S'!HS3</f>
        <v>Electromagnétisme</v>
      </c>
      <c r="J1" s="152" t="str">
        <f>'BDD S'!IY3</f>
        <v>Options 2</v>
      </c>
      <c r="K1" s="152" t="str">
        <f>'BDD S'!KE3</f>
        <v>Autres options 2</v>
      </c>
      <c r="L1" s="152" t="str">
        <f>'BDD S'!LK3</f>
        <v>Optionnel Anglais</v>
      </c>
      <c r="M1" s="152" t="str">
        <f>'BDD S'!MQ3</f>
        <v>Autres options 2</v>
      </c>
      <c r="N1" s="152">
        <f>'BDD S'!NW3</f>
        <v>0</v>
      </c>
      <c r="P1" s="152"/>
      <c r="Q1" s="152" t="s">
        <v>54</v>
      </c>
    </row>
    <row r="2" spans="1:17" x14ac:dyDescent="0.3">
      <c r="A2" s="103" t="s">
        <v>103</v>
      </c>
      <c r="B2" s="104">
        <f>MAX('BDD S'!OQ:OQ)</f>
        <v>15.481730769230769</v>
      </c>
      <c r="C2" s="104">
        <f>MAX('BDD S'!AI:AI)</f>
        <v>17.46875</v>
      </c>
      <c r="D2" s="104">
        <f>MAX('BDD S'!BO:BO)</f>
        <v>13.831875</v>
      </c>
      <c r="E2" s="104">
        <f>MAX('BDD S'!CU:CU)</f>
        <v>15.668749999999999</v>
      </c>
      <c r="F2" s="104">
        <f>MAX('BDD S'!EA:EA)</f>
        <v>16.75</v>
      </c>
      <c r="G2" s="104">
        <f>MAX('BDD S'!FG:FG)</f>
        <v>15.5</v>
      </c>
      <c r="H2" s="104">
        <f>MAX('BDD S'!GM:GM)</f>
        <v>16.412500000000001</v>
      </c>
      <c r="I2" s="104">
        <f>MAX('BDD S'!HS:HS)</f>
        <v>17.6875</v>
      </c>
      <c r="J2" s="104">
        <f>MAX('BDD S'!IY:IY)</f>
        <v>16.308142857142855</v>
      </c>
      <c r="K2" s="104">
        <f>MAX('BDD S'!KE:KE)</f>
        <v>18</v>
      </c>
      <c r="L2" s="104">
        <f>MAX('BDD S'!LK:LK)</f>
        <v>14.899999999999999</v>
      </c>
      <c r="M2" s="104">
        <f>MAX('BDD S'!MQ:MQ)</f>
        <v>17.100000000000001</v>
      </c>
      <c r="N2" s="104">
        <f>MAX('BDD S'!NW:NW)</f>
        <v>0</v>
      </c>
      <c r="O2" s="10"/>
    </row>
    <row r="3" spans="1:17" s="3" customFormat="1" x14ac:dyDescent="0.3">
      <c r="A3" s="103" t="s">
        <v>104</v>
      </c>
      <c r="B3" s="104">
        <f>AVERAGE('BDD S'!OQ6:OQ67)</f>
        <v>10.697130619380616</v>
      </c>
      <c r="C3" s="104">
        <f>'BDD S'!AE3</f>
        <v>10.397670454545452</v>
      </c>
      <c r="D3" s="104">
        <f>'BDD S'!BK3</f>
        <v>10.28353693181818</v>
      </c>
      <c r="E3" s="104">
        <f>'BDD S'!CQ3</f>
        <v>10.284375000000001</v>
      </c>
      <c r="F3" s="104">
        <f>'BDD S'!DW3</f>
        <v>12.965909090909088</v>
      </c>
      <c r="G3" s="104">
        <f>'BDD S'!FC3</f>
        <v>9.5806818181818176</v>
      </c>
      <c r="H3" s="104">
        <f>'BDD S'!GI3</f>
        <v>8.6147727272727277</v>
      </c>
      <c r="I3" s="104">
        <f>'BDD S'!HO3</f>
        <v>10.064914772727274</v>
      </c>
      <c r="J3" s="104">
        <f>'BDD S'!IU3</f>
        <v>11.264964285714285</v>
      </c>
      <c r="K3" s="104">
        <f>'BDD S'!KA3</f>
        <v>10.255555555555556</v>
      </c>
      <c r="L3" s="104">
        <f>'BDD S'!LG3</f>
        <v>12.493749999999997</v>
      </c>
      <c r="M3" s="104">
        <f>'BDD S'!MM3</f>
        <v>11.685</v>
      </c>
      <c r="N3" s="104" t="str">
        <f>'BDD S'!NS3</f>
        <v/>
      </c>
      <c r="P3" s="11"/>
    </row>
    <row r="4" spans="1:17" x14ac:dyDescent="0.3">
      <c r="A4" s="103" t="s">
        <v>105</v>
      </c>
      <c r="B4" s="104">
        <f>STDEV('BDD S'!OQ6:OQ67)</f>
        <v>1.7739826683673008</v>
      </c>
      <c r="C4" s="104">
        <f>'BDD S'!AF3</f>
        <v>3.2330722010028703</v>
      </c>
      <c r="D4" s="104">
        <f>'BDD S'!BL3</f>
        <v>1.6519399324406814</v>
      </c>
      <c r="E4" s="104">
        <f>'BDD S'!CR3</f>
        <v>2.263152570350925</v>
      </c>
      <c r="F4" s="104">
        <f>'BDD S'!DX3</f>
        <v>2.172148564645668</v>
      </c>
      <c r="G4" s="104">
        <f>'BDD S'!FD3</f>
        <v>2.2651612168378676</v>
      </c>
      <c r="H4" s="104">
        <f>'BDD S'!GJ3</f>
        <v>2.6783019621831792</v>
      </c>
      <c r="I4" s="104">
        <f>'BDD S'!HP3</f>
        <v>2.568653705796089</v>
      </c>
      <c r="J4" s="104">
        <f>'BDD S'!IV3</f>
        <v>3.4505681391962324</v>
      </c>
      <c r="K4" s="104">
        <f>'BDD S'!KB3</f>
        <v>2.5713860355440255</v>
      </c>
      <c r="L4" s="104">
        <f>'BDD S'!LH3</f>
        <v>1.8076716046989547</v>
      </c>
      <c r="M4" s="104">
        <f>'BDD S'!MN3</f>
        <v>2.2983145998752983</v>
      </c>
      <c r="N4" s="104" t="str">
        <f>'BDD S'!NT3</f>
        <v/>
      </c>
      <c r="O4" s="10"/>
    </row>
    <row r="5" spans="1:17" x14ac:dyDescent="0.3">
      <c r="A5" s="103" t="s">
        <v>106</v>
      </c>
      <c r="B5" s="104">
        <f>MIN('BDD S'!OQ:OQ)</f>
        <v>7.0033653846153845</v>
      </c>
      <c r="C5" s="104">
        <f>MIN('BDD S'!AI:AI)</f>
        <v>4.8987499999999997</v>
      </c>
      <c r="D5" s="104">
        <f>MIN('BDD S'!BO:BO)</f>
        <v>7.5500000000000007</v>
      </c>
      <c r="E5" s="104">
        <f>MIN('BDD S'!CU:CU)</f>
        <v>6.84375</v>
      </c>
      <c r="F5" s="104">
        <f>MIN('BDD S'!EA:EA)</f>
        <v>7.8</v>
      </c>
      <c r="G5" s="104">
        <f>MIN('BDD S'!FG:FG)</f>
        <v>5.45</v>
      </c>
      <c r="H5" s="104">
        <f>MIN('BDD S'!GM:GM)</f>
        <v>4.8625000000000007</v>
      </c>
      <c r="I5" s="104">
        <f>MIN('BDD S'!HS:HS)</f>
        <v>4.7750000000000004</v>
      </c>
      <c r="J5" s="104">
        <f>MIN('BDD S'!IY:IY)</f>
        <v>3.05</v>
      </c>
      <c r="K5" s="104">
        <f>MIN('BDD S'!KE:KE)</f>
        <v>6.2</v>
      </c>
      <c r="L5" s="104">
        <f>MIN('BDD S'!LK:LK)</f>
        <v>8.8000000000000007</v>
      </c>
      <c r="M5" s="104">
        <f>MIN('BDD S'!MQ:MQ)</f>
        <v>8.65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Géométrie affine</v>
      </c>
      <c r="D6" s="154" t="str">
        <f t="shared" si="0"/>
        <v>Géologie</v>
      </c>
      <c r="E6" s="154" t="str">
        <f t="shared" si="0"/>
        <v>Français, langue de l'enseignement supérieur</v>
      </c>
      <c r="F6" s="154" t="str">
        <f t="shared" si="0"/>
        <v>Expliquer et argumenter</v>
      </c>
      <c r="G6" s="154" t="str">
        <f t="shared" si="0"/>
        <v>Histoire des sciences et des techniques</v>
      </c>
      <c r="H6" s="154" t="str">
        <f t="shared" si="0"/>
        <v>Mécanique générale</v>
      </c>
      <c r="I6" s="154" t="str">
        <f t="shared" si="0"/>
        <v>Electromagnétisme</v>
      </c>
      <c r="J6" s="154" t="str">
        <f t="shared" si="0"/>
        <v>Options 2</v>
      </c>
      <c r="K6" s="154" t="str">
        <f t="shared" si="0"/>
        <v>Autres options 2</v>
      </c>
      <c r="L6" s="154" t="str">
        <f t="shared" si="0"/>
        <v>Optionnel Anglais</v>
      </c>
      <c r="M6" s="154" t="str">
        <f t="shared" si="0"/>
        <v>Autres options 2</v>
      </c>
      <c r="N6" s="154">
        <f t="shared" si="0"/>
        <v>0</v>
      </c>
      <c r="O6" s="155"/>
    </row>
    <row r="7" spans="1:17" x14ac:dyDescent="0.3">
      <c r="A7" s="103" t="s">
        <v>107</v>
      </c>
      <c r="B7" s="103"/>
      <c r="C7" s="117">
        <f>'BDD S'!AE4</f>
        <v>44</v>
      </c>
      <c r="D7" s="117">
        <f>'BDD S'!BK4</f>
        <v>44</v>
      </c>
      <c r="E7" s="117">
        <f>'BDD S'!CQ4</f>
        <v>44</v>
      </c>
      <c r="F7" s="117">
        <f>'BDD S'!DW4</f>
        <v>44</v>
      </c>
      <c r="G7" s="117">
        <f>'BDD S'!FC4</f>
        <v>44</v>
      </c>
      <c r="H7" s="117">
        <f>'BDD S'!GI4</f>
        <v>44</v>
      </c>
      <c r="I7" s="117">
        <f>'BDD S'!HO4</f>
        <v>44</v>
      </c>
      <c r="J7" s="117">
        <f>'BDD S'!IU4</f>
        <v>36</v>
      </c>
      <c r="K7" s="117">
        <f>'BDD S'!KA4</f>
        <v>18</v>
      </c>
      <c r="L7" s="117">
        <f>'BDD S'!LG4</f>
        <v>24</v>
      </c>
      <c r="M7" s="117">
        <f>'BDD S'!MM4</f>
        <v>10</v>
      </c>
      <c r="N7" s="117">
        <f>'BDD S'!NS4</f>
        <v>0</v>
      </c>
      <c r="O7" s="10"/>
      <c r="P7" s="103" t="s">
        <v>107</v>
      </c>
      <c r="Q7" s="117">
        <f>C7</f>
        <v>44</v>
      </c>
    </row>
    <row r="8" spans="1:17" x14ac:dyDescent="0.3">
      <c r="A8" s="103" t="s">
        <v>108</v>
      </c>
      <c r="B8" s="103"/>
      <c r="C8" s="117">
        <f>C7-'BDD S'!AF4</f>
        <v>21</v>
      </c>
      <c r="D8" s="117">
        <f>D7-'BDD S'!BL4</f>
        <v>25</v>
      </c>
      <c r="E8" s="117">
        <f>E7-'BDD S'!CR4</f>
        <v>22</v>
      </c>
      <c r="F8" s="117">
        <f>F7-'BDD S'!DX4</f>
        <v>39</v>
      </c>
      <c r="G8" s="117">
        <f>G7-'BDD S'!FD4</f>
        <v>17</v>
      </c>
      <c r="H8" s="117">
        <f>H7-'BDD S'!GJ4</f>
        <v>12</v>
      </c>
      <c r="I8" s="117">
        <f>I7-'BDD S'!HP4</f>
        <v>23</v>
      </c>
      <c r="J8" s="117">
        <f>J7-'BDD S'!IV4</f>
        <v>27</v>
      </c>
      <c r="K8" s="117">
        <f>K7-'BDD S'!KB4</f>
        <v>8</v>
      </c>
      <c r="L8" s="117">
        <f>L7-'BDD S'!LH4</f>
        <v>20</v>
      </c>
      <c r="M8" s="117">
        <f>M7-'BDD S'!MN4</f>
        <v>8</v>
      </c>
      <c r="N8" s="117">
        <f>N7-'BDD S'!NT4</f>
        <v>0</v>
      </c>
      <c r="O8" s="10"/>
      <c r="P8" s="103" t="s">
        <v>109</v>
      </c>
      <c r="Q8" s="117">
        <f>COUNTIF('BDD S'!OR:OR,30)</f>
        <v>0</v>
      </c>
    </row>
    <row r="9" spans="1:17" s="3" customFormat="1" x14ac:dyDescent="0.3">
      <c r="A9" s="103" t="s">
        <v>110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111</v>
      </c>
      <c r="Q9" s="117">
        <f>COUNTIF('BDD S'!OS:OS,30)-Q8</f>
        <v>28</v>
      </c>
    </row>
    <row r="10" spans="1:17" x14ac:dyDescent="0.3">
      <c r="A10" s="103" t="s">
        <v>112</v>
      </c>
      <c r="B10" s="103"/>
      <c r="C10" s="117">
        <f>C7-C8-C9</f>
        <v>23</v>
      </c>
      <c r="D10" s="117">
        <f t="shared" ref="D10:N10" si="1">D7-D8-D9</f>
        <v>19</v>
      </c>
      <c r="E10" s="117">
        <f t="shared" si="1"/>
        <v>22</v>
      </c>
      <c r="F10" s="117">
        <f t="shared" si="1"/>
        <v>5</v>
      </c>
      <c r="G10" s="117">
        <f t="shared" si="1"/>
        <v>27</v>
      </c>
      <c r="H10" s="117">
        <f t="shared" si="1"/>
        <v>32</v>
      </c>
      <c r="I10" s="117">
        <f t="shared" si="1"/>
        <v>21</v>
      </c>
      <c r="J10" s="117">
        <f t="shared" si="1"/>
        <v>9</v>
      </c>
      <c r="K10" s="117">
        <f t="shared" si="1"/>
        <v>10</v>
      </c>
      <c r="L10" s="117">
        <f t="shared" si="1"/>
        <v>4</v>
      </c>
      <c r="M10" s="117">
        <f t="shared" si="1"/>
        <v>2</v>
      </c>
      <c r="N10" s="117">
        <f t="shared" si="1"/>
        <v>0</v>
      </c>
      <c r="O10" s="10"/>
      <c r="P10" s="103" t="s">
        <v>113</v>
      </c>
      <c r="Q10" s="117">
        <f>Q7-Q8-Q9</f>
        <v>16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0.47727272727272729</v>
      </c>
      <c r="D11" s="157">
        <f t="shared" ref="D11:N13" si="2">IF(D$7=0,"",D8/D$7)</f>
        <v>0.56818181818181823</v>
      </c>
      <c r="E11" s="157">
        <f t="shared" si="2"/>
        <v>0.5</v>
      </c>
      <c r="F11" s="157">
        <f t="shared" si="2"/>
        <v>0.88636363636363635</v>
      </c>
      <c r="G11" s="157">
        <f t="shared" si="2"/>
        <v>0.38636363636363635</v>
      </c>
      <c r="H11" s="157">
        <f t="shared" si="2"/>
        <v>0.27272727272727271</v>
      </c>
      <c r="I11" s="157">
        <f t="shared" si="2"/>
        <v>0.52272727272727271</v>
      </c>
      <c r="J11" s="157">
        <f t="shared" si="2"/>
        <v>0.75</v>
      </c>
      <c r="K11" s="157">
        <f t="shared" si="2"/>
        <v>0.44444444444444442</v>
      </c>
      <c r="L11" s="157">
        <f t="shared" si="2"/>
        <v>0.83333333333333337</v>
      </c>
      <c r="M11" s="157">
        <f t="shared" si="2"/>
        <v>0.8</v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>
        <f t="shared" si="2"/>
        <v>0</v>
      </c>
      <c r="M12" s="157">
        <f t="shared" si="2"/>
        <v>0</v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0.63636363636363635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0.52272727272727271</v>
      </c>
      <c r="D13" s="157">
        <f t="shared" si="2"/>
        <v>0.43181818181818182</v>
      </c>
      <c r="E13" s="157">
        <f t="shared" si="2"/>
        <v>0.5</v>
      </c>
      <c r="F13" s="157">
        <f t="shared" si="2"/>
        <v>0.11363636363636363</v>
      </c>
      <c r="G13" s="157">
        <f t="shared" si="2"/>
        <v>0.61363636363636365</v>
      </c>
      <c r="H13" s="157">
        <f t="shared" si="2"/>
        <v>0.72727272727272729</v>
      </c>
      <c r="I13" s="157">
        <f t="shared" si="2"/>
        <v>0.47727272727272729</v>
      </c>
      <c r="J13" s="157">
        <f t="shared" si="2"/>
        <v>0.25</v>
      </c>
      <c r="K13" s="157">
        <f t="shared" si="2"/>
        <v>0.55555555555555558</v>
      </c>
      <c r="L13" s="157">
        <f t="shared" si="2"/>
        <v>0.16666666666666666</v>
      </c>
      <c r="M13" s="157">
        <f t="shared" si="2"/>
        <v>0.2</v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0.36363636363636365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5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theme="7" tint="0.39997558519241921"/>
    <pageSetUpPr fitToPage="1"/>
  </sheetPr>
  <dimension ref="A1:AH78"/>
  <sheetViews>
    <sheetView showGridLines="0" showZeros="0" workbookViewId="0">
      <pane xSplit="4" ySplit="5" topLeftCell="O32" activePane="bottomRight" state="frozen"/>
      <selection activeCell="AD51" sqref="AD51"/>
      <selection pane="topRight" activeCell="AD51" sqref="AD51"/>
      <selection pane="bottomLeft" activeCell="AD51" sqref="AD51"/>
      <selection pane="bottomRight" activeCell="S55" sqref="S55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66</v>
      </c>
      <c r="M1" s="64" t="s">
        <v>131</v>
      </c>
      <c r="N1" s="245" t="s">
        <v>354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220</v>
      </c>
      <c r="AE5" s="41" t="s">
        <v>221</v>
      </c>
      <c r="AF5" s="41" t="s">
        <v>222</v>
      </c>
    </row>
    <row r="6" spans="1:34" s="38" customFormat="1" x14ac:dyDescent="0.3">
      <c r="A6" s="43" t="s">
        <v>131</v>
      </c>
      <c r="B6" s="44" t="s">
        <v>4</v>
      </c>
      <c r="C6" s="43" t="s">
        <v>137</v>
      </c>
      <c r="D6" s="56" t="s">
        <v>138</v>
      </c>
      <c r="E6" s="43" t="s">
        <v>21</v>
      </c>
      <c r="F6" s="160" t="s">
        <v>139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5" t="str">
        <f>H!A4</f>
        <v>FRA</v>
      </c>
    </row>
    <row r="7" spans="1:34" x14ac:dyDescent="0.3">
      <c r="A7" s="165"/>
      <c r="B7" s="59" t="s">
        <v>1</v>
      </c>
      <c r="C7" s="60"/>
      <c r="D7" s="161" t="s">
        <v>140</v>
      </c>
      <c r="E7" s="60"/>
      <c r="F7" s="160" t="s">
        <v>141</v>
      </c>
      <c r="G7" s="164">
        <v>1</v>
      </c>
      <c r="H7" s="164">
        <v>1.5</v>
      </c>
      <c r="I7" s="164">
        <v>1</v>
      </c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6" t="s">
        <v>224</v>
      </c>
      <c r="AE7" s="177" t="s">
        <v>244</v>
      </c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5"/>
      <c r="B8" s="59" t="s">
        <v>2</v>
      </c>
      <c r="C8" s="60"/>
      <c r="D8" s="161" t="s">
        <v>142</v>
      </c>
      <c r="E8" s="60"/>
      <c r="F8" s="160" t="s">
        <v>129</v>
      </c>
      <c r="G8" s="164">
        <v>1</v>
      </c>
      <c r="H8" s="164">
        <v>1.5</v>
      </c>
      <c r="I8" s="164">
        <v>1</v>
      </c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6" t="s">
        <v>224</v>
      </c>
      <c r="AE8" s="177" t="s">
        <v>244</v>
      </c>
      <c r="AF8" s="178">
        <f>(G8*3+H8*4+I8*4)*M8/16/IF(AE8="cours S &amp; L fusionnés",2,IF(AE8="cours S &amp; L identiques",4/3,1))</f>
        <v>4.875</v>
      </c>
      <c r="AH8" s="175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1" t="s">
        <v>143</v>
      </c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144</v>
      </c>
      <c r="D12" s="56" t="s">
        <v>145</v>
      </c>
      <c r="E12" s="43" t="s">
        <v>21</v>
      </c>
      <c r="F12" s="160" t="s">
        <v>146</v>
      </c>
      <c r="G12" s="45"/>
      <c r="H12" s="45"/>
      <c r="I12" s="45"/>
      <c r="J12" s="46">
        <f>J13</f>
        <v>3</v>
      </c>
      <c r="K12" s="46">
        <f>K13</f>
        <v>4.5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72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9.6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79"/>
      <c r="AH12" s="175" t="str">
        <f>H!A10</f>
        <v>MBO</v>
      </c>
    </row>
    <row r="13" spans="1:34" x14ac:dyDescent="0.3">
      <c r="A13" s="165"/>
      <c r="B13" s="59" t="s">
        <v>1</v>
      </c>
      <c r="C13" s="60"/>
      <c r="D13" s="161" t="s">
        <v>147</v>
      </c>
      <c r="E13" s="60"/>
      <c r="F13" s="160" t="s">
        <v>148</v>
      </c>
      <c r="G13" s="164">
        <v>1</v>
      </c>
      <c r="H13" s="164">
        <v>2</v>
      </c>
      <c r="I13" s="164"/>
      <c r="J13" s="51">
        <f>SUM(G13:I13)</f>
        <v>3</v>
      </c>
      <c r="K13" s="50">
        <v>4.5</v>
      </c>
      <c r="L13" s="51">
        <f>IF(OR(AND(D13&lt;&gt;"",SUM(J13:K13)=0),AND(D13="",SUM(J13:K13)&lt;&gt;0)),"erreur",SUM(J13:K13))</f>
        <v>7.5</v>
      </c>
      <c r="M13" s="52">
        <v>8</v>
      </c>
      <c r="N13" s="51">
        <f>M13*J13</f>
        <v>24</v>
      </c>
      <c r="O13" s="51">
        <f>M13*K13</f>
        <v>36</v>
      </c>
      <c r="P13" s="51">
        <f>L13*M13</f>
        <v>60</v>
      </c>
      <c r="Q13" s="53"/>
      <c r="R13" s="69">
        <f>IF(OR(SUM(M$78)=0,M13=""),"",M13/M$78)</f>
        <v>0.5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9.6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6" t="s">
        <v>225</v>
      </c>
      <c r="AE13" s="177"/>
      <c r="AF13" s="178">
        <f>(G13*3+H13*4+I13*4)*M13/16/IF(AE13="cours S &amp; L fusionnés",2,IF(AE13="cours S &amp; L identiques",4/3,1))</f>
        <v>5.5</v>
      </c>
      <c r="AH13" s="175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149</v>
      </c>
      <c r="E14" s="60"/>
      <c r="F14" s="160" t="s">
        <v>128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4.5</v>
      </c>
      <c r="L14" s="51">
        <f>IF(OR(AND(D14&lt;&gt;"",SUM(J14:K14)=0),AND(D14="",SUM(J14:K14)&lt;&gt;0),AND(D14&lt;&gt;"",K14&lt;&gt;K13)),"erreur",SUM(J14:K14))</f>
        <v>7.5</v>
      </c>
      <c r="M14" s="52">
        <v>8</v>
      </c>
      <c r="N14" s="51">
        <f>M14*J14</f>
        <v>24</v>
      </c>
      <c r="O14" s="51">
        <f>M14*K14</f>
        <v>36</v>
      </c>
      <c r="P14" s="51">
        <f>L14*M14</f>
        <v>60</v>
      </c>
      <c r="Q14" s="53"/>
      <c r="R14" s="69">
        <f>IF(OR(SUM(M$78)=0,M14=""),"",M14/M$78)</f>
        <v>0.5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9.6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6" t="s">
        <v>225</v>
      </c>
      <c r="AE14" s="177"/>
      <c r="AF14" s="178">
        <f>(G14*3+H14*4+I14*4)*M14/16/IF(AE14="cours S &amp; L fusionnés",2,IF(AE14="cours S &amp; L identiques",4/3,1))</f>
        <v>5.5</v>
      </c>
      <c r="AH14" s="175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0" t="s">
        <v>150</v>
      </c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9.6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6"/>
      <c r="AE15" s="177"/>
      <c r="AF15" s="178">
        <f>(G15*3+H15*4+I15*4)*M15/16/IF(AE15="cours S &amp; L fusionnés",2,IF(AE15="cours S &amp; L identiques",4/3,1))</f>
        <v>0</v>
      </c>
      <c r="AH15" s="175">
        <f>H!A13</f>
        <v>0</v>
      </c>
    </row>
    <row r="16" spans="1:34" x14ac:dyDescent="0.3">
      <c r="A16" s="165"/>
      <c r="B16" s="59" t="s">
        <v>5</v>
      </c>
      <c r="C16" s="60"/>
      <c r="D16" s="161"/>
      <c r="E16" s="60"/>
      <c r="F16" s="160" t="s">
        <v>151</v>
      </c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9.6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265</v>
      </c>
    </row>
    <row r="17" spans="1:34" x14ac:dyDescent="0.3">
      <c r="A17" s="165"/>
      <c r="B17" s="59" t="s">
        <v>20</v>
      </c>
      <c r="C17" s="60"/>
      <c r="D17" s="161"/>
      <c r="E17" s="60"/>
      <c r="F17" s="161" t="s">
        <v>152</v>
      </c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9.6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157</v>
      </c>
      <c r="D18" s="56" t="s">
        <v>158</v>
      </c>
      <c r="E18" s="43" t="s">
        <v>21</v>
      </c>
      <c r="F18" s="160" t="s">
        <v>159</v>
      </c>
      <c r="G18" s="45"/>
      <c r="H18" s="45"/>
      <c r="I18" s="45"/>
      <c r="J18" s="46">
        <f>J19</f>
        <v>3</v>
      </c>
      <c r="K18" s="46">
        <f>K19</f>
        <v>4.5</v>
      </c>
      <c r="L18" s="46">
        <f>SUM(J18:K18)</f>
        <v>7.5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72</v>
      </c>
      <c r="P18" s="46">
        <f>IF($E18="Optionnel",SUBTOTAL(9,P19),SUBTOTAL(9,P19:P23))</f>
        <v>120</v>
      </c>
      <c r="Q18" s="48">
        <v>5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79"/>
      <c r="AH18" s="175">
        <f>H!A16</f>
        <v>0</v>
      </c>
    </row>
    <row r="19" spans="1:34" x14ac:dyDescent="0.3">
      <c r="A19" s="165"/>
      <c r="B19" s="59" t="s">
        <v>1</v>
      </c>
      <c r="C19" s="60"/>
      <c r="D19" s="161" t="s">
        <v>160</v>
      </c>
      <c r="E19" s="60"/>
      <c r="F19" s="160"/>
      <c r="G19" s="164">
        <v>1</v>
      </c>
      <c r="H19" s="164">
        <v>2</v>
      </c>
      <c r="I19" s="164"/>
      <c r="J19" s="51">
        <f>SUM(G19:I19)</f>
        <v>3</v>
      </c>
      <c r="K19" s="50">
        <v>4.5</v>
      </c>
      <c r="L19" s="51">
        <f>IF(OR(AND(D19&lt;&gt;"",SUM(J19:K19)=0),AND(D19="",SUM(J19:K19)&lt;&gt;0)),"erreur",SUM(J19:K19))</f>
        <v>7.5</v>
      </c>
      <c r="M19" s="52">
        <v>6</v>
      </c>
      <c r="N19" s="51">
        <f>M19*J19</f>
        <v>18</v>
      </c>
      <c r="O19" s="51">
        <f>M19*K19</f>
        <v>27</v>
      </c>
      <c r="P19" s="51">
        <f>L19*M19</f>
        <v>45</v>
      </c>
      <c r="Q19" s="53"/>
      <c r="R19" s="69">
        <f>IF(OR(SUM(M$78)=0,M19=""),"",M19/M$78)</f>
        <v>0.375</v>
      </c>
      <c r="S19" s="96">
        <v>0.4</v>
      </c>
      <c r="U19" s="51">
        <f t="shared" ref="U19:Z19" si="5">U18</f>
        <v>24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6" t="s">
        <v>226</v>
      </c>
      <c r="AE19" s="177"/>
      <c r="AF19" s="178">
        <f>(G19*3+H19*4+I19*4)*M19/16/IF(AE19="cours S &amp; L fusionnés",2,IF(AE19="cours S &amp; L identiques",4/3,1))</f>
        <v>4.125</v>
      </c>
      <c r="AH19" s="175">
        <f>H!A17</f>
        <v>0</v>
      </c>
    </row>
    <row r="20" spans="1:34" x14ac:dyDescent="0.3">
      <c r="A20" s="165"/>
      <c r="B20" s="59" t="s">
        <v>2</v>
      </c>
      <c r="C20" s="60"/>
      <c r="D20" s="161" t="s">
        <v>161</v>
      </c>
      <c r="E20" s="60"/>
      <c r="F20" s="160"/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4.5</v>
      </c>
      <c r="L20" s="51">
        <f>IF(OR(AND(D20&lt;&gt;"",SUM(J20:K20)=0),AND(D20="",SUM(J20:K20)&lt;&gt;0),AND(D20&lt;&gt;"",K20&lt;&gt;K19)),"erreur",SUM(J20:K20))</f>
        <v>7.5</v>
      </c>
      <c r="M20" s="52">
        <v>5</v>
      </c>
      <c r="N20" s="51">
        <f>M20*J20</f>
        <v>15</v>
      </c>
      <c r="O20" s="51">
        <f>M20*K20</f>
        <v>22.5</v>
      </c>
      <c r="P20" s="51">
        <f>L20*M20</f>
        <v>37.5</v>
      </c>
      <c r="Q20" s="53"/>
      <c r="R20" s="69">
        <f>IF(OR(SUM(M$78)=0,M20=""),"",M20/M$78)</f>
        <v>0.3125</v>
      </c>
      <c r="S20" s="96">
        <v>0.4</v>
      </c>
      <c r="U20" s="51">
        <f t="shared" ref="U20:Z23" si="6">U19</f>
        <v>24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6" t="s">
        <v>226</v>
      </c>
      <c r="AE20" s="177"/>
      <c r="AF20" s="178">
        <f>(G20*3+H20*4+I20*4)*M20/16/IF(AE20="cours S &amp; L fusionnés",2,IF(AE20="cours S &amp; L identiques",4/3,1))</f>
        <v>3.4375</v>
      </c>
      <c r="AH20" s="175">
        <f>H!A18</f>
        <v>0</v>
      </c>
    </row>
    <row r="21" spans="1:34" x14ac:dyDescent="0.3">
      <c r="A21" s="165"/>
      <c r="B21" s="59" t="s">
        <v>3</v>
      </c>
      <c r="C21" s="60"/>
      <c r="D21" s="161" t="s">
        <v>162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4.5</v>
      </c>
      <c r="L21" s="51">
        <f>IF(OR(AND(D21&lt;&gt;"",SUM(J21:K21)=0),AND(D21="",SUM(J21:K21)&lt;&gt;0),AND(D21&lt;&gt;"",K21&lt;&gt;K20)),"erreur",SUM(J21:K21))</f>
        <v>7.5</v>
      </c>
      <c r="M21" s="52">
        <v>5</v>
      </c>
      <c r="N21" s="51">
        <f>M21*J21</f>
        <v>15</v>
      </c>
      <c r="O21" s="51">
        <f>M21*K21</f>
        <v>22.5</v>
      </c>
      <c r="P21" s="51">
        <f>L21*M21</f>
        <v>37.5</v>
      </c>
      <c r="Q21" s="53"/>
      <c r="R21" s="69">
        <f>IF(OR(SUM(M$78)=0,M21=""),"",M21/M$78)</f>
        <v>0.3125</v>
      </c>
      <c r="S21" s="96">
        <v>0.4</v>
      </c>
      <c r="U21" s="51">
        <f t="shared" si="6"/>
        <v>24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6" t="s">
        <v>226</v>
      </c>
      <c r="AE21" s="177"/>
      <c r="AF21" s="178">
        <f>(G21*3+H21*4+I21*4)*M21/16/IF(AE21="cours S &amp; L fusionnés",2,IF(AE21="cours S &amp; L identiques",4/3,1))</f>
        <v>3.4375</v>
      </c>
      <c r="AH21" s="175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24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24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163</v>
      </c>
      <c r="D24" s="56" t="s">
        <v>164</v>
      </c>
      <c r="E24" s="43" t="s">
        <v>21</v>
      </c>
      <c r="F24" s="160" t="s">
        <v>128</v>
      </c>
      <c r="G24" s="45"/>
      <c r="H24" s="45"/>
      <c r="I24" s="45"/>
      <c r="J24" s="46">
        <f>J25</f>
        <v>2</v>
      </c>
      <c r="K24" s="46">
        <f>K25</f>
        <v>2.5</v>
      </c>
      <c r="L24" s="46">
        <f>SUM(J24:K24)</f>
        <v>4.5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32</v>
      </c>
      <c r="O24" s="46">
        <f>IF($E24="Optionnel",SUBTOTAL(9,N25),SUBTOTAL(9,O25:O29))</f>
        <v>40</v>
      </c>
      <c r="P24" s="46">
        <f>IF($E24="Optionnel",SUBTOTAL(9,P25),SUBTOTAL(9,P25:P29))</f>
        <v>72</v>
      </c>
      <c r="Q24" s="48">
        <v>3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10.666666666666666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79"/>
      <c r="AH24" s="175">
        <f>H!A22</f>
        <v>0</v>
      </c>
    </row>
    <row r="25" spans="1:34" x14ac:dyDescent="0.3">
      <c r="A25" s="165"/>
      <c r="B25" s="59" t="s">
        <v>1</v>
      </c>
      <c r="C25" s="60"/>
      <c r="D25" s="161" t="s">
        <v>165</v>
      </c>
      <c r="E25" s="60"/>
      <c r="F25" s="160" t="s">
        <v>156</v>
      </c>
      <c r="G25" s="164">
        <v>1</v>
      </c>
      <c r="H25" s="164">
        <v>1</v>
      </c>
      <c r="I25" s="164"/>
      <c r="J25" s="51">
        <f>SUM(G25:I25)</f>
        <v>2</v>
      </c>
      <c r="K25" s="50">
        <v>2.5</v>
      </c>
      <c r="L25" s="51">
        <f>IF(OR(AND(D25&lt;&gt;"",SUM(J25:K25)=0),AND(D25="",SUM(J25:K25)&lt;&gt;0)),"erreur",SUM(J25:K25))</f>
        <v>4.5</v>
      </c>
      <c r="M25" s="52">
        <v>8</v>
      </c>
      <c r="N25" s="51">
        <f>M25*J25</f>
        <v>16</v>
      </c>
      <c r="O25" s="51">
        <f>M25*K25</f>
        <v>20</v>
      </c>
      <c r="P25" s="51">
        <f>L25*M25</f>
        <v>36</v>
      </c>
      <c r="Q25" s="53"/>
      <c r="R25" s="69">
        <f>IF(OR(SUM(M$78)=0,M25=""),"",M25/M$78)</f>
        <v>0.5</v>
      </c>
      <c r="S25" s="96">
        <v>0.4</v>
      </c>
      <c r="U25" s="51">
        <f t="shared" ref="U25:Z25" si="8">U24</f>
        <v>24</v>
      </c>
      <c r="V25" s="54" t="str">
        <f t="shared" si="8"/>
        <v>OK</v>
      </c>
      <c r="W25" s="54" t="str">
        <f t="shared" si="8"/>
        <v>erreur</v>
      </c>
      <c r="X25" s="51">
        <f t="shared" si="8"/>
        <v>10.666666666666666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6" t="s">
        <v>223</v>
      </c>
      <c r="AE25" s="177" t="s">
        <v>244</v>
      </c>
      <c r="AF25" s="178">
        <f>(G25*3+H25*4+I25*4)*M25/16/IF(AE25="cours S &amp; L fusionnés",2,IF(AE25="cours S &amp; L identiques",4/3,1))</f>
        <v>2.625</v>
      </c>
      <c r="AH25" s="175">
        <f>H!A23</f>
        <v>0</v>
      </c>
    </row>
    <row r="26" spans="1:34" x14ac:dyDescent="0.3">
      <c r="A26" s="165"/>
      <c r="B26" s="59" t="s">
        <v>2</v>
      </c>
      <c r="C26" s="60"/>
      <c r="D26" s="161" t="s">
        <v>166</v>
      </c>
      <c r="E26" s="60"/>
      <c r="F26" s="160"/>
      <c r="G26" s="164">
        <v>1</v>
      </c>
      <c r="H26" s="164">
        <v>1</v>
      </c>
      <c r="I26" s="164"/>
      <c r="J26" s="51">
        <f>IF(AND(D26&lt;&gt;"",SUM(G26:I26)&lt;&gt;J25),"erreur",SUM(G26:I26))</f>
        <v>2</v>
      </c>
      <c r="K26" s="50">
        <v>2.5</v>
      </c>
      <c r="L26" s="51">
        <f>IF(OR(AND(D26&lt;&gt;"",SUM(J26:K26)=0),AND(D26="",SUM(J26:K26)&lt;&gt;0),AND(D26&lt;&gt;"",K26&lt;&gt;K25)),"erreur",SUM(J26:K26))</f>
        <v>4.5</v>
      </c>
      <c r="M26" s="52">
        <v>8</v>
      </c>
      <c r="N26" s="51">
        <f>M26*J26</f>
        <v>16</v>
      </c>
      <c r="O26" s="51">
        <f>M26*K26</f>
        <v>20</v>
      </c>
      <c r="P26" s="51">
        <f>L26*M26</f>
        <v>36</v>
      </c>
      <c r="Q26" s="53"/>
      <c r="R26" s="69">
        <f>IF(OR(SUM(M$78)=0,M26=""),"",M26/M$78)</f>
        <v>0.5</v>
      </c>
      <c r="S26" s="96">
        <v>0.4</v>
      </c>
      <c r="U26" s="51">
        <f t="shared" ref="U26:Z29" si="9">U25</f>
        <v>24</v>
      </c>
      <c r="V26" s="54" t="str">
        <f t="shared" si="9"/>
        <v>OK</v>
      </c>
      <c r="W26" s="54" t="str">
        <f t="shared" si="9"/>
        <v>erreur</v>
      </c>
      <c r="X26" s="51">
        <f t="shared" si="9"/>
        <v>10.666666666666666</v>
      </c>
      <c r="Y26" s="54" t="str">
        <f t="shared" si="9"/>
        <v>OK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6" t="s">
        <v>223</v>
      </c>
      <c r="AE26" s="177" t="s">
        <v>244</v>
      </c>
      <c r="AF26" s="178">
        <f>(G26*3+H26*4+I26*4)*M26/16/IF(AE26="cours S &amp; L fusionnés",2,IF(AE26="cours S &amp; L identiques",4/3,1))</f>
        <v>2.625</v>
      </c>
      <c r="AH26" s="175">
        <f>H!A24</f>
        <v>0</v>
      </c>
    </row>
    <row r="27" spans="1:34" x14ac:dyDescent="0.3">
      <c r="A27" s="165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 t="str">
        <f>IF(OR(SUM(M$78)=0,M27=""),"",M27/M$78)</f>
        <v/>
      </c>
      <c r="S27" s="96">
        <v>0.4</v>
      </c>
      <c r="U27" s="51">
        <f t="shared" si="9"/>
        <v>24</v>
      </c>
      <c r="V27" s="54" t="str">
        <f t="shared" si="9"/>
        <v>OK</v>
      </c>
      <c r="W27" s="54" t="str">
        <f t="shared" si="9"/>
        <v>erreur</v>
      </c>
      <c r="X27" s="51">
        <f t="shared" si="9"/>
        <v>10.666666666666666</v>
      </c>
      <c r="Y27" s="54" t="str">
        <f t="shared" si="9"/>
        <v>OK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24</v>
      </c>
      <c r="V28" s="54" t="str">
        <f t="shared" si="9"/>
        <v>OK</v>
      </c>
      <c r="W28" s="54" t="str">
        <f t="shared" si="9"/>
        <v>erreur</v>
      </c>
      <c r="X28" s="51">
        <f t="shared" si="9"/>
        <v>10.666666666666666</v>
      </c>
      <c r="Y28" s="54" t="str">
        <f t="shared" si="9"/>
        <v>OK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24</v>
      </c>
      <c r="V29" s="54" t="str">
        <f t="shared" si="9"/>
        <v>OK</v>
      </c>
      <c r="W29" s="54" t="str">
        <f t="shared" si="9"/>
        <v>erreur</v>
      </c>
      <c r="X29" s="51">
        <f t="shared" si="9"/>
        <v>10.666666666666666</v>
      </c>
      <c r="Y29" s="54" t="str">
        <f t="shared" si="9"/>
        <v>OK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153</v>
      </c>
      <c r="D30" s="56" t="s">
        <v>154</v>
      </c>
      <c r="E30" s="43" t="s">
        <v>21</v>
      </c>
      <c r="F30" s="160" t="s">
        <v>128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79"/>
      <c r="AH30" s="175">
        <f>H!A28</f>
        <v>0</v>
      </c>
    </row>
    <row r="31" spans="1:34" x14ac:dyDescent="0.3">
      <c r="A31" s="165"/>
      <c r="B31" s="59" t="s">
        <v>1</v>
      </c>
      <c r="C31" s="60"/>
      <c r="D31" s="161" t="s">
        <v>155</v>
      </c>
      <c r="E31" s="60"/>
      <c r="F31" s="160" t="s">
        <v>156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8</v>
      </c>
      <c r="N31" s="51">
        <f>M31*J31</f>
        <v>16</v>
      </c>
      <c r="O31" s="51">
        <f>M31*K31</f>
        <v>20</v>
      </c>
      <c r="P31" s="51">
        <f>L31*M31</f>
        <v>36</v>
      </c>
      <c r="Q31" s="53"/>
      <c r="R31" s="69">
        <f>IF(OR(SUM(M$78)=0,M31=""),"",M31/M$78)</f>
        <v>0.5</v>
      </c>
      <c r="S31" s="96">
        <v>0.4</v>
      </c>
      <c r="U31" s="51">
        <f t="shared" ref="U31:Z31" si="10">U30</f>
        <v>24</v>
      </c>
      <c r="V31" s="54" t="str">
        <f t="shared" si="10"/>
        <v>OK</v>
      </c>
      <c r="W31" s="54" t="str">
        <f t="shared" si="10"/>
        <v>erreur</v>
      </c>
      <c r="X31" s="51">
        <f t="shared" si="10"/>
        <v>10.666666666666666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6" t="s">
        <v>227</v>
      </c>
      <c r="AE31" s="177"/>
      <c r="AF31" s="178">
        <f>(G31*3+H31*4+I31*4)*M31/16/IF(AE31="cours S &amp; L fusionnés",2,IF(AE31="cours S &amp; L identiques",4/3,1))</f>
        <v>3.5</v>
      </c>
      <c r="AH31" s="175">
        <f>H!A29</f>
        <v>0</v>
      </c>
    </row>
    <row r="32" spans="1:34" x14ac:dyDescent="0.3">
      <c r="A32" s="165"/>
      <c r="B32" s="59" t="s">
        <v>2</v>
      </c>
      <c r="C32" s="60"/>
      <c r="D32" s="161" t="s">
        <v>154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24</v>
      </c>
      <c r="V32" s="54" t="str">
        <f t="shared" si="11"/>
        <v>OK</v>
      </c>
      <c r="W32" s="54" t="str">
        <f t="shared" si="11"/>
        <v>erreur</v>
      </c>
      <c r="X32" s="51">
        <f t="shared" si="11"/>
        <v>10.666666666666666</v>
      </c>
      <c r="Y32" s="54" t="str">
        <f t="shared" si="11"/>
        <v>OK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6" t="s">
        <v>227</v>
      </c>
      <c r="AE32" s="177"/>
      <c r="AF32" s="178">
        <f>(G32*3+H32*4+I32*4)*M32/16/IF(AE32="cours S &amp; L fusionnés",2,IF(AE32="cours S &amp; L identiques",4/3,1))</f>
        <v>3.5</v>
      </c>
      <c r="AH32" s="175">
        <f>H!A30</f>
        <v>0</v>
      </c>
    </row>
    <row r="33" spans="1:34" x14ac:dyDescent="0.3">
      <c r="A33" s="165"/>
      <c r="B33" s="59" t="s">
        <v>3</v>
      </c>
      <c r="C33" s="60"/>
      <c r="D33" s="161"/>
      <c r="E33" s="60"/>
      <c r="F33" s="161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 t="str">
        <f>IF(OR(SUM(M$78)=0,M33=""),"",M33/M$78)</f>
        <v/>
      </c>
      <c r="S33" s="96">
        <v>0.4</v>
      </c>
      <c r="U33" s="51">
        <f t="shared" si="11"/>
        <v>24</v>
      </c>
      <c r="V33" s="54" t="str">
        <f t="shared" si="11"/>
        <v>OK</v>
      </c>
      <c r="W33" s="54" t="str">
        <f t="shared" si="11"/>
        <v>erreur</v>
      </c>
      <c r="X33" s="51">
        <f t="shared" si="11"/>
        <v>10.666666666666666</v>
      </c>
      <c r="Y33" s="54" t="str">
        <f t="shared" si="11"/>
        <v>OK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24</v>
      </c>
      <c r="V34" s="54" t="str">
        <f t="shared" si="11"/>
        <v>OK</v>
      </c>
      <c r="W34" s="54" t="str">
        <f t="shared" si="11"/>
        <v>erreur</v>
      </c>
      <c r="X34" s="51">
        <f t="shared" si="11"/>
        <v>10.666666666666666</v>
      </c>
      <c r="Y34" s="54" t="str">
        <f t="shared" si="11"/>
        <v>OK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24</v>
      </c>
      <c r="V35" s="54" t="str">
        <f t="shared" si="11"/>
        <v>OK</v>
      </c>
      <c r="W35" s="54" t="str">
        <f t="shared" si="11"/>
        <v>erreur</v>
      </c>
      <c r="X35" s="51">
        <f t="shared" si="11"/>
        <v>10.666666666666666</v>
      </c>
      <c r="Y35" s="54" t="str">
        <f t="shared" si="11"/>
        <v>OK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61" t="s">
        <v>167</v>
      </c>
      <c r="D36" s="162" t="s">
        <v>168</v>
      </c>
      <c r="E36" s="43" t="s">
        <v>22</v>
      </c>
      <c r="F36" s="160" t="s">
        <v>172</v>
      </c>
      <c r="G36" s="45"/>
      <c r="H36" s="45"/>
      <c r="I36" s="45"/>
      <c r="J36" s="46">
        <f>J37</f>
        <v>1.5</v>
      </c>
      <c r="K36" s="46"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3</v>
      </c>
      <c r="R36" s="68"/>
      <c r="S36" s="68"/>
      <c r="U36" s="46">
        <f>IF(Q36="","",P36/Q36)</f>
        <v>16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8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79"/>
    </row>
    <row r="37" spans="1:34" x14ac:dyDescent="0.3">
      <c r="A37" s="165"/>
      <c r="B37" s="59" t="s">
        <v>1</v>
      </c>
      <c r="C37" s="60"/>
      <c r="D37" s="163" t="s">
        <v>169</v>
      </c>
      <c r="E37" s="60"/>
      <c r="F37" s="160"/>
      <c r="G37" s="50"/>
      <c r="H37" s="50">
        <v>1.5</v>
      </c>
      <c r="I37" s="164"/>
      <c r="J37" s="51"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16</v>
      </c>
      <c r="N37" s="51">
        <f>M37*J37</f>
        <v>24</v>
      </c>
      <c r="O37" s="51">
        <f>M37*K37</f>
        <v>24</v>
      </c>
      <c r="P37" s="51">
        <f>L37*M37</f>
        <v>48</v>
      </c>
      <c r="Q37" s="53"/>
      <c r="R37" s="69">
        <f>IF(OR(SUM(M$78)=0,M37=""),"",M37/M$78)</f>
        <v>1</v>
      </c>
      <c r="S37" s="96">
        <v>0.4</v>
      </c>
      <c r="U37" s="51">
        <f t="shared" ref="U37:Z37" si="12">U36</f>
        <v>16</v>
      </c>
      <c r="V37" s="54" t="str">
        <f t="shared" si="12"/>
        <v>erreur</v>
      </c>
      <c r="W37" s="54" t="str">
        <f t="shared" si="12"/>
        <v>erreur</v>
      </c>
      <c r="X37" s="51">
        <f t="shared" si="12"/>
        <v>8</v>
      </c>
      <c r="Y37" s="54" t="str">
        <f t="shared" si="12"/>
        <v>erreur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6" t="s">
        <v>226</v>
      </c>
      <c r="AE37" s="177"/>
      <c r="AF37" s="178">
        <f>(G37*3+H37*4+I37*4)*M37/16/IF(AE37="cours S &amp; L fusionnés",2,IF(AE37="cours S &amp; L identiques",4/3,1))</f>
        <v>6</v>
      </c>
    </row>
    <row r="38" spans="1:34" x14ac:dyDescent="0.3">
      <c r="A38" s="165"/>
      <c r="B38" s="59" t="s">
        <v>2</v>
      </c>
      <c r="C38" s="60"/>
      <c r="D38" s="163" t="s">
        <v>170</v>
      </c>
      <c r="E38" s="60"/>
      <c r="F38" s="161"/>
      <c r="G38" s="50"/>
      <c r="H38" s="50">
        <v>1.5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16</v>
      </c>
      <c r="N38" s="51">
        <f>M38*J38</f>
        <v>24</v>
      </c>
      <c r="O38" s="51">
        <f>M38*K38</f>
        <v>24</v>
      </c>
      <c r="P38" s="51">
        <f>L38*M38</f>
        <v>48</v>
      </c>
      <c r="Q38" s="53"/>
      <c r="R38" s="69">
        <f>IF(OR(SUM(M$78)=0,M38=""),"",M38/M$78)</f>
        <v>1</v>
      </c>
      <c r="S38" s="96">
        <v>0.4</v>
      </c>
      <c r="U38" s="51">
        <f t="shared" ref="U38:Z40" si="13">U37</f>
        <v>16</v>
      </c>
      <c r="V38" s="54" t="str">
        <f t="shared" si="13"/>
        <v>erreur</v>
      </c>
      <c r="W38" s="54" t="str">
        <f t="shared" si="13"/>
        <v>erreur</v>
      </c>
      <c r="X38" s="51">
        <f t="shared" si="13"/>
        <v>8</v>
      </c>
      <c r="Y38" s="54" t="str">
        <f t="shared" si="13"/>
        <v>erreur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6" t="s">
        <v>223</v>
      </c>
      <c r="AE38" s="177"/>
      <c r="AF38" s="178">
        <f>(G38*3+H38*4+I38*4)*M38/16/IF(AE38="cours S &amp; L fusionnés",2,IF(AE38="cours S &amp; L identiques",4/3,1))</f>
        <v>6</v>
      </c>
    </row>
    <row r="39" spans="1:34" x14ac:dyDescent="0.3">
      <c r="A39" s="165"/>
      <c r="B39" s="59" t="s">
        <v>3</v>
      </c>
      <c r="C39" s="60"/>
      <c r="D39" s="163"/>
      <c r="E39" s="60"/>
      <c r="F39" s="161"/>
      <c r="G39" s="50"/>
      <c r="H39" s="50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si="13"/>
        <v>16</v>
      </c>
      <c r="V39" s="54" t="str">
        <f t="shared" si="13"/>
        <v>erreur</v>
      </c>
      <c r="W39" s="54" t="str">
        <f t="shared" si="13"/>
        <v>erreur</v>
      </c>
      <c r="X39" s="51">
        <f t="shared" si="13"/>
        <v>8</v>
      </c>
      <c r="Y39" s="54" t="str">
        <f t="shared" si="13"/>
        <v>erreur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6" t="s">
        <v>227</v>
      </c>
      <c r="AE39" s="177"/>
      <c r="AF39" s="178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50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IF(OR(AND(D40&lt;&gt;"",SUM(J40:K40)=0),AND(D40="",SUM(J40:K40)&lt;&gt;0),AND(D40&lt;&gt;"",K40&lt;&gt;K39)),"erreur",SUM(J40:K40))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16</v>
      </c>
      <c r="V40" s="54" t="str">
        <f t="shared" si="13"/>
        <v>erreur</v>
      </c>
      <c r="W40" s="54" t="str">
        <f t="shared" si="13"/>
        <v>erreur</v>
      </c>
      <c r="X40" s="51">
        <f t="shared" si="13"/>
        <v>8</v>
      </c>
      <c r="Y40" s="54" t="str">
        <f t="shared" si="13"/>
        <v>erreur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/>
      <c r="V41" s="54"/>
      <c r="W41" s="54"/>
      <c r="X41" s="51"/>
      <c r="Y41" s="54"/>
      <c r="Z41" s="54"/>
      <c r="AA41" s="54" t="str">
        <f t="shared" si="14"/>
        <v>OK</v>
      </c>
      <c r="AB41" s="54" t="str">
        <f t="shared" si="14"/>
        <v>OK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56" t="s">
        <v>171</v>
      </c>
      <c r="D42" s="56" t="s">
        <v>132</v>
      </c>
      <c r="E42" s="43" t="s">
        <v>21</v>
      </c>
      <c r="F42" s="160" t="s">
        <v>133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OK</v>
      </c>
      <c r="AB42" s="49" t="str">
        <f t="shared" si="14"/>
        <v>OK</v>
      </c>
      <c r="AF42" s="179"/>
    </row>
    <row r="43" spans="1:34" x14ac:dyDescent="0.3">
      <c r="A43" s="165"/>
      <c r="B43" s="59" t="s">
        <v>1</v>
      </c>
      <c r="C43" s="60"/>
      <c r="D43" s="161" t="s">
        <v>134</v>
      </c>
      <c r="E43" s="60"/>
      <c r="F43" s="160" t="s">
        <v>135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8</v>
      </c>
      <c r="N43" s="51">
        <f>M43*J43</f>
        <v>12</v>
      </c>
      <c r="O43" s="51">
        <f>M43*K43</f>
        <v>12</v>
      </c>
      <c r="P43" s="51">
        <f>L43*M43</f>
        <v>24</v>
      </c>
      <c r="Q43" s="53"/>
      <c r="R43" s="69">
        <f>IF(OR(SUM(M$78)=0,M43=""),"",M43/M$78)</f>
        <v>0.5</v>
      </c>
      <c r="S43" s="96">
        <v>1</v>
      </c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OK</v>
      </c>
      <c r="AB43" s="54" t="str">
        <f t="shared" si="14"/>
        <v>OK</v>
      </c>
      <c r="AD43" s="176" t="s">
        <v>223</v>
      </c>
      <c r="AE43" s="177"/>
      <c r="AF43" s="178">
        <f>(G43*3+H43*4+I43*4)*M43/16/IF(AE43="cours S &amp; L fusionnés",2,IF(AE43="cours S &amp; L identiques",4/3,1))</f>
        <v>2.75</v>
      </c>
    </row>
    <row r="44" spans="1:34" x14ac:dyDescent="0.3">
      <c r="A44" s="165"/>
      <c r="B44" s="59" t="s">
        <v>2</v>
      </c>
      <c r="C44" s="60"/>
      <c r="D44" s="161" t="s">
        <v>136</v>
      </c>
      <c r="E44" s="60"/>
      <c r="F44" s="161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8</v>
      </c>
      <c r="N44" s="51">
        <f>M44*J44</f>
        <v>12</v>
      </c>
      <c r="O44" s="51">
        <f>M44*K44</f>
        <v>12</v>
      </c>
      <c r="P44" s="51">
        <f>L44*M44</f>
        <v>24</v>
      </c>
      <c r="Q44" s="53"/>
      <c r="R44" s="69">
        <f>IF(OR(SUM(M$78)=0,M44=""),"",M44/M$78)</f>
        <v>0.5</v>
      </c>
      <c r="S44" s="96">
        <v>1</v>
      </c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OK</v>
      </c>
      <c r="AB44" s="54" t="str">
        <f t="shared" si="14"/>
        <v>OK</v>
      </c>
      <c r="AD44" s="176" t="s">
        <v>223</v>
      </c>
      <c r="AE44" s="177"/>
      <c r="AF44" s="178">
        <f>(G44*3+H44*4+I44*4)*M44/16/IF(AE44="cours S &amp; L fusionnés",2,IF(AE44="cours S &amp; L identiques",4/3,1))</f>
        <v>2.75</v>
      </c>
    </row>
    <row r="45" spans="1:34" x14ac:dyDescent="0.3">
      <c r="A45" s="165"/>
      <c r="B45" s="59" t="s">
        <v>3</v>
      </c>
      <c r="C45" s="60"/>
      <c r="D45" s="163"/>
      <c r="E45" s="60"/>
      <c r="F45" s="161"/>
      <c r="G45" s="50"/>
      <c r="H45" s="50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 t="str">
        <f>IF(OR(SUM(M$78)=0,M45=""),"",M45/M$78)</f>
        <v/>
      </c>
      <c r="S45" s="96">
        <v>1</v>
      </c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OK</v>
      </c>
      <c r="AB45" s="54" t="str">
        <f t="shared" si="14"/>
        <v>OK</v>
      </c>
      <c r="AD45" s="176"/>
      <c r="AE45" s="177"/>
      <c r="AF45" s="178">
        <f>(G45*3+H45*4+I45*4)*M45/16/IF(AE45="cours S &amp; L fusionnés",2,IF(AE45="cours S &amp; L identiques",4/3,1))</f>
        <v>0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>
        <v>1</v>
      </c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OK</v>
      </c>
      <c r="AB46" s="54" t="str">
        <f t="shared" si="14"/>
        <v>OK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>
        <v>1</v>
      </c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OK</v>
      </c>
      <c r="AB47" s="54" t="str">
        <f t="shared" si="14"/>
        <v>OK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S2</v>
      </c>
      <c r="B48" s="44" t="s">
        <v>12</v>
      </c>
      <c r="C48" s="61" t="s">
        <v>137</v>
      </c>
      <c r="D48" s="162" t="s">
        <v>481</v>
      </c>
      <c r="E48" s="43" t="s">
        <v>22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79"/>
    </row>
    <row r="49" spans="1:32" x14ac:dyDescent="0.3">
      <c r="A49" s="165"/>
      <c r="B49" s="59" t="s">
        <v>1</v>
      </c>
      <c r="C49" s="60"/>
      <c r="D49" s="163" t="s">
        <v>482</v>
      </c>
      <c r="E49" s="60"/>
      <c r="F49" s="161"/>
      <c r="G49" s="50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IF(OR(SUM(M$78)=0,M49=""),"",M49/M$78)</f>
        <v>1</v>
      </c>
      <c r="S49" s="96">
        <v>1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6" t="s">
        <v>225</v>
      </c>
      <c r="AE49" s="177" t="s">
        <v>229</v>
      </c>
      <c r="AF49" s="178">
        <f>(G49*3+H49*4+I49*4)*M49/16/IF(AE49="cours S &amp; L fusionnés",2,IF(AE49="cours S &amp; L identiques",4/3,1))</f>
        <v>3</v>
      </c>
    </row>
    <row r="50" spans="1:32" x14ac:dyDescent="0.3">
      <c r="A50" s="165"/>
      <c r="B50" s="59" t="s">
        <v>2</v>
      </c>
      <c r="C50" s="60"/>
      <c r="D50" s="163"/>
      <c r="E50" s="60"/>
      <c r="F50" s="161"/>
      <c r="G50" s="50"/>
      <c r="H50" s="164"/>
      <c r="I50" s="164"/>
      <c r="J50" s="51"/>
      <c r="K50" s="50"/>
      <c r="L50" s="51">
        <f>IF(OR(AND(D50&lt;&gt;"",SUM(J50:K50)=0),AND(D50="",SUM(J50:K50)&lt;&gt;0),AND(D50&lt;&gt;"",K50&lt;&gt;K49)),"erreur",SUM(J50:K50))</f>
        <v>0</v>
      </c>
      <c r="M50" s="52"/>
      <c r="N50" s="51">
        <f>M50*J50</f>
        <v>0</v>
      </c>
      <c r="O50" s="51">
        <f>M50*K50</f>
        <v>0</v>
      </c>
      <c r="P50" s="51">
        <f>L50*M50</f>
        <v>0</v>
      </c>
      <c r="Q50" s="53"/>
      <c r="R50" s="69" t="str">
        <f>IF(OR(SUM(M$78)=0,M50=""),"",M50/M$78)</f>
        <v/>
      </c>
      <c r="S50" s="96"/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6" t="s">
        <v>230</v>
      </c>
      <c r="AE50" s="177" t="s">
        <v>229</v>
      </c>
      <c r="AF50" s="178">
        <f>(G50*3+H50*4+I50*4)*M50/16/IF(AE50="cours S &amp; L fusionnés",2,IF(AE50="cours S &amp; L identiques",4/3,1))</f>
        <v>0</v>
      </c>
    </row>
    <row r="51" spans="1:32" x14ac:dyDescent="0.3">
      <c r="A51" s="165"/>
      <c r="B51" s="59" t="s">
        <v>3</v>
      </c>
      <c r="C51" s="60"/>
      <c r="D51" s="163"/>
      <c r="E51" s="60"/>
      <c r="F51" s="161"/>
      <c r="G51" s="50"/>
      <c r="H51" s="164"/>
      <c r="I51" s="164"/>
      <c r="J51" s="51"/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/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6" t="s">
        <v>228</v>
      </c>
      <c r="AE51" s="177" t="s">
        <v>229</v>
      </c>
      <c r="AF51" s="178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/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6"/>
      <c r="AE52" s="177"/>
      <c r="AF52" s="178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/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S2</v>
      </c>
      <c r="B54" s="44" t="s">
        <v>173</v>
      </c>
      <c r="C54" s="61" t="s">
        <v>479</v>
      </c>
      <c r="D54" s="162" t="s">
        <v>351</v>
      </c>
      <c r="E54" s="43" t="s">
        <v>22</v>
      </c>
      <c r="F54" s="56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14"/>
        <v>OK</v>
      </c>
      <c r="AB54" s="49" t="str">
        <f t="shared" si="14"/>
        <v>OK</v>
      </c>
      <c r="AF54" s="179"/>
    </row>
    <row r="55" spans="1:32" x14ac:dyDescent="0.3">
      <c r="A55" s="165"/>
      <c r="B55" s="59" t="s">
        <v>1</v>
      </c>
      <c r="C55" s="60"/>
      <c r="D55" s="163" t="s">
        <v>480</v>
      </c>
      <c r="E55" s="60"/>
      <c r="F55" s="161"/>
      <c r="G55" s="50"/>
      <c r="H55" s="50"/>
      <c r="I55" s="50">
        <v>1.5</v>
      </c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f>M55*J55</f>
        <v>24</v>
      </c>
      <c r="O55" s="51">
        <f>M55*K55</f>
        <v>24</v>
      </c>
      <c r="P55" s="51">
        <f>L55*M55</f>
        <v>48</v>
      </c>
      <c r="Q55" s="53"/>
      <c r="R55" s="69">
        <f>IF(OR(SUM(M$78)=0,M55=""),"",M55/M$78)</f>
        <v>1</v>
      </c>
      <c r="S55" s="96">
        <v>0.4</v>
      </c>
      <c r="U55" s="51">
        <f t="shared" ref="U55:Z55" si="19">U54</f>
        <v>24</v>
      </c>
      <c r="V55" s="54" t="str">
        <f t="shared" si="19"/>
        <v>OK</v>
      </c>
      <c r="W55" s="54" t="str">
        <f t="shared" si="19"/>
        <v>erreur</v>
      </c>
      <c r="X55" s="51">
        <f t="shared" si="19"/>
        <v>12</v>
      </c>
      <c r="Y55" s="54" t="str">
        <f t="shared" si="19"/>
        <v>OK</v>
      </c>
      <c r="Z55" s="54" t="str">
        <f t="shared" si="19"/>
        <v>erreur</v>
      </c>
      <c r="AA55" s="54" t="str">
        <f t="shared" ref="AA55:AB77" si="20">AA56</f>
        <v>OK</v>
      </c>
      <c r="AB55" s="54" t="str">
        <f t="shared" si="20"/>
        <v>OK</v>
      </c>
      <c r="AD55" s="176" t="s">
        <v>242</v>
      </c>
      <c r="AE55" s="177" t="s">
        <v>244</v>
      </c>
      <c r="AF55" s="178">
        <f>(G55*3+H55*4+I55*4)*M55/16/IF(AE55="cours S &amp; L fusionnés",2,IF(AE55="cours S &amp; L identiques",4/3,1))</f>
        <v>4.5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>
        <f>IF(AND(D56&lt;&gt;"",SUM(G56:I56)&lt;&gt;J55),"erreur",SUM(G56:I56))</f>
        <v>0</v>
      </c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/>
      <c r="U56" s="51">
        <f t="shared" ref="U56:Z56" si="21">U55</f>
        <v>24</v>
      </c>
      <c r="V56" s="54" t="str">
        <f t="shared" si="21"/>
        <v>OK</v>
      </c>
      <c r="W56" s="54" t="str">
        <f t="shared" si="21"/>
        <v>erreur</v>
      </c>
      <c r="X56" s="51">
        <f t="shared" si="21"/>
        <v>12</v>
      </c>
      <c r="Y56" s="54" t="str">
        <f t="shared" si="21"/>
        <v>OK</v>
      </c>
      <c r="Z56" s="54" t="str">
        <f t="shared" si="21"/>
        <v>erreur</v>
      </c>
      <c r="AA56" s="54" t="str">
        <f t="shared" si="20"/>
        <v>OK</v>
      </c>
      <c r="AB56" s="54" t="str">
        <f t="shared" si="20"/>
        <v>OK</v>
      </c>
      <c r="AD56" s="176" t="s">
        <v>242</v>
      </c>
      <c r="AE56" s="177" t="s">
        <v>244</v>
      </c>
      <c r="AF56" s="178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/>
      <c r="U57" s="51">
        <f t="shared" ref="U57:Z57" si="22">U56</f>
        <v>24</v>
      </c>
      <c r="V57" s="54" t="str">
        <f t="shared" si="22"/>
        <v>OK</v>
      </c>
      <c r="W57" s="54" t="str">
        <f t="shared" si="22"/>
        <v>erreur</v>
      </c>
      <c r="X57" s="51">
        <f t="shared" si="22"/>
        <v>12</v>
      </c>
      <c r="Y57" s="54" t="str">
        <f t="shared" si="22"/>
        <v>OK</v>
      </c>
      <c r="Z57" s="54" t="str">
        <f t="shared" si="22"/>
        <v>erreur</v>
      </c>
      <c r="AA57" s="54" t="str">
        <f t="shared" si="20"/>
        <v>OK</v>
      </c>
      <c r="AB57" s="54" t="str">
        <f t="shared" si="20"/>
        <v>OK</v>
      </c>
      <c r="AD57" s="176" t="s">
        <v>242</v>
      </c>
      <c r="AE57" s="177" t="s">
        <v>244</v>
      </c>
      <c r="AF57" s="178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/>
      <c r="U58" s="51">
        <f t="shared" ref="U58:Z58" si="23">U57</f>
        <v>24</v>
      </c>
      <c r="V58" s="54" t="str">
        <f t="shared" si="23"/>
        <v>OK</v>
      </c>
      <c r="W58" s="54" t="str">
        <f t="shared" si="23"/>
        <v>erreur</v>
      </c>
      <c r="X58" s="51">
        <f t="shared" si="23"/>
        <v>12</v>
      </c>
      <c r="Y58" s="54" t="str">
        <f t="shared" si="23"/>
        <v>OK</v>
      </c>
      <c r="Z58" s="54" t="str">
        <f t="shared" si="23"/>
        <v>erreur</v>
      </c>
      <c r="AA58" s="54" t="str">
        <f t="shared" si="20"/>
        <v>OK</v>
      </c>
      <c r="AB58" s="54" t="str">
        <f t="shared" si="20"/>
        <v>OK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/>
      <c r="U59" s="51">
        <f t="shared" ref="U59:Z59" si="24">U58</f>
        <v>24</v>
      </c>
      <c r="V59" s="54" t="str">
        <f t="shared" si="24"/>
        <v>OK</v>
      </c>
      <c r="W59" s="54" t="str">
        <f t="shared" si="24"/>
        <v>erreur</v>
      </c>
      <c r="X59" s="51">
        <f t="shared" si="24"/>
        <v>12</v>
      </c>
      <c r="Y59" s="54" t="str">
        <f t="shared" si="24"/>
        <v>OK</v>
      </c>
      <c r="Z59" s="54" t="str">
        <f t="shared" si="24"/>
        <v>erreur</v>
      </c>
      <c r="AA59" s="54" t="str">
        <f t="shared" si="20"/>
        <v>OK</v>
      </c>
      <c r="AB59" s="54" t="str">
        <f t="shared" si="20"/>
        <v>OK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S2</v>
      </c>
      <c r="B60" s="44" t="s">
        <v>40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0"/>
        <v>OK</v>
      </c>
      <c r="AB60" s="49" t="str">
        <f t="shared" si="20"/>
        <v>OK</v>
      </c>
      <c r="AF60" s="179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25">U60</f>
        <v/>
      </c>
      <c r="V61" s="54" t="str">
        <f t="shared" si="25"/>
        <v/>
      </c>
      <c r="W61" s="54" t="str">
        <f t="shared" si="25"/>
        <v/>
      </c>
      <c r="X61" s="51" t="str">
        <f t="shared" si="25"/>
        <v/>
      </c>
      <c r="Y61" s="54" t="str">
        <f t="shared" si="25"/>
        <v/>
      </c>
      <c r="Z61" s="54" t="str">
        <f t="shared" si="25"/>
        <v/>
      </c>
      <c r="AA61" s="54" t="str">
        <f t="shared" si="20"/>
        <v>OK</v>
      </c>
      <c r="AB61" s="54" t="str">
        <f t="shared" si="20"/>
        <v>OK</v>
      </c>
      <c r="AD61" s="176"/>
      <c r="AE61" s="177"/>
      <c r="AF61" s="178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26">U61</f>
        <v/>
      </c>
      <c r="V62" s="54" t="str">
        <f t="shared" si="26"/>
        <v/>
      </c>
      <c r="W62" s="54" t="str">
        <f t="shared" si="26"/>
        <v/>
      </c>
      <c r="X62" s="51" t="str">
        <f t="shared" si="26"/>
        <v/>
      </c>
      <c r="Y62" s="54" t="str">
        <f t="shared" si="26"/>
        <v/>
      </c>
      <c r="Z62" s="54" t="str">
        <f t="shared" si="26"/>
        <v/>
      </c>
      <c r="AA62" s="54" t="str">
        <f t="shared" si="20"/>
        <v>OK</v>
      </c>
      <c r="AB62" s="54" t="str">
        <f t="shared" si="20"/>
        <v>OK</v>
      </c>
      <c r="AD62" s="176"/>
      <c r="AE62" s="177"/>
      <c r="AF62" s="178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27">U62</f>
        <v/>
      </c>
      <c r="V63" s="54" t="str">
        <f t="shared" si="27"/>
        <v/>
      </c>
      <c r="W63" s="54" t="str">
        <f t="shared" si="27"/>
        <v/>
      </c>
      <c r="X63" s="51" t="str">
        <f t="shared" si="27"/>
        <v/>
      </c>
      <c r="Y63" s="54" t="str">
        <f t="shared" si="27"/>
        <v/>
      </c>
      <c r="Z63" s="54" t="str">
        <f t="shared" si="27"/>
        <v/>
      </c>
      <c r="AA63" s="54" t="str">
        <f t="shared" si="20"/>
        <v>OK</v>
      </c>
      <c r="AB63" s="54" t="str">
        <f t="shared" si="20"/>
        <v>OK</v>
      </c>
      <c r="AD63" s="176"/>
      <c r="AE63" s="177"/>
      <c r="AF63" s="178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28">U63</f>
        <v/>
      </c>
      <c r="V64" s="54" t="str">
        <f t="shared" si="28"/>
        <v/>
      </c>
      <c r="W64" s="54" t="str">
        <f t="shared" si="28"/>
        <v/>
      </c>
      <c r="X64" s="51" t="str">
        <f t="shared" si="28"/>
        <v/>
      </c>
      <c r="Y64" s="54" t="str">
        <f t="shared" si="28"/>
        <v/>
      </c>
      <c r="Z64" s="54" t="str">
        <f t="shared" si="28"/>
        <v/>
      </c>
      <c r="AA64" s="54" t="str">
        <f t="shared" si="20"/>
        <v>OK</v>
      </c>
      <c r="AB64" s="54" t="str">
        <f t="shared" si="20"/>
        <v>OK</v>
      </c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29">U64</f>
        <v/>
      </c>
      <c r="V65" s="54" t="str">
        <f t="shared" si="29"/>
        <v/>
      </c>
      <c r="W65" s="54" t="str">
        <f t="shared" si="29"/>
        <v/>
      </c>
      <c r="X65" s="51" t="str">
        <f t="shared" si="29"/>
        <v/>
      </c>
      <c r="Y65" s="54" t="str">
        <f t="shared" si="29"/>
        <v/>
      </c>
      <c r="Z65" s="54" t="str">
        <f t="shared" si="29"/>
        <v/>
      </c>
      <c r="AA65" s="54" t="str">
        <f t="shared" si="20"/>
        <v>OK</v>
      </c>
      <c r="AB65" s="54" t="str">
        <f t="shared" si="20"/>
        <v>OK</v>
      </c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OK</v>
      </c>
      <c r="AB66" s="49" t="str">
        <f t="shared" si="20"/>
        <v>OK</v>
      </c>
      <c r="AF66" s="179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OK</v>
      </c>
      <c r="AB67" s="54" t="str">
        <f t="shared" si="20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OK</v>
      </c>
      <c r="AB68" s="54" t="str">
        <f t="shared" si="20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OK</v>
      </c>
      <c r="AB69" s="54" t="str">
        <f t="shared" si="20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OK</v>
      </c>
      <c r="AB70" s="54" t="str">
        <f t="shared" si="20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OK</v>
      </c>
      <c r="AB71" s="54" t="str">
        <f t="shared" si="20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S2</v>
      </c>
      <c r="B72" s="44" t="s">
        <v>42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OK</v>
      </c>
      <c r="AB72" s="49" t="str">
        <f t="shared" si="20"/>
        <v>OK</v>
      </c>
      <c r="AF72" s="179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OK</v>
      </c>
      <c r="AB73" s="54" t="str">
        <f t="shared" si="20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OK</v>
      </c>
      <c r="AB74" s="54" t="str">
        <f t="shared" si="20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OK</v>
      </c>
      <c r="AB75" s="54" t="str">
        <f t="shared" si="20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OK</v>
      </c>
      <c r="AB76" s="54" t="str">
        <f t="shared" si="20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OK</v>
      </c>
      <c r="AB77" s="54" t="str">
        <f t="shared" si="20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336</v>
      </c>
      <c r="O78" s="46">
        <f>SUBTOTAL(9,O6:O77)</f>
        <v>408</v>
      </c>
      <c r="P78" s="46">
        <f>SUBTOTAL(9,P6:P77)</f>
        <v>744</v>
      </c>
      <c r="Q78" s="58">
        <f>SUBTOTAL(9,Q6:Q77)</f>
        <v>30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5 erreurs</v>
      </c>
      <c r="W78" s="49" t="str">
        <f t="shared" si="40"/>
        <v>47 erreurs</v>
      </c>
      <c r="X78" s="46" t="str">
        <f t="shared" si="40"/>
        <v>0 erreurs</v>
      </c>
      <c r="Y78" s="49" t="str">
        <f t="shared" si="40"/>
        <v>5 erreurs</v>
      </c>
      <c r="Z78" s="49" t="str">
        <f t="shared" si="40"/>
        <v>47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phoneticPr fontId="9" type="noConversion"/>
  <dataValidations count="6">
    <dataValidation type="list" allowBlank="1" showInputMessage="1" showErrorMessage="1" sqref="E42 E30 E12 E18 E24 E36 E48 E6 E54 E60 E66 E72" xr:uid="{00000000-0002-0000-0800-000000000000}">
      <formula1>"Obligatoire,Optionnel"</formula1>
    </dataValidation>
    <dataValidation type="list" allowBlank="1" showInputMessage="1" showErrorMessage="1" sqref="L1" xr:uid="{00000000-0002-0000-0800-000001000000}">
      <formula1>"APL,APS"</formula1>
    </dataValidation>
    <dataValidation type="list" allowBlank="1" showInputMessage="1" showErrorMessage="1" sqref="M1" xr:uid="{00000000-0002-0000-0800-000002000000}">
      <formula1>"S1,S2"</formula1>
    </dataValidation>
    <dataValidation type="list" allowBlank="1" showInputMessage="1" showErrorMessage="1" sqref="N1" xr:uid="{00000000-0002-0000-0800-000003000000}">
      <formula1>"2013-14,2014-15,2015-16,2016-17,2017-18"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800-000004000000}">
      <formula1>$AH$6:$AH$33</formula1>
    </dataValidation>
    <dataValidation type="list" allowBlank="1" showInputMessage="1" showErrorMessage="1" sqref="AE7:AE11 AE13:AE17 AE19:AE23 AE25:AE29 AE31:AE35 AE37:AE41 AE73:AE77 AE49:AE53 AE55:AE59 AE61:AE65 AE67:AE71 AE43:AE47" xr:uid="{00000000-0002-0000-08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7" tint="0.39997558519241921"/>
    <pageSetUpPr fitToPage="1"/>
  </sheetPr>
  <dimension ref="A1:PF85"/>
  <sheetViews>
    <sheetView showGridLines="0" zoomScaleSheetLayoutView="100" workbookViewId="0">
      <pane xSplit="2" ySplit="5" topLeftCell="NU23" activePane="bottomRight" state="frozen"/>
      <selection activeCell="AD51" sqref="AD51"/>
      <selection pane="topRight" activeCell="AD51" sqref="AD51"/>
      <selection pane="bottomLeft" activeCell="AD51" sqref="AD51"/>
      <selection pane="bottomRight"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3.59765625" style="10" customWidth="1"/>
    <col min="4" max="4" width="17" style="10" customWidth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34" width="4.8984375" style="11" customWidth="1" outlineLevel="1"/>
    <col min="135" max="135" width="6.59765625" style="11" customWidth="1" outlineLevel="1"/>
    <col min="136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3" width="4.8984375" style="11" customWidth="1" outlineLevel="1"/>
    <col min="384" max="384" width="4.09765625" style="11" customWidth="1" outlineLevel="1"/>
    <col min="385" max="385" width="7" style="11" customWidth="1" outlineLevel="1"/>
    <col min="386" max="386" width="4" style="11" customWidth="1" outlineLevel="1"/>
    <col min="387" max="387" width="9.59765625" style="11" customWidth="1"/>
    <col min="388" max="388" width="6.8984375" style="11" customWidth="1"/>
    <col min="389" max="389" width="4.8984375" style="11" customWidth="1" outlineLevel="1"/>
    <col min="390" max="390" width="15.0976562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C2" s="149"/>
      <c r="D2" s="149"/>
      <c r="F2" s="110" t="str">
        <f>'Maquette L'!$B$6</f>
        <v>UE1</v>
      </c>
      <c r="G2" s="111" t="str">
        <f>'Maquette L'!$D$6</f>
        <v>Expliquer et argumenter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Comprendre "l'énigme malgache"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>Génération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Esprit de synthèse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>Statistiques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Options 2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Littérature francophone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Optionnel anglais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Eco-gé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130</v>
      </c>
      <c r="C3" s="246"/>
      <c r="D3" s="246"/>
      <c r="F3" s="98" t="s">
        <v>80</v>
      </c>
      <c r="H3" s="67" t="str">
        <f>'Maquette L'!$D$7</f>
        <v>Expliquer</v>
      </c>
      <c r="I3" s="67"/>
      <c r="J3" s="99" t="s">
        <v>81</v>
      </c>
      <c r="K3" s="98" t="s">
        <v>80</v>
      </c>
      <c r="M3" s="67" t="str">
        <f>'Maquette L'!$D$8</f>
        <v>Argumenter</v>
      </c>
      <c r="N3" s="67"/>
      <c r="O3" s="99" t="s">
        <v>81</v>
      </c>
      <c r="P3" s="98" t="s">
        <v>80</v>
      </c>
      <c r="R3" s="67">
        <f>'Maquette L'!$D$9</f>
        <v>0</v>
      </c>
      <c r="S3" s="67"/>
      <c r="T3" s="99" t="s">
        <v>81</v>
      </c>
      <c r="U3" s="98" t="s">
        <v>80</v>
      </c>
      <c r="W3" s="67">
        <f>'Maquette L'!$D$10</f>
        <v>0</v>
      </c>
      <c r="X3" s="67"/>
      <c r="Y3" s="99" t="s">
        <v>81</v>
      </c>
      <c r="Z3" s="98" t="s">
        <v>80</v>
      </c>
      <c r="AB3" s="67">
        <f>'Maquette L'!$D$11</f>
        <v>0</v>
      </c>
      <c r="AC3" s="67"/>
      <c r="AD3" s="99" t="s">
        <v>81</v>
      </c>
      <c r="AE3" s="124">
        <f>IF(ISERROR(AVERAGE(AG6:AG85)),"",AVERAGE(AG6:AG85))</f>
        <v>12.422916666666666</v>
      </c>
      <c r="AF3" s="125">
        <f>IF(ISERROR(STDEV(AI6:AI85)),"",STDEV(AI6:AI85))</f>
        <v>1.8705950672973324</v>
      </c>
      <c r="AG3" s="126"/>
      <c r="AH3" s="126"/>
      <c r="AI3" s="145" t="str">
        <f>G2</f>
        <v>Expliquer et argumenter</v>
      </c>
      <c r="AJ3" s="146" t="s">
        <v>94</v>
      </c>
      <c r="AK3" s="130"/>
      <c r="AL3" s="98" t="s">
        <v>80</v>
      </c>
      <c r="AN3" s="67" t="str">
        <f>'Maquette L'!$D$13</f>
        <v>Madagascar depuis 1945</v>
      </c>
      <c r="AO3" s="67"/>
      <c r="AP3" s="99" t="s">
        <v>81</v>
      </c>
      <c r="AQ3" s="98" t="s">
        <v>80</v>
      </c>
      <c r="AS3" s="67" t="str">
        <f>'Maquette L'!$D$14</f>
        <v>Un pays en voie de développement de l’Océan Indien</v>
      </c>
      <c r="AT3" s="67"/>
      <c r="AU3" s="99" t="s">
        <v>81</v>
      </c>
      <c r="AV3" s="98" t="s">
        <v>80</v>
      </c>
      <c r="AX3" s="67">
        <f>'Maquette L'!$D$15</f>
        <v>0</v>
      </c>
      <c r="AY3" s="67"/>
      <c r="AZ3" s="99" t="s">
        <v>81</v>
      </c>
      <c r="BA3" s="98" t="s">
        <v>80</v>
      </c>
      <c r="BC3" s="67">
        <f>'Maquette L'!$D$16</f>
        <v>0</v>
      </c>
      <c r="BD3" s="67"/>
      <c r="BE3" s="99" t="s">
        <v>81</v>
      </c>
      <c r="BF3" s="98" t="s">
        <v>80</v>
      </c>
      <c r="BH3" s="67">
        <f>'Maquette L'!$D$17</f>
        <v>0</v>
      </c>
      <c r="BI3" s="67"/>
      <c r="BJ3" s="99" t="s">
        <v>81</v>
      </c>
      <c r="BK3" s="124">
        <f>IF(ISERROR(AVERAGE(BM6:BM85)),"",AVERAGE(BM6:BM85))</f>
        <v>11.275</v>
      </c>
      <c r="BL3" s="125">
        <f>IF(ISERROR(STDEV(BO6:BO85)),"",STDEV(BO6:BO85))</f>
        <v>1.5372901058567894</v>
      </c>
      <c r="BM3" s="126"/>
      <c r="BN3" s="126"/>
      <c r="BO3" s="145" t="str">
        <f>AM2</f>
        <v>Comprendre "l'énigme malgache"</v>
      </c>
      <c r="BP3" s="146" t="s">
        <v>94</v>
      </c>
      <c r="BQ3" s="130"/>
      <c r="BR3" s="98" t="s">
        <v>80</v>
      </c>
      <c r="BT3" s="67" t="str">
        <f>'Maquette L'!$D$19</f>
        <v>Générations des idées</v>
      </c>
      <c r="BU3" s="67"/>
      <c r="BV3" s="99" t="s">
        <v>81</v>
      </c>
      <c r="BW3" s="98" t="s">
        <v>80</v>
      </c>
      <c r="BY3" s="67" t="str">
        <f>'Maquette L'!$D$20</f>
        <v>Générations des arts</v>
      </c>
      <c r="BZ3" s="67"/>
      <c r="CA3" s="99" t="s">
        <v>81</v>
      </c>
      <c r="CB3" s="98" t="s">
        <v>80</v>
      </c>
      <c r="CD3" s="67" t="str">
        <f>'Maquette L'!$D$21</f>
        <v>Générations en societé</v>
      </c>
      <c r="CE3" s="67"/>
      <c r="CF3" s="99" t="s">
        <v>81</v>
      </c>
      <c r="CG3" s="98" t="s">
        <v>80</v>
      </c>
      <c r="CI3" s="67">
        <f>'Maquette L'!$D$22</f>
        <v>0</v>
      </c>
      <c r="CJ3" s="67"/>
      <c r="CK3" s="99" t="s">
        <v>81</v>
      </c>
      <c r="CL3" s="98" t="s">
        <v>80</v>
      </c>
      <c r="CN3" s="67">
        <f>'Maquette L'!$D$23</f>
        <v>0</v>
      </c>
      <c r="CO3" s="67"/>
      <c r="CP3" s="99" t="s">
        <v>81</v>
      </c>
      <c r="CQ3" s="124">
        <f>IF(ISERROR(AVERAGE(CS6:CS85)),"",AVERAGE(CS6:CS85))</f>
        <v>10.466666666666667</v>
      </c>
      <c r="CR3" s="125">
        <f>IF(ISERROR(STDEV(CU6:CU85)),"",STDEV(CU6:CU85))</f>
        <v>1.5485262833940849</v>
      </c>
      <c r="CS3" s="126"/>
      <c r="CT3" s="126"/>
      <c r="CU3" s="145" t="str">
        <f>BS2</f>
        <v>Génération</v>
      </c>
      <c r="CV3" s="146" t="s">
        <v>94</v>
      </c>
      <c r="CW3" s="130"/>
      <c r="CX3" s="98" t="s">
        <v>80</v>
      </c>
      <c r="CZ3" s="67" t="str">
        <f>'Maquette L'!$D$25</f>
        <v>Résumer un texte</v>
      </c>
      <c r="DA3" s="67"/>
      <c r="DB3" s="99" t="s">
        <v>81</v>
      </c>
      <c r="DC3" s="98" t="s">
        <v>80</v>
      </c>
      <c r="DE3" s="67" t="str">
        <f>'Maquette L'!$D$26</f>
        <v>Rédiger des synthèses</v>
      </c>
      <c r="DF3" s="67"/>
      <c r="DG3" s="99" t="s">
        <v>81</v>
      </c>
      <c r="DH3" s="98" t="s">
        <v>80</v>
      </c>
      <c r="DJ3" s="67">
        <f>'Maquette L'!$D$27</f>
        <v>0</v>
      </c>
      <c r="DK3" s="67"/>
      <c r="DL3" s="99" t="s">
        <v>81</v>
      </c>
      <c r="DM3" s="98" t="s">
        <v>80</v>
      </c>
      <c r="DO3" s="67">
        <f>'Maquette L'!$D$28</f>
        <v>0</v>
      </c>
      <c r="DP3" s="67"/>
      <c r="DQ3" s="99" t="s">
        <v>81</v>
      </c>
      <c r="DR3" s="98" t="s">
        <v>80</v>
      </c>
      <c r="DT3" s="67">
        <f>'Maquette L'!$D$29</f>
        <v>0</v>
      </c>
      <c r="DU3" s="67"/>
      <c r="DV3" s="99" t="s">
        <v>81</v>
      </c>
      <c r="DW3" s="124">
        <f>IF(ISERROR(AVERAGE(DY6:DY85)),"",AVERAGE(DY6:DY85))</f>
        <v>12.106249999999998</v>
      </c>
      <c r="DX3" s="125">
        <f>IF(ISERROR(STDEV(EA6:EA85)),"",STDEV(EA6:EA85))</f>
        <v>1.4380173927109474</v>
      </c>
      <c r="DY3" s="126"/>
      <c r="DZ3" s="126"/>
      <c r="EA3" s="145" t="str">
        <f>CY2</f>
        <v>Esprit de synthèse</v>
      </c>
      <c r="EB3" s="146" t="s">
        <v>94</v>
      </c>
      <c r="EC3" s="130"/>
      <c r="ED3" s="98" t="s">
        <v>80</v>
      </c>
      <c r="EF3" s="67" t="str">
        <f>'Maquette L'!$D$31</f>
        <v>Dénombrement et probabilité</v>
      </c>
      <c r="EG3" s="67"/>
      <c r="EH3" s="99" t="s">
        <v>81</v>
      </c>
      <c r="EI3" s="98" t="s">
        <v>80</v>
      </c>
      <c r="EK3" s="67" t="str">
        <f>'Maquette L'!$D$32</f>
        <v>Statistiques</v>
      </c>
      <c r="EL3" s="67"/>
      <c r="EM3" s="99" t="s">
        <v>81</v>
      </c>
      <c r="EN3" s="98" t="s">
        <v>80</v>
      </c>
      <c r="EP3" s="67">
        <f>'Maquette L'!$D$33</f>
        <v>0</v>
      </c>
      <c r="EQ3" s="67"/>
      <c r="ER3" s="99" t="s">
        <v>81</v>
      </c>
      <c r="ES3" s="98" t="s">
        <v>80</v>
      </c>
      <c r="EU3" s="67">
        <f>'Maquette L'!$D$34</f>
        <v>0</v>
      </c>
      <c r="EV3" s="67"/>
      <c r="EW3" s="99" t="s">
        <v>81</v>
      </c>
      <c r="EX3" s="98" t="s">
        <v>80</v>
      </c>
      <c r="EZ3" s="67">
        <f>'Maquette L'!$D$35</f>
        <v>0</v>
      </c>
      <c r="FA3" s="67"/>
      <c r="FB3" s="99" t="s">
        <v>81</v>
      </c>
      <c r="FC3" s="124">
        <f>IF(ISERROR(AVERAGE(FE6:FE85)),"",AVERAGE(FE6:FE85))</f>
        <v>11.581249999999999</v>
      </c>
      <c r="FD3" s="125">
        <f>IF(ISERROR(STDEV(FG6:FG85)),"",STDEV(FG6:FG85))</f>
        <v>2.9381694426824789</v>
      </c>
      <c r="FE3" s="126"/>
      <c r="FF3" s="126"/>
      <c r="FG3" s="145" t="str">
        <f>EE2</f>
        <v>Statistiques</v>
      </c>
      <c r="FH3" s="146" t="s">
        <v>94</v>
      </c>
      <c r="FI3" s="130"/>
      <c r="FJ3" s="98" t="s">
        <v>80</v>
      </c>
      <c r="FL3" s="67" t="str">
        <f>'Maquette L'!$D$37</f>
        <v>Philosophie</v>
      </c>
      <c r="FM3" s="67"/>
      <c r="FN3" s="99" t="s">
        <v>81</v>
      </c>
      <c r="FO3" s="98" t="s">
        <v>80</v>
      </c>
      <c r="FQ3" s="67" t="str">
        <f>'Maquette L'!$D$38</f>
        <v>Malgache</v>
      </c>
      <c r="FR3" s="67"/>
      <c r="FS3" s="99" t="s">
        <v>81</v>
      </c>
      <c r="FT3" s="98" t="s">
        <v>80</v>
      </c>
      <c r="FV3" s="67">
        <f>'Maquette L'!$D$39</f>
        <v>0</v>
      </c>
      <c r="FW3" s="67"/>
      <c r="FX3" s="99" t="s">
        <v>81</v>
      </c>
      <c r="FY3" s="98" t="s">
        <v>80</v>
      </c>
      <c r="GA3" s="67">
        <f>'Maquette L'!$D$40</f>
        <v>0</v>
      </c>
      <c r="GB3" s="67"/>
      <c r="GC3" s="99" t="s">
        <v>81</v>
      </c>
      <c r="GD3" s="98" t="s">
        <v>80</v>
      </c>
      <c r="GF3" s="67">
        <f>'Maquette L'!$D$41</f>
        <v>0</v>
      </c>
      <c r="GG3" s="67"/>
      <c r="GH3" s="99" t="s">
        <v>81</v>
      </c>
      <c r="GI3" s="124">
        <f>IF(ISERROR(AVERAGE(GK6:GK85)),"",AVERAGE(GK6:GK85))</f>
        <v>11.360000000000003</v>
      </c>
      <c r="GJ3" s="125">
        <f>IF(ISERROR(STDEV(GM6:GM85)),"",STDEV(GM6:GM85))</f>
        <v>1.9228141578723188</v>
      </c>
      <c r="GK3" s="126"/>
      <c r="GL3" s="126"/>
      <c r="GM3" s="145" t="str">
        <f>FK2</f>
        <v>Options 2</v>
      </c>
      <c r="GN3" s="146" t="s">
        <v>94</v>
      </c>
      <c r="GO3" s="130"/>
      <c r="GP3" s="98" t="s">
        <v>80</v>
      </c>
      <c r="GR3" s="67" t="str">
        <f>'Maquette L'!$D$43</f>
        <v>A travers les commentaires littéraires</v>
      </c>
      <c r="GS3" s="67"/>
      <c r="GT3" s="99" t="s">
        <v>81</v>
      </c>
      <c r="GU3" s="98" t="s">
        <v>80</v>
      </c>
      <c r="GW3" s="67" t="str">
        <f>'Maquette L'!$D$44</f>
        <v>A travers les dissertations littéraires</v>
      </c>
      <c r="GX3" s="67"/>
      <c r="GY3" s="99" t="s">
        <v>81</v>
      </c>
      <c r="GZ3" s="98" t="s">
        <v>80</v>
      </c>
      <c r="HB3" s="67">
        <f>'Maquette L'!$D$45</f>
        <v>0</v>
      </c>
      <c r="HC3" s="67"/>
      <c r="HD3" s="99" t="s">
        <v>81</v>
      </c>
      <c r="HE3" s="98" t="s">
        <v>80</v>
      </c>
      <c r="HG3" s="67">
        <f>'Maquette L'!$D$46</f>
        <v>0</v>
      </c>
      <c r="HH3" s="67"/>
      <c r="HI3" s="99" t="s">
        <v>81</v>
      </c>
      <c r="HJ3" s="98" t="s">
        <v>80</v>
      </c>
      <c r="HL3" s="67">
        <f>'Maquette L'!$D$47</f>
        <v>0</v>
      </c>
      <c r="HM3" s="67"/>
      <c r="HN3" s="99" t="s">
        <v>81</v>
      </c>
      <c r="HO3" s="124">
        <f>IF(ISERROR(AVERAGE(HQ6:HQ85)),"",AVERAGE(HQ6:HQ85))</f>
        <v>11.552083333333334</v>
      </c>
      <c r="HP3" s="125">
        <f>IF(ISERROR(STDEV(HS6:HS85)),"",STDEV(HS6:HS85))</f>
        <v>1.7194209823346811</v>
      </c>
      <c r="HQ3" s="126"/>
      <c r="HR3" s="126"/>
      <c r="HS3" s="145" t="str">
        <f>GQ2</f>
        <v>Littérature francophone</v>
      </c>
      <c r="HT3" s="146" t="s">
        <v>94</v>
      </c>
      <c r="HU3" s="130"/>
      <c r="HV3" s="98" t="s">
        <v>80</v>
      </c>
      <c r="HX3" s="67" t="str">
        <f>'Maquette L'!$D$49</f>
        <v>english busness</v>
      </c>
      <c r="HY3" s="67"/>
      <c r="HZ3" s="99" t="s">
        <v>81</v>
      </c>
      <c r="IA3" s="98" t="s">
        <v>80</v>
      </c>
      <c r="IC3" s="67">
        <f>'Maquette L'!$D$50</f>
        <v>0</v>
      </c>
      <c r="ID3" s="67"/>
      <c r="IE3" s="99" t="s">
        <v>81</v>
      </c>
      <c r="IF3" s="98" t="s">
        <v>80</v>
      </c>
      <c r="IH3" s="67">
        <f>'Maquette L'!$D$51</f>
        <v>0</v>
      </c>
      <c r="II3" s="67"/>
      <c r="IJ3" s="99" t="s">
        <v>81</v>
      </c>
      <c r="IK3" s="98" t="s">
        <v>80</v>
      </c>
      <c r="IM3" s="67">
        <f>'Maquette L'!$D$52</f>
        <v>0</v>
      </c>
      <c r="IN3" s="67"/>
      <c r="IO3" s="99" t="s">
        <v>81</v>
      </c>
      <c r="IP3" s="98" t="s">
        <v>80</v>
      </c>
      <c r="IR3" s="67">
        <f>'Maquette L'!$D$53</f>
        <v>0</v>
      </c>
      <c r="IS3" s="67"/>
      <c r="IT3" s="99" t="s">
        <v>81</v>
      </c>
      <c r="IU3" s="124">
        <f>IF(ISERROR(AVERAGE(IW6:IW85)),"",AVERAGE(IW6:IW85))</f>
        <v>12.678571428571429</v>
      </c>
      <c r="IV3" s="125">
        <f>IF(ISERROR(STDEV(IY6:IY85)),"",STDEV(IY6:IY85))</f>
        <v>3.554172598108154</v>
      </c>
      <c r="IW3" s="126"/>
      <c r="IX3" s="126"/>
      <c r="IY3" s="145" t="str">
        <f>HW2</f>
        <v>Optionnel anglais</v>
      </c>
      <c r="IZ3" s="146" t="s">
        <v>94</v>
      </c>
      <c r="JA3" s="130"/>
      <c r="JB3" s="98" t="s">
        <v>80</v>
      </c>
      <c r="JD3" s="67" t="str">
        <f>'Maquette L'!$D$55</f>
        <v>Environnement éco et entreprise</v>
      </c>
      <c r="JE3" s="67"/>
      <c r="JF3" s="99" t="s">
        <v>81</v>
      </c>
      <c r="JG3" s="98" t="s">
        <v>80</v>
      </c>
      <c r="JI3" s="67">
        <f>'Maquette L'!$D$56</f>
        <v>0</v>
      </c>
      <c r="JJ3" s="67"/>
      <c r="JK3" s="99" t="s">
        <v>81</v>
      </c>
      <c r="JL3" s="98" t="s">
        <v>80</v>
      </c>
      <c r="JN3" s="67">
        <f>'Maquette L'!$D$57</f>
        <v>0</v>
      </c>
      <c r="JO3" s="67"/>
      <c r="JP3" s="99" t="s">
        <v>81</v>
      </c>
      <c r="JQ3" s="98" t="s">
        <v>80</v>
      </c>
      <c r="JS3" s="67">
        <f>'Maquette L'!$D$58</f>
        <v>0</v>
      </c>
      <c r="JT3" s="67"/>
      <c r="JU3" s="99" t="s">
        <v>81</v>
      </c>
      <c r="JV3" s="98" t="s">
        <v>80</v>
      </c>
      <c r="JX3" s="67">
        <f>'Maquette L'!$D$59</f>
        <v>0</v>
      </c>
      <c r="JY3" s="67"/>
      <c r="JZ3" s="99" t="s">
        <v>81</v>
      </c>
      <c r="KA3" s="124">
        <f>IF(ISERROR(AVERAGE(KC6:KC85)),"",AVERAGE(KC6:KC85))</f>
        <v>12.526023809523812</v>
      </c>
      <c r="KB3" s="125">
        <f>IF(ISERROR(STDEV(KE6:KE85)),"",STDEV(KE6:KE85))</f>
        <v>1.8593011842168339</v>
      </c>
      <c r="KC3" s="126"/>
      <c r="KD3" s="126"/>
      <c r="KE3" s="145" t="str">
        <f>JC2</f>
        <v>Eco-gé</v>
      </c>
      <c r="KF3" s="146" t="s">
        <v>94</v>
      </c>
      <c r="KG3" s="130"/>
      <c r="KH3" s="98" t="s">
        <v>80</v>
      </c>
      <c r="KJ3" s="67">
        <f>'Maquette L'!$D$61</f>
        <v>0</v>
      </c>
      <c r="KK3" s="67"/>
      <c r="KL3" s="99" t="s">
        <v>81</v>
      </c>
      <c r="KM3" s="98" t="s">
        <v>80</v>
      </c>
      <c r="KO3" s="67">
        <f>'Maquette L'!$D$62</f>
        <v>0</v>
      </c>
      <c r="KP3" s="67"/>
      <c r="KQ3" s="99" t="s">
        <v>81</v>
      </c>
      <c r="KR3" s="98" t="s">
        <v>80</v>
      </c>
      <c r="KT3" s="67">
        <f>'Maquette L'!$D$63</f>
        <v>0</v>
      </c>
      <c r="KU3" s="67"/>
      <c r="KV3" s="99" t="s">
        <v>81</v>
      </c>
      <c r="KW3" s="98" t="s">
        <v>80</v>
      </c>
      <c r="KY3" s="67">
        <f>'Maquette L'!$D$64</f>
        <v>0</v>
      </c>
      <c r="KZ3" s="67"/>
      <c r="LA3" s="99" t="s">
        <v>81</v>
      </c>
      <c r="LB3" s="98" t="s">
        <v>80</v>
      </c>
      <c r="LD3" s="67">
        <f>'Maquette L'!$D$65</f>
        <v>0</v>
      </c>
      <c r="LE3" s="67"/>
      <c r="LF3" s="99" t="s">
        <v>81</v>
      </c>
      <c r="LG3" s="124" t="str">
        <f>IF(ISERROR(AVERAGE(LI6:LI85)),"",AVERAGE(LI6:LI85))</f>
        <v/>
      </c>
      <c r="LH3" s="125" t="str">
        <f>IF(ISERROR(STDEV(LK6:LK85)),"",STDEV(LK6:LK85))</f>
        <v/>
      </c>
      <c r="LI3" s="126"/>
      <c r="LJ3" s="126"/>
      <c r="LK3" s="145">
        <f>KI2</f>
        <v>0</v>
      </c>
      <c r="LL3" s="146" t="s">
        <v>94</v>
      </c>
      <c r="LM3" s="130"/>
      <c r="LN3" s="98" t="s">
        <v>80</v>
      </c>
      <c r="LP3" s="67">
        <f>'Maquette L'!$D$67</f>
        <v>0</v>
      </c>
      <c r="LQ3" s="67"/>
      <c r="LR3" s="99" t="s">
        <v>81</v>
      </c>
      <c r="LS3" s="98" t="s">
        <v>80</v>
      </c>
      <c r="LU3" s="67">
        <f>'Maquette L'!$D$68</f>
        <v>0</v>
      </c>
      <c r="LV3" s="67"/>
      <c r="LW3" s="99" t="s">
        <v>81</v>
      </c>
      <c r="LX3" s="98" t="s">
        <v>80</v>
      </c>
      <c r="LZ3" s="67">
        <f>'Maquette L'!$D$69</f>
        <v>0</v>
      </c>
      <c r="MA3" s="67"/>
      <c r="MB3" s="99" t="s">
        <v>81</v>
      </c>
      <c r="MC3" s="98" t="s">
        <v>80</v>
      </c>
      <c r="ME3" s="67">
        <f>'Maquette L'!$D$70</f>
        <v>0</v>
      </c>
      <c r="MF3" s="67"/>
      <c r="MG3" s="99" t="s">
        <v>81</v>
      </c>
      <c r="MH3" s="98" t="s">
        <v>80</v>
      </c>
      <c r="MJ3" s="67">
        <f>'Maquette L'!$D$71</f>
        <v>0</v>
      </c>
      <c r="MK3" s="67"/>
      <c r="ML3" s="99" t="s">
        <v>81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94</v>
      </c>
      <c r="MS3" s="130"/>
      <c r="MT3" s="98" t="s">
        <v>80</v>
      </c>
      <c r="MV3" s="67">
        <f>'Maquette L'!$D$73</f>
        <v>0</v>
      </c>
      <c r="MW3" s="67"/>
      <c r="MX3" s="99" t="s">
        <v>81</v>
      </c>
      <c r="MY3" s="98" t="s">
        <v>80</v>
      </c>
      <c r="NA3" s="67">
        <f>'Maquette L'!$D$74</f>
        <v>0</v>
      </c>
      <c r="NB3" s="67"/>
      <c r="NC3" s="99" t="s">
        <v>81</v>
      </c>
      <c r="ND3" s="98" t="s">
        <v>80</v>
      </c>
      <c r="NF3" s="67">
        <f>'Maquette L'!$D$75</f>
        <v>0</v>
      </c>
      <c r="NG3" s="67"/>
      <c r="NH3" s="99" t="s">
        <v>81</v>
      </c>
      <c r="NI3" s="98" t="s">
        <v>80</v>
      </c>
      <c r="NK3" s="67">
        <f>'Maquette L'!$D$76</f>
        <v>0</v>
      </c>
      <c r="NL3" s="67"/>
      <c r="NM3" s="99" t="s">
        <v>81</v>
      </c>
      <c r="NN3" s="98" t="s">
        <v>80</v>
      </c>
      <c r="NP3" s="67">
        <f>'Maquette L'!$D$77</f>
        <v>0</v>
      </c>
      <c r="NQ3" s="67"/>
      <c r="NR3" s="99" t="s">
        <v>81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94</v>
      </c>
      <c r="NY3" s="131"/>
      <c r="OA3" s="122" t="str">
        <f>G2</f>
        <v>Expliquer et argumenter</v>
      </c>
      <c r="OB3" s="122" t="str">
        <f>AM2</f>
        <v>Comprendre "l'énigme malgache"</v>
      </c>
      <c r="OC3" s="122" t="str">
        <f>BS2</f>
        <v>Génération</v>
      </c>
      <c r="OD3" s="122" t="str">
        <f>CY2</f>
        <v>Esprit de synthèse</v>
      </c>
      <c r="OE3" s="122" t="str">
        <f>EE2</f>
        <v>Statistiques</v>
      </c>
      <c r="OF3" s="122" t="str">
        <f>FK2</f>
        <v>Options 2</v>
      </c>
      <c r="OG3" s="122" t="str">
        <f>GQ2</f>
        <v>Littérature francophone</v>
      </c>
      <c r="OH3" s="122" t="str">
        <f>HW2</f>
        <v>Optionnel anglais</v>
      </c>
      <c r="OI3" s="122" t="str">
        <f>JC2</f>
        <v>Eco-gé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123</v>
      </c>
      <c r="PC3" s="81"/>
      <c r="PD3" s="81"/>
      <c r="PE3" s="81"/>
      <c r="PF3" s="81"/>
    </row>
    <row r="4" spans="1:422" s="71" customFormat="1" x14ac:dyDescent="0.3">
      <c r="B4" s="143"/>
      <c r="C4" s="151"/>
      <c r="D4" s="151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24</v>
      </c>
      <c r="AF4" s="128">
        <f>COUNTIF(AG6:AG85,"&lt;10")</f>
        <v>2</v>
      </c>
      <c r="AG4" s="128">
        <f>COUNTIF(AI6:AI85,"&lt;10")</f>
        <v>2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24</v>
      </c>
      <c r="BL4" s="128">
        <f>COUNTIF(BM6:BM85,"&lt;10")</f>
        <v>5</v>
      </c>
      <c r="BM4" s="128">
        <f>COUNTIF(BO6:BO85,"&lt;10")</f>
        <v>5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0.375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0.3125</v>
      </c>
      <c r="CB4" s="100">
        <f>'Maquette L'!S21</f>
        <v>0.4</v>
      </c>
      <c r="CD4" s="72" t="str">
        <f>'Maquette L'!$B$21</f>
        <v>EC3</v>
      </c>
      <c r="CE4" s="97"/>
      <c r="CF4" s="101">
        <f>'Maquette L'!R21</f>
        <v>0.3125</v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24</v>
      </c>
      <c r="CR4" s="128">
        <f>COUNTIF(CS6:CS85,"&lt;10")</f>
        <v>10</v>
      </c>
      <c r="CS4" s="128">
        <f>COUNTIF(CU6:CU85,"&lt;10")</f>
        <v>10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0.5</v>
      </c>
      <c r="DH4" s="100">
        <f>'Maquette L'!S26</f>
        <v>0.4</v>
      </c>
      <c r="DJ4" s="72" t="str">
        <f>'Maquette L'!$B$27</f>
        <v>EC3</v>
      </c>
      <c r="DK4" s="97"/>
      <c r="DL4" s="101" t="str">
        <f>'Maquette L'!R27</f>
        <v/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24</v>
      </c>
      <c r="DX4" s="128">
        <f>COUNTIF(DY6:DY85,"&lt;10")</f>
        <v>1</v>
      </c>
      <c r="DY4" s="128">
        <f>COUNTIF(EA6:EA85,"&lt;10")</f>
        <v>1</v>
      </c>
      <c r="DZ4" s="128"/>
      <c r="EA4" s="147" t="str">
        <f>CX2</f>
        <v>UE4</v>
      </c>
      <c r="EB4" s="148">
        <f>'Maquette L'!Q24</f>
        <v>3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 t="str">
        <f>'Maquette L'!R33</f>
        <v/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24</v>
      </c>
      <c r="FD4" s="128">
        <f>COUNTIF(FE6:FE85,"&lt;10")</f>
        <v>7</v>
      </c>
      <c r="FE4" s="128">
        <f>COUNTIF(FG6:FG85,"&lt;10")</f>
        <v>7</v>
      </c>
      <c r="FF4" s="128"/>
      <c r="FG4" s="147" t="str">
        <f>ED2</f>
        <v>UE5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0.4</v>
      </c>
      <c r="FQ4" s="72" t="str">
        <f>'Maquette L'!$B$38</f>
        <v>EC2</v>
      </c>
      <c r="FR4" s="97"/>
      <c r="FS4" s="101">
        <f>'Maquette L'!R38</f>
        <v>1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15</v>
      </c>
      <c r="GJ4" s="128">
        <f>COUNTIF(GK6:GK85,"&lt;10")</f>
        <v>4</v>
      </c>
      <c r="GK4" s="128">
        <f>COUNTIF(GM6:GM85,"&lt;10")</f>
        <v>4</v>
      </c>
      <c r="GL4" s="128"/>
      <c r="GM4" s="147" t="str">
        <f>FJ2</f>
        <v>UE6</v>
      </c>
      <c r="GN4" s="148">
        <f>'Maquette L'!Q36</f>
        <v>3</v>
      </c>
      <c r="GO4" s="128"/>
      <c r="GP4" s="100">
        <f>'Maquette L'!S43</f>
        <v>1</v>
      </c>
      <c r="GR4" s="72" t="str">
        <f>'Maquette L'!$B$43</f>
        <v>EC1</v>
      </c>
      <c r="GS4" s="97"/>
      <c r="GT4" s="101">
        <f>'Maquette L'!R43</f>
        <v>0.5</v>
      </c>
      <c r="GU4" s="100">
        <f>'Maquette L'!S44</f>
        <v>1</v>
      </c>
      <c r="GW4" s="72" t="str">
        <f>'Maquette L'!$B$44</f>
        <v>EC2</v>
      </c>
      <c r="GX4" s="97"/>
      <c r="GY4" s="101">
        <f>'Maquette L'!R44</f>
        <v>0.5</v>
      </c>
      <c r="GZ4" s="100">
        <f>'Maquette L'!S45</f>
        <v>1</v>
      </c>
      <c r="HB4" s="72" t="str">
        <f>'Maquette L'!$B$45</f>
        <v>EC3</v>
      </c>
      <c r="HC4" s="97"/>
      <c r="HD4" s="101" t="str">
        <f>'Maquette L'!R45</f>
        <v/>
      </c>
      <c r="HE4" s="100">
        <f>'Maquette L'!S46</f>
        <v>1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1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24</v>
      </c>
      <c r="HP4" s="128">
        <f>COUNTIF(HQ6:HQ85,"&lt;10")</f>
        <v>3</v>
      </c>
      <c r="HQ4" s="128">
        <f>COUNTIF(HS6:HS85,"&lt;10")</f>
        <v>3</v>
      </c>
      <c r="HR4" s="128"/>
      <c r="HS4" s="147" t="str">
        <f>GP2</f>
        <v>UE7</v>
      </c>
      <c r="HT4" s="148">
        <f>'Maquette L'!Q42</f>
        <v>2</v>
      </c>
      <c r="HU4" s="128"/>
      <c r="HV4" s="100">
        <f>'Maquette L'!S49</f>
        <v>1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0</v>
      </c>
      <c r="IC4" s="72" t="str">
        <f>'Maquette L'!$B$50</f>
        <v>EC2</v>
      </c>
      <c r="ID4" s="97"/>
      <c r="IE4" s="101" t="str">
        <f>'Maquette L'!R50</f>
        <v/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21</v>
      </c>
      <c r="IV4" s="128">
        <f>COUNTIF(IW6:IW85,"&lt;10")</f>
        <v>4</v>
      </c>
      <c r="IW4" s="128">
        <f>COUNTIF(IY6:IY85,"&lt;10")</f>
        <v>4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1</v>
      </c>
      <c r="JG4" s="100">
        <f>'Maquette L'!S56</f>
        <v>0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12</v>
      </c>
      <c r="KB4" s="128">
        <f>COUNTIF(KC6:KC85,"&lt;10")</f>
        <v>1</v>
      </c>
      <c r="KC4" s="128">
        <f>COUNTIF(KE6:KE85,"&lt;10")</f>
        <v>1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0</v>
      </c>
      <c r="LH4" s="128">
        <f>COUNTIF(LI6:LI85,"&lt;10")</f>
        <v>0</v>
      </c>
      <c r="LI4" s="128">
        <f>COUNTIF(LK6:LK85,"&lt;10")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66" t="s">
        <v>92</v>
      </c>
      <c r="OB5" s="66" t="s">
        <v>92</v>
      </c>
      <c r="OC5" s="66" t="s">
        <v>92</v>
      </c>
      <c r="OD5" s="66" t="s">
        <v>92</v>
      </c>
      <c r="OE5" s="66" t="s">
        <v>92</v>
      </c>
      <c r="OF5" s="66" t="s">
        <v>92</v>
      </c>
      <c r="OG5" s="66" t="s">
        <v>92</v>
      </c>
      <c r="OH5" s="66" t="s">
        <v>92</v>
      </c>
      <c r="OI5" s="66" t="s">
        <v>92</v>
      </c>
      <c r="OJ5" s="66" t="s">
        <v>92</v>
      </c>
      <c r="OK5" s="66" t="s">
        <v>92</v>
      </c>
      <c r="OL5" s="66" t="s">
        <v>92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280</v>
      </c>
      <c r="OZ5" s="83" t="s">
        <v>119</v>
      </c>
      <c r="PA5" s="83" t="s">
        <v>282</v>
      </c>
      <c r="PB5" s="83" t="s">
        <v>281</v>
      </c>
      <c r="PC5" s="83"/>
      <c r="PD5" s="83"/>
      <c r="PE5" s="83"/>
      <c r="PF5" s="83"/>
    </row>
    <row r="6" spans="1:422" s="3" customFormat="1" x14ac:dyDescent="0.25">
      <c r="A6" s="103">
        <v>1</v>
      </c>
      <c r="B6" s="237" t="s">
        <v>326</v>
      </c>
      <c r="C6" s="237" t="s">
        <v>438</v>
      </c>
      <c r="D6" s="237" t="s">
        <v>456</v>
      </c>
      <c r="E6" s="239" t="s">
        <v>278</v>
      </c>
      <c r="F6" s="102">
        <v>15</v>
      </c>
      <c r="G6" s="102">
        <v>8</v>
      </c>
      <c r="H6" s="104">
        <f t="shared" ref="H6:H37" si="0">IF(AND(F6="",G6=""),"",F6*F$4+G6*(1-F$4))</f>
        <v>10.8</v>
      </c>
      <c r="I6" s="102"/>
      <c r="J6" s="104">
        <f>IF(AND(F6="",G6=""),"",IF(OR(I6="",I6&lt;H6),H6,IF(G6="",I6,F6*F$4+I6*(1-F$4))))</f>
        <v>10.8</v>
      </c>
      <c r="K6" s="102">
        <v>11</v>
      </c>
      <c r="L6" s="102">
        <v>10</v>
      </c>
      <c r="M6" s="104">
        <f t="shared" ref="M6:M37" si="1">IF(AND(K6="",L6=""),"",K6*K$4+L6*(1-K$4))</f>
        <v>10.4</v>
      </c>
      <c r="N6" s="102"/>
      <c r="O6" s="104">
        <f>IF(AND(K6="",L6=""),"",IF(OR(N6="",N6&lt;M6),M6,IF(L6="",N6,K6*K$4+N6*(1-K$4))))</f>
        <v>10.4</v>
      </c>
      <c r="P6" s="102"/>
      <c r="Q6" s="102"/>
      <c r="R6" s="104" t="str">
        <f t="shared" ref="R6:R37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37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37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13</v>
      </c>
      <c r="AF6" s="104">
        <f>IF(AND(G6="",L6="",Q6=""),"",SUM(G6)*SUM(J$4)+SUM(L6)*SUM(O$4)+SUM(Q6)*SUM(T$4)+SUM(V6)*SUM(Y$4)+SUM(AA6)*SUM(AD$4))</f>
        <v>9</v>
      </c>
      <c r="AG6" s="104">
        <f>IF(AND(H6="",M6="",R6=""),"",SUM(H6)*SUM(J$4)+SUM(M6)*SUM(O$4)+SUM(R6)*SUM(T$4)+SUM(W6)*SUM(Y$4)+SUM(AB6)*SUM(AD$4))</f>
        <v>10.600000000000001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10.600000000000001</v>
      </c>
      <c r="AJ6" s="105">
        <f t="shared" ref="AJ6:AJ37" si="5">IF(AG6="","",IF(SUM(AI6)&lt;10,0,AJ$4))</f>
        <v>5</v>
      </c>
      <c r="AK6" s="109">
        <f t="shared" ref="AK6:AK37" si="6">IF(ISERROR(RANK(AI6,AI$6:AI$85)),"",RANK(AI6,AI$6:AI$85))</f>
        <v>22</v>
      </c>
      <c r="AL6" s="102">
        <v>11.75</v>
      </c>
      <c r="AM6" s="102">
        <v>10</v>
      </c>
      <c r="AN6" s="104">
        <f t="shared" ref="AN6:AN37" si="7">IF(AND(AL6="",AM6=""),"",AL6*AL$4+AM6*(1-AL$4))</f>
        <v>10.7</v>
      </c>
      <c r="AO6" s="102"/>
      <c r="AP6" s="104">
        <f>IF(AND(AL6="",AM6=""),"",IF(OR(AO6="",AO6&lt;AN6),AN6,IF(AM6="",AO6,AL6*AL$4+AO6*(1-AL$4))))</f>
        <v>10.7</v>
      </c>
      <c r="AQ6" s="102">
        <v>14.5</v>
      </c>
      <c r="AR6" s="102">
        <v>12</v>
      </c>
      <c r="AS6" s="104">
        <f t="shared" ref="AS6:AS37" si="8">IF(AND(AQ6="",AR6=""),"",AQ6*AQ$4+AR6*(1-AQ$4))</f>
        <v>13</v>
      </c>
      <c r="AT6" s="102"/>
      <c r="AU6" s="104">
        <f>IF(AND(AQ6="",AR6=""),"",IF(OR(AT6="",AT6&lt;AS6),AS6,IF(AR6="",AT6,AQ6*AQ$4+AT6*(1-AQ$4))))</f>
        <v>13</v>
      </c>
      <c r="AV6" s="102"/>
      <c r="AW6" s="102"/>
      <c r="AX6" s="104" t="str">
        <f t="shared" ref="AX6:AX37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37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37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13.125</v>
      </c>
      <c r="BL6" s="104">
        <f>IF(AND(AM6="",AR6="",AW6=""),"",SUM(AM6)*SUM(AP$4)+SUM(AR6)*SUM(AU$4)+SUM(AW6)*SUM(AZ$4)+SUM(BB6)*SUM(BE$4)+SUM(BG6)*SUM(BJ$4))</f>
        <v>11</v>
      </c>
      <c r="BM6" s="104">
        <f>IF(AND(AN6="",AS6="",AX6=""),"",SUM(AN6)*SUM(AP$4)+SUM(AS6)*SUM(AU$4)+SUM(AX6)*SUM(AZ$4)+SUM(BC6)*SUM(BE$4)+SUM(BH6)*SUM(BJ$4))</f>
        <v>11.85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11.85</v>
      </c>
      <c r="BP6" s="105">
        <f t="shared" ref="BP6:BP37" si="12">IF(BM6="","",IF(SUM(BO6)=0,IF(SUM(BM6)&gt;=10,BP$4,0),IF(SUM(BO6)&gt;=10,BP$4,0)))</f>
        <v>5</v>
      </c>
      <c r="BQ6" s="109">
        <f>IF(ISERROR(RANK(BO6,BO$6:BO$85)),"",RANK(BO6,BO$6:BO$85))</f>
        <v>7</v>
      </c>
      <c r="BR6" s="102">
        <v>14.5</v>
      </c>
      <c r="BS6" s="102">
        <v>10</v>
      </c>
      <c r="BT6" s="104">
        <f t="shared" ref="BT6:BT37" si="13">IF(AND(BR6="",BS6=""),"",BR6*BR$4+BS6*(1-BR$4))</f>
        <v>11.8</v>
      </c>
      <c r="BU6" s="102"/>
      <c r="BV6" s="104">
        <f>IF(AND(BR6="",BS6=""),"",IF(OR(BU6="",BU6&lt;BT6),BT6,IF(BS6="",BU6,BR6*BR$4+BU6*(1-BR$4))))</f>
        <v>11.8</v>
      </c>
      <c r="BW6" s="102">
        <v>11</v>
      </c>
      <c r="BX6" s="102">
        <v>9.5</v>
      </c>
      <c r="BY6" s="104">
        <f t="shared" ref="BY6:BY37" si="14">IF(AND(BW6="",BX6=""),"",BW6*BW$4+BX6*(1-BW$4))</f>
        <v>10.100000000000001</v>
      </c>
      <c r="BZ6" s="102"/>
      <c r="CA6" s="104">
        <f>IF(AND(BW6="",BX6=""),"",IF(OR(BZ6="",BZ6&lt;BY6),BY6,IF(BX6="",BZ6,BW6*BW$4+BZ6*(1-BW$4))))</f>
        <v>10.100000000000001</v>
      </c>
      <c r="CB6" s="102">
        <v>13.5</v>
      </c>
      <c r="CC6" s="102">
        <v>9</v>
      </c>
      <c r="CD6" s="104">
        <f t="shared" ref="CD6:CD37" si="15">IF(AND(CB6="",CC6=""),"",CB6*CB$4+CC6*(1-CB$4))</f>
        <v>10.8</v>
      </c>
      <c r="CE6" s="118"/>
      <c r="CF6" s="104">
        <f>IF(AND(CB6="",CC6=""),"",IF(OR(CE6="",CE6&lt;CD6),CD6,IF(CC6="",CE6,CB6*CB$4+CE6*(1-CB$4))))</f>
        <v>10.8</v>
      </c>
      <c r="CG6" s="102"/>
      <c r="CH6" s="102"/>
      <c r="CI6" s="104" t="str">
        <f t="shared" ref="CI6:CI37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37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13.09375</v>
      </c>
      <c r="CR6" s="104">
        <f>IF(AND(BS6="",BX6="",CC6=""),"",SUM(BS6)*SUM(BV$4)+SUM(BX6)*SUM(CA$4)+SUM(CC6)*SUM(CF$4)+SUM(CH6)*SUM(CK$4)+SUM(CM6)*SUM(CP$4))</f>
        <v>9.53125</v>
      </c>
      <c r="CS6" s="104">
        <f>IF(AND(BT6="",BY6="",CD6=""),"",SUM(BT6)*SUM(BV$4)+SUM(BY6)*SUM(CA$4)+SUM(CD6)*SUM(CF$4)+SUM(CI6)*SUM(CK$4)+SUM(CN6)*SUM(CP$4))</f>
        <v>10.956250000000001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10.956250000000001</v>
      </c>
      <c r="CV6" s="105">
        <f t="shared" ref="CV6:CV37" si="18">IF(CS6="","",IF(SUM(CU6)=0,IF(SUM(CS6)&gt;=10,CV$4,0),IF(SUM(CU6)&gt;=10,CV$4,0)))</f>
        <v>5</v>
      </c>
      <c r="CW6" s="109">
        <f>IF(ISERROR(RANK(CU6,CU$6:CU$85)),"",RANK(CU6,CU$6:CU$85))</f>
        <v>10</v>
      </c>
      <c r="CX6" s="102">
        <v>16</v>
      </c>
      <c r="CY6" s="102">
        <v>10.5</v>
      </c>
      <c r="CZ6" s="104">
        <f t="shared" ref="CZ6:CZ37" si="19">IF(AND(CX6="",CY6=""),"",CX6*CX$4+CY6*(1-CX$4))</f>
        <v>12.7</v>
      </c>
      <c r="DA6" s="102"/>
      <c r="DB6" s="104">
        <f>IF(AND(CX6="",CY6=""),"",IF(OR(DA6="",DA6&lt;CZ6),CZ6,IF(CY6="",DA6,CX6*CX$4+DA6*(1-CX$4))))</f>
        <v>12.7</v>
      </c>
      <c r="DC6" s="102">
        <v>10.5</v>
      </c>
      <c r="DD6" s="102">
        <v>11</v>
      </c>
      <c r="DE6" s="104">
        <f t="shared" ref="DE6:DE37" si="20">IF(AND(DC6="",DD6=""),"",DC6*DC$4+DD6*(1-DC$4))</f>
        <v>10.8</v>
      </c>
      <c r="DF6" s="102"/>
      <c r="DG6" s="104">
        <f>IF(AND(DC6="",DD6=""),"",IF(OR(DF6="",DF6&lt;DE6),DE6,IF(DD6="",DF6,DC6*DC$4+DF6*(1-DC$4))))</f>
        <v>10.8</v>
      </c>
      <c r="DH6" s="102"/>
      <c r="DI6" s="102"/>
      <c r="DJ6" s="104" t="str">
        <f t="shared" ref="DJ6:DJ37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37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37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13.25</v>
      </c>
      <c r="DX6" s="104">
        <f>IF(AND(CY6="",DD6="",DI6=""),"",SUM(CY6)*SUM(DB$4)+SUM(DD6)*SUM(DG$4)+SUM(DI6)*SUM(DL$4)+SUM(DN6)*SUM(DQ$4)+SUM(DS6)*SUM(DV$4))</f>
        <v>10.75</v>
      </c>
      <c r="DY6" s="104">
        <f>IF(AND(CZ6="",DE6="",DJ6=""),"",SUM(CZ6)*SUM(DB$4)+SUM(DE6)*SUM(DG$4)+SUM(DJ6)*SUM(DL$4)+SUM(DO6)*SUM(DQ$4)+SUM(DT6)*SUM(DV$4))</f>
        <v>11.75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11.75</v>
      </c>
      <c r="EB6" s="105">
        <f t="shared" ref="EB6:EB37" si="24">IF(DY6="","",IF(SUM(EA6)=0,IF(SUM(DY6)&gt;=10,EB$4,0),IF(SUM(EA6)&gt;=10,EB$4,0)))</f>
        <v>3</v>
      </c>
      <c r="EC6" s="109">
        <f>IF(ISERROR(RANK(EA6,EA$6:EA$85)),"",RANK(EA6,EA$6:EA$85))</f>
        <v>13</v>
      </c>
      <c r="ED6" s="102">
        <v>14</v>
      </c>
      <c r="EE6" s="242">
        <v>9.5</v>
      </c>
      <c r="EF6" s="104">
        <f t="shared" ref="EF6:EF37" si="25">IF(AND(ED6="",EE6=""),"",ED6*ED$4+EE6*(1-ED$4))</f>
        <v>11.3</v>
      </c>
      <c r="EG6" s="102"/>
      <c r="EH6" s="104">
        <f>IF(AND(ED6="",EE6=""),"",IF(OR(EG6="",EG6&lt;EF6),EF6,IF(EE6="",EG6,ED6*ED$4+EG6*(1-ED$4))))</f>
        <v>11.3</v>
      </c>
      <c r="EI6" s="102">
        <v>15.5</v>
      </c>
      <c r="EJ6" s="102">
        <v>15.75</v>
      </c>
      <c r="EK6" s="104">
        <f t="shared" ref="EK6:EK37" si="26">IF(AND(EI6="",EJ6=""),"",EI6*EI$4+EJ6*(1-EI$4))</f>
        <v>15.649999999999999</v>
      </c>
      <c r="EL6" s="102"/>
      <c r="EM6" s="104">
        <f>IF(AND(EI6="",EJ6=""),"",IF(OR(EL6="",EL6&lt;EK6),EK6,IF(EJ6="",EL6,EI6*EI$4+EL6*(1-EI$4))))</f>
        <v>15.649999999999999</v>
      </c>
      <c r="EN6" s="102"/>
      <c r="EO6" s="102"/>
      <c r="EP6" s="104" t="str">
        <f t="shared" ref="EP6:EP37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37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37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14.75</v>
      </c>
      <c r="FD6" s="104">
        <f>IF(AND(EE6="",EJ6="",EO6=""),"",SUM(EE6)*SUM(EH$4)+SUM(EJ6)*SUM(EM$4)+SUM(EO6)*SUM(ER$4)+SUM(ET6)*SUM(EW$4)+SUM(EY6)*SUM(FB$4))</f>
        <v>12.625</v>
      </c>
      <c r="FE6" s="104">
        <f>IF(AND(EF6="",EK6="",EP6=""),"",SUM(EF6)*SUM(EH$4)+SUM(EK6)*SUM(EM$4)+SUM(EP6)*SUM(ER$4)+SUM(EU6)*SUM(EW$4)+SUM(EZ6)*SUM(FB$4))</f>
        <v>13.475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13.475</v>
      </c>
      <c r="FH6" s="105">
        <f t="shared" ref="FH6:FH37" si="30">IF(FE6="","",IF(SUM(FG6)=0,IF(SUM(FE6)&gt;=10,FH$4,0),IF(SUM(FG6)&gt;=10,FH$4,0)))</f>
        <v>3</v>
      </c>
      <c r="FI6" s="109">
        <f>IF(ISERROR(RANK(FG6,FG$6:FG$85)),"",RANK(FG6,FG$6:FG$85))</f>
        <v>8</v>
      </c>
      <c r="FJ6" s="102"/>
      <c r="FK6" s="102"/>
      <c r="FL6" s="104" t="str">
        <f t="shared" ref="FL6:FL37" si="31">IF(AND(FJ6="",FK6=""),"",FJ6*FJ$4+FK6*(1-FJ$4))</f>
        <v/>
      </c>
      <c r="FM6" s="102"/>
      <c r="FN6" s="104" t="str">
        <f>IF(AND(FJ6="",FK6=""),"",IF(OR(FM6="",FM6&lt;FL6),FL6,IF(FK6="",FM6,FJ6*FJ$4+FM6*(1-FJ$4))))</f>
        <v/>
      </c>
      <c r="FO6" s="102"/>
      <c r="FP6" s="102"/>
      <c r="FQ6" s="104" t="str">
        <f t="shared" ref="FQ6:FQ37" si="32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37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37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37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 t="str">
        <f>IF(AND(FJ6="",FO6="",FT6=""),"",SUM(FJ6)*SUM(FN$4)+SUM(FO6)*SUM(FS$4)+SUM(FT6)*SUM(FX$4)+SUM(FY6)*SUM(GC$4)+SUM(GD6)*SUM(GH$4))</f>
        <v/>
      </c>
      <c r="GJ6" s="104" t="str">
        <f>IF(AND(FK6="",FP6="",FU6=""),"",SUM(FK6)*SUM(FN$4)+SUM(FP6)*SUM(FS$4)+SUM(FU6)*SUM(FX$4)+SUM(FZ6)*SUM(GC$4)+SUM(GE6)*SUM(GH$4))</f>
        <v/>
      </c>
      <c r="GK6" s="104" t="str">
        <f>IF(AND(FL6="",FQ6="",FV6=""),"",SUM(FL6)*SUM(FN$4)+SUM(FQ6)*SUM(FS$4)+SUM(FV6)*SUM(FX$4)+SUM(GA6)*SUM(GC$4)+SUM(GF6)*SUM(GH$4))</f>
        <v/>
      </c>
      <c r="GL6" s="104" t="str">
        <f>IF(AND(FM6="",FR6="",FW6=""),"",SUM(FM6)*SUM(FN$4)+SUM(FR6)*SUM(FS$4)+SUM(FW6)*SUM(FX$4)+SUM(GB6)*SUM(GC$4)+SUM(GG6)*SUM(GH$4))</f>
        <v/>
      </c>
      <c r="GM6" s="104" t="str">
        <f>IF(AND(FN6="",FS6="",FX6=""),"",SUM(FN6)*SUM(FN$4)+SUM(FS6)*SUM(FS$4)+SUM(FX6)*SUM(FX$4)+SUM(GC6)*SUM(GC$4)+SUM(GH6)*SUM(GH$4))</f>
        <v/>
      </c>
      <c r="GN6" s="105" t="str">
        <f t="shared" ref="GN6:GN37" si="36">IF(GK6="","",IF(SUM(GM6)=0,IF(SUM(GK6)&gt;=10,GN$4,0),IF(SUM(GM6)&gt;=10,GN$4,0)))</f>
        <v/>
      </c>
      <c r="GO6" s="109" t="str">
        <f>IF(ISERROR(RANK(GM6,GM$6:GM$85)),"",RANK(GM6,GM$6:GM$85))</f>
        <v/>
      </c>
      <c r="GP6" s="102">
        <v>9</v>
      </c>
      <c r="GQ6" s="102">
        <v>9</v>
      </c>
      <c r="GR6" s="104">
        <f t="shared" ref="GR6:GR37" si="37">IF(AND(GP6="",GQ6=""),"",GP6*GP$4+GQ6*(1-GP$4))</f>
        <v>9</v>
      </c>
      <c r="GS6" s="102"/>
      <c r="GT6" s="104">
        <f>IF(AND(GP6="",GQ6=""),"",IF(OR(GS6="",GS6&lt;GR6),GR6,IF(GQ6="",GS6,GP6*GP$4+GS6*(1-GP$4))))</f>
        <v>9</v>
      </c>
      <c r="GU6" s="102">
        <v>12.5</v>
      </c>
      <c r="GV6" s="102">
        <v>12.5</v>
      </c>
      <c r="GW6" s="104">
        <f t="shared" ref="GW6:GW37" si="38">IF(AND(GU6="",GV6=""),"",GU6*GU$4+GV6*(1-GU$4))</f>
        <v>12.5</v>
      </c>
      <c r="GX6" s="102"/>
      <c r="GY6" s="104">
        <f>IF(AND(GU6="",GV6=""),"",IF(OR(GX6="",GX6&lt;GW6),GW6,IF(GV6="",GX6,GU6*GU$4+GX6*(1-GU$4))))</f>
        <v>12.5</v>
      </c>
      <c r="GZ6" s="102"/>
      <c r="HA6" s="102"/>
      <c r="HB6" s="104" t="str">
        <f t="shared" ref="HB6:HB37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37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37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10.75</v>
      </c>
      <c r="HP6" s="104">
        <f>IF(AND(GQ6="",GV6="",HA6=""),"",SUM(GQ6)*SUM(GT$4)+SUM(GV6)*SUM(GY$4)+SUM(HA6)*SUM(HD$4)+SUM(HF6)*SUM(HI$4)+SUM(HK6)*SUM(HN$4))</f>
        <v>10.75</v>
      </c>
      <c r="HQ6" s="104">
        <f>IF(AND(GR6="",GW6="",HB6=""),"",SUM(GR6)*SUM(GT$4)+SUM(GW6)*SUM(GY$4)+SUM(HB6)*SUM(HD$4)+SUM(HG6)*SUM(HI$4)+SUM(HL6)*SUM(HN$4))</f>
        <v>10.75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10.75</v>
      </c>
      <c r="HT6" s="105">
        <f t="shared" ref="HT6:HT37" si="42">IF(HQ6="","",IF(SUM(HS6)=0,IF(SUM(HQ6)&gt;=10,HT$4,0),IF(SUM(HS6)&gt;=10,HT$4,0)))</f>
        <v>2</v>
      </c>
      <c r="HU6" s="109">
        <f>IF(ISERROR(RANK(HS6,HS$6:HS$85)),"",RANK(HS6,HS$6:HS$85))</f>
        <v>19</v>
      </c>
      <c r="HV6" s="102">
        <v>5</v>
      </c>
      <c r="HW6" s="102">
        <v>5</v>
      </c>
      <c r="HX6" s="104">
        <f t="shared" ref="HX6:HX37" si="43">IF(AND(HV6="",HW6=""),"",HV6*HV$4+HW6*(1-HV$4))</f>
        <v>5</v>
      </c>
      <c r="HY6" s="102"/>
      <c r="HZ6" s="104">
        <f>IF(AND(HV6="",HW6=""),"",IF(OR(HY6="",HY6&lt;HX6),HX6,IF(HW6="",HY6,HV6*HV$4+HY6*(1-HV$4))))</f>
        <v>5</v>
      </c>
      <c r="IA6" s="102"/>
      <c r="IB6" s="102"/>
      <c r="IC6" s="104" t="str">
        <f t="shared" ref="IC6:IC37" si="44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37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37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37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5</v>
      </c>
      <c r="IV6" s="104">
        <f>IF(AND(HW6="",IB6="",IG6=""),"",SUM(HW6)*SUM(HZ$4)+SUM(IB6)*SUM(IE$4)+SUM(IG6)*SUM(IJ$4)+SUM(IL6)*SUM(IO$4)+SUM(IQ6)*SUM(IT$4))</f>
        <v>5</v>
      </c>
      <c r="IW6" s="104">
        <f>IF(AND(HX6="",IC6="",IH6=""),"",SUM(HX6)*SUM(HZ$4)+SUM(IC6)*SUM(IE$4)+SUM(IH6)*SUM(IJ$4)+SUM(IM6)*SUM(IO$4)+SUM(IR6)*SUM(IT$4))</f>
        <v>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5</v>
      </c>
      <c r="IZ6" s="105">
        <f t="shared" ref="IZ6:IZ37" si="48">IF(IW6="","",IF(SUM(IY6)=0,IF(SUM(IW6)&gt;=10,IZ$4,0),IF(SUM(IY6)&gt;=10,IZ$4,0)))</f>
        <v>0</v>
      </c>
      <c r="JA6" s="109">
        <f>IF(ISERROR(RANK(IY6,IY$6:IY$85)),"",RANK(IY6,IY$6:IY$85))</f>
        <v>20</v>
      </c>
      <c r="JB6" s="102">
        <v>12</v>
      </c>
      <c r="JC6" s="102">
        <v>11.571428571428571</v>
      </c>
      <c r="JD6" s="104">
        <f t="shared" ref="JD6:JD37" si="49">IF(AND(JB6="",JC6=""),"",JB6*JB$4+JC6*(1-JB$4))</f>
        <v>11.742857142857144</v>
      </c>
      <c r="JE6" s="102"/>
      <c r="JF6" s="104">
        <f>IF(AND(JB6="",JC6=""),"",IF(OR(JE6="",JE6&lt;JD6),JD6,IF(JC6="",JE6,JB6*JB$4+JE6*(1-JB$4))))</f>
        <v>11.742857142857144</v>
      </c>
      <c r="JG6" s="102"/>
      <c r="JH6" s="102"/>
      <c r="JI6" s="104" t="str">
        <f t="shared" ref="JI6:JI37" si="50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37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37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37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12</v>
      </c>
      <c r="KB6" s="104">
        <f>IF(AND(JC6="",JH6="",JM6=""),"",SUM(JC6)*SUM(JF$4)+SUM(JH6)*SUM(JK$4)+SUM(JM6)*SUM(JP$4)+SUM(JR6)*SUM(JU$4)+SUM(JW6)*SUM(JZ$4))</f>
        <v>11.571428571428571</v>
      </c>
      <c r="KC6" s="104">
        <f>IF(AND(JD6="",JI6="",JN6=""),"",SUM(JD6)*SUM(JF$4)+SUM(JI6)*SUM(JK$4)+SUM(JN6)*SUM(JP$4)+SUM(JS6)*SUM(JU$4)+SUM(JX6)*SUM(JZ$4))</f>
        <v>11.742857142857144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11.742857142857144</v>
      </c>
      <c r="KF6" s="105">
        <f t="shared" ref="KF6:KF37" si="54">IF(KC6="","",IF(SUM(KE6)=0,IF(SUM(KC6)&gt;=10,KF$4,0),IF(SUM(KE6)&gt;=10,KF$4,0)))</f>
        <v>2</v>
      </c>
      <c r="KG6" s="109">
        <f>IF(ISERROR(RANK(KE6,KE$6:KE$85)),"",RANK(KE6,KE$6:KE$85))</f>
        <v>9</v>
      </c>
      <c r="KH6" s="102"/>
      <c r="KI6" s="102"/>
      <c r="KJ6" s="104" t="str">
        <f t="shared" ref="KJ6:KJ37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37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37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37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37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37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37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37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37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37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37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37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37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37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37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2">IF(NU6="","",IF(SUM(NW6)=0,IF(SUM(NU6)&gt;=10,NX$4,0),IF(SUM(NW6)&gt;=10,NX$4,0)))</f>
        <v/>
      </c>
      <c r="NY6" s="109" t="str">
        <f>IF(ISERROR(RANK(NW6,NW$6:NW$85)),"",RANK(NW6,NW$6:NW$85))</f>
        <v/>
      </c>
      <c r="OA6" s="104">
        <f t="shared" ref="OA6:OA37" si="73">AI6</f>
        <v>10.600000000000001</v>
      </c>
      <c r="OB6" s="104">
        <f t="shared" ref="OB6:OB37" si="74">BO6</f>
        <v>11.85</v>
      </c>
      <c r="OC6" s="104">
        <f t="shared" ref="OC6:OC37" si="75">CU6</f>
        <v>10.956250000000001</v>
      </c>
      <c r="OD6" s="104">
        <f t="shared" ref="OD6:OD37" si="76">EA6</f>
        <v>11.75</v>
      </c>
      <c r="OE6" s="104">
        <f t="shared" ref="OE6:OE37" si="77">FG6</f>
        <v>13.475</v>
      </c>
      <c r="OF6" s="104" t="str">
        <f t="shared" ref="OF6:OF37" si="78">GM6</f>
        <v/>
      </c>
      <c r="OG6" s="104">
        <f t="shared" ref="OG6:OG37" si="79">HS6</f>
        <v>10.75</v>
      </c>
      <c r="OH6" s="104">
        <f t="shared" ref="OH6:OH37" si="80">IY6</f>
        <v>5</v>
      </c>
      <c r="OI6" s="104">
        <f t="shared" ref="OI6:OI37" si="81">KE6</f>
        <v>11.742857142857144</v>
      </c>
      <c r="OJ6" s="104" t="str">
        <f t="shared" ref="OJ6:OJ37" si="82">LK6</f>
        <v/>
      </c>
      <c r="OK6" s="104" t="str">
        <f t="shared" ref="OK6:OK37" si="83">MQ6</f>
        <v/>
      </c>
      <c r="OL6" s="104" t="str">
        <f t="shared" ref="OL6:OL69" si="84">NW6</f>
        <v/>
      </c>
      <c r="OM6" s="133"/>
      <c r="ON6" s="104">
        <f t="shared" ref="ON6:ON27" si="85">IF(AE6="","",(SUM(AE66)*SUM($AJ$4)+SUM(BK6)*SUM($BP$4)+SUM(CQ6)*SUM($CV$4)+SUM(DW6)*SUM($EB$4)+SUM(FC6)*SUM($FH$4)+SUM(GI6)*SUM($GN$4)+SUM(HO6)*SUM($HT$4)+SUM(IU6)*SUM($IZ$4)+SUM(KA6)*SUM($KF$4)+SUM(LG6)*SUM($LL$4)+SUM(MM6)*SUM($MR$4)+SUM(NS6)*SUM($NX$4))/28)</f>
        <v>9.6640625</v>
      </c>
      <c r="OO6" s="104">
        <f t="shared" ref="OO6:OO27" si="86">IF(AF6="","",(SUM(AF66)*SUM($AJ$4)+SUM(BL6)*SUM($BP$4)+SUM(CR6)*SUM($CV$4)+SUM(DX6)*SUM($EB$4)+SUM(FD6)*SUM($FH$4)+SUM(GJ6)*SUM($GN$4)+SUM(HP6)*SUM($HT$4)+SUM(IV6)*SUM($IZ$4)+SUM(KB6)*SUM($KF$4)+SUM(LH6)*SUM($LL$4)+SUM(MN6)*SUM($MR$4)+SUM(NT6)*SUM($NX$4))/28)</f>
        <v>8.1222895408163271</v>
      </c>
      <c r="OP6" s="104">
        <f t="shared" ref="OP6:OP27" si="87">IF(AG6="","",($AJ$4*SUM(AG6)+$BP$4*SUM(BM6)+$CV$4*SUM(CS6)+$EB$4*SUM(DY6)+$FH$4*SUM(FE6)+$GN$4*SUM(GK6)+$HT$4*SUM(HQ6)+$IZ$4*SUM(IW6)+$KF$4*SUM(KC6)+$LL$4*SUM(LI6)+$MR$4*SUM(MO6)+$NX$4*SUM(NU6))/28)</f>
        <v>10.631855867346939</v>
      </c>
      <c r="OQ6" s="104">
        <f t="shared" ref="OQ6:OQ27" si="88">IF(AI6="","",($AJ$4*SUM(AI6)+$BP$4*SUM(BO6)+$CV$4*SUM(CU6)+$EB$4*SUM(EA6)+$FH$4*SUM(FG6)+$GN$4*SUM(GM6)+$HT$4*SUM(HS6)+$IZ$4*SUM(IY6)+$KF$4*SUM(KE6)+$LL$4*SUM(LK6)+$MR$4*SUM(MQ6)+$NX$4*SUM(NW6))/28)</f>
        <v>10.631855867346939</v>
      </c>
      <c r="OR6" s="105">
        <f>IF(AK6="","",SUM($AJ6,$BP6,$CV6,$EB6,$FH6,$GN6,$HT6,$IZ6,$KF6,$LL6,$MR6,$NX6))</f>
        <v>25</v>
      </c>
      <c r="OS6" s="105">
        <f>IF(OQ6="","",IF(OQ6&lt;10,OR6,30))</f>
        <v>30</v>
      </c>
      <c r="OT6" s="133"/>
      <c r="OU6" s="109">
        <f t="shared" ref="OU6:OU37" si="89">IF(ISERROR(RANK(OQ6,OQ$6:OQ$85)),"",RANK(OQ6,OQ$6:OQ$85))</f>
        <v>19</v>
      </c>
      <c r="OW6" s="95" t="s">
        <v>32</v>
      </c>
      <c r="OX6" s="95" t="s">
        <v>32</v>
      </c>
      <c r="OY6" s="95" t="s">
        <v>30</v>
      </c>
      <c r="OZ6" s="244" t="s">
        <v>30</v>
      </c>
      <c r="PA6" s="95"/>
      <c r="PB6" s="95" t="s">
        <v>32</v>
      </c>
      <c r="PC6" s="95"/>
      <c r="PD6" s="95"/>
      <c r="PE6" s="95"/>
      <c r="PF6" s="95"/>
    </row>
    <row r="7" spans="1:422" x14ac:dyDescent="0.25">
      <c r="A7" s="103">
        <f>A6+1</f>
        <v>2</v>
      </c>
      <c r="B7" s="237" t="s">
        <v>327</v>
      </c>
      <c r="C7" s="237" t="s">
        <v>439</v>
      </c>
      <c r="D7" s="237" t="s">
        <v>489</v>
      </c>
      <c r="E7" s="239" t="s">
        <v>278</v>
      </c>
      <c r="F7" s="102">
        <v>16</v>
      </c>
      <c r="G7" s="102">
        <v>13.5</v>
      </c>
      <c r="H7" s="104">
        <f t="shared" si="0"/>
        <v>14.5</v>
      </c>
      <c r="I7" s="102"/>
      <c r="J7" s="104">
        <f t="shared" ref="J7:J70" si="90">IF(AND(F7="",G7=""),"",IF(OR(I7="",I7&lt;H7),H7,IF(G7="",I7,F7*F$4+I7*(1-F$4))))</f>
        <v>14.5</v>
      </c>
      <c r="K7" s="102">
        <v>14</v>
      </c>
      <c r="L7" s="102">
        <v>13</v>
      </c>
      <c r="M7" s="104">
        <f t="shared" si="1"/>
        <v>13.4</v>
      </c>
      <c r="N7" s="102"/>
      <c r="O7" s="104">
        <f t="shared" ref="O7:O70" si="91">IF(AND(K7="",L7=""),"",IF(OR(N7="",N7&lt;M7),M7,IF(L7="",N7,K7*K$4+N7*(1-K$4))))</f>
        <v>13.4</v>
      </c>
      <c r="P7" s="102"/>
      <c r="Q7" s="102"/>
      <c r="R7" s="104" t="str">
        <f t="shared" si="2"/>
        <v/>
      </c>
      <c r="S7" s="118"/>
      <c r="T7" s="104" t="str">
        <f t="shared" ref="T7:T70" si="92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70" si="93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70" si="94">IF(AND(Z7="",AA7=""),"",IF(OR(AC7="",AC7&lt;AB7),AB7,IF(AA7="",AC7,Z7*Z$4+AC7*(1-Z$4))))</f>
        <v/>
      </c>
      <c r="AE7" s="104">
        <f t="shared" ref="AE7:AE70" si="95">IF(AND(F7="",K7="",P7=""),"",SUM(F7)*SUM(J$4)+SUM(K7)*SUM(O$4)+SUM(P7)*SUM(T$4)+SUM(U7)*SUM(Y$4)+SUM(Z7)*SUM(AD$4))</f>
        <v>15</v>
      </c>
      <c r="AF7" s="104">
        <f t="shared" ref="AF7:AF70" si="96">IF(AND(G7="",L7="",Q7=""),"",SUM(G7)*SUM(J$4)+SUM(L7)*SUM(O$4)+SUM(Q7)*SUM(T$4)+SUM(V7)*SUM(Y$4)+SUM(AA7)*SUM(AD$4))</f>
        <v>13.25</v>
      </c>
      <c r="AG7" s="104">
        <f t="shared" ref="AG7:AG70" si="97">IF(AND(H7="",M7="",R7=""),"",SUM(H7)*SUM(J$4)+SUM(M7)*SUM(O$4)+SUM(R7)*SUM(T$4)+SUM(W7)*SUM(Y$4)+SUM(AB7)*SUM(AD$4))</f>
        <v>13.95</v>
      </c>
      <c r="AH7" s="104" t="str">
        <f t="shared" ref="AH7:AH70" si="98">IF(AND(I7="",N7="",S7=""),"",SUM(I7)*SUM(J$4)+SUM(N7)*SUM(O$4)+SUM(S7)*SUM(T$4)+SUM(X7)*SUM(Y$4)+SUM(AC7)*SUM(AD$4))</f>
        <v/>
      </c>
      <c r="AI7" s="104">
        <f t="shared" ref="AI7:AI70" si="99">IF(AND(J7="",O7="",T7=""),"",SUM(J7)*SUM(J$4)+SUM(O7)*SUM(O$4)+SUM(T7)*SUM(T$4)+SUM(Y7)*SUM(Y$4)+SUM(AD7)*SUM(AD$4))</f>
        <v>13.95</v>
      </c>
      <c r="AJ7" s="105">
        <f t="shared" si="5"/>
        <v>5</v>
      </c>
      <c r="AK7" s="109">
        <f t="shared" si="6"/>
        <v>5</v>
      </c>
      <c r="AL7" s="102">
        <v>8</v>
      </c>
      <c r="AM7" s="102">
        <v>10.5</v>
      </c>
      <c r="AN7" s="104">
        <f t="shared" si="7"/>
        <v>9.5</v>
      </c>
      <c r="AO7" s="102"/>
      <c r="AP7" s="104">
        <f t="shared" ref="AP7:AP70" si="100">IF(AND(AL7="",AM7=""),"",IF(OR(AO7="",AO7&lt;AN7),AN7,IF(AM7="",AO7,AL7*AL$4+AO7*(1-AL$4))))</f>
        <v>9.5</v>
      </c>
      <c r="AQ7" s="102">
        <v>14</v>
      </c>
      <c r="AR7" s="102">
        <v>12</v>
      </c>
      <c r="AS7" s="104">
        <f t="shared" si="8"/>
        <v>12.8</v>
      </c>
      <c r="AT7" s="102"/>
      <c r="AU7" s="104">
        <f t="shared" ref="AU7:AU70" si="101">IF(AND(AQ7="",AR7=""),"",IF(OR(AT7="",AT7&lt;AS7),AS7,IF(AR7="",AT7,AQ7*AQ$4+AT7*(1-AQ$4))))</f>
        <v>12.8</v>
      </c>
      <c r="AV7" s="102"/>
      <c r="AW7" s="102"/>
      <c r="AX7" s="104" t="str">
        <f t="shared" si="9"/>
        <v/>
      </c>
      <c r="AY7" s="118"/>
      <c r="AZ7" s="104" t="str">
        <f t="shared" ref="AZ7:AZ70" si="102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70" si="103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4">IF(AND(BF7="",BG7=""),"",IF(OR(BI7="",BI7&lt;BH7),BH7,IF(BG7="",BI7,BF7*BF$4+BI7*(1-BF$4))))</f>
        <v/>
      </c>
      <c r="BK7" s="104">
        <f t="shared" ref="BK7:BK70" si="105">IF(AND(AL7="",AQ7="",AV7=""),"",SUM(AL7)*SUM(AP$4)+SUM(AQ7)*SUM(AU$4)+SUM(AV7)*SUM(AZ$4)+SUM(BA7)*SUM(BE$4)+SUM(BF7)*SUM(BJ$4))</f>
        <v>11</v>
      </c>
      <c r="BL7" s="104">
        <f t="shared" ref="BL7:BL70" si="106">IF(AND(AM7="",AR7="",AW7=""),"",SUM(AM7)*SUM(AP$4)+SUM(AR7)*SUM(AU$4)+SUM(AW7)*SUM(AZ$4)+SUM(BB7)*SUM(BE$4)+SUM(BG7)*SUM(BJ$4))</f>
        <v>11.25</v>
      </c>
      <c r="BM7" s="104">
        <f t="shared" ref="BM7:BM70" si="107">IF(AND(AN7="",AS7="",AX7=""),"",SUM(AN7)*SUM(AP$4)+SUM(AS7)*SUM(AU$4)+SUM(AX7)*SUM(AZ$4)+SUM(BC7)*SUM(BE$4)+SUM(BH7)*SUM(BJ$4))</f>
        <v>11.15</v>
      </c>
      <c r="BN7" s="104" t="str">
        <f t="shared" ref="BN7:BN70" si="108">IF(AND(AO7="",AT7="",AY7=""),"",SUM(AO7)*SUM(AP$4)+SUM(AT7)*SUM(AU$4)+SUM(AY7)*SUM(AZ$4)+SUM(BD7)*SUM(BE$4)+SUM(BI7)*SUM(BJ$4))</f>
        <v/>
      </c>
      <c r="BO7" s="104">
        <f t="shared" ref="BO7:BO70" si="109">IF(AND(AP7="",AU7="",AZ7=""),"",SUM(AP7)*SUM(AP$4)+SUM(AU7)*SUM(AU$4)+SUM(AZ7)*SUM(AZ$4)+SUM(BE7)*SUM(BE$4)+SUM(BJ7)*SUM(BJ$4))</f>
        <v>11.15</v>
      </c>
      <c r="BP7" s="105">
        <f t="shared" si="12"/>
        <v>5</v>
      </c>
      <c r="BQ7" s="109">
        <f t="shared" ref="BQ7:BQ70" si="110">IF(ISERROR(RANK(BO7,BO$6:BO$85)),"",RANK(BO7,BO$6:BO$85))</f>
        <v>13</v>
      </c>
      <c r="BR7" s="102">
        <v>14.5</v>
      </c>
      <c r="BS7" s="102">
        <v>7</v>
      </c>
      <c r="BT7" s="104">
        <f t="shared" si="13"/>
        <v>10</v>
      </c>
      <c r="BU7" s="102"/>
      <c r="BV7" s="104">
        <f t="shared" ref="BV7:BV70" si="111">IF(AND(BR7="",BS7=""),"",IF(OR(BU7="",BU7&lt;BT7),BT7,IF(BS7="",BU7,BR7*BR$4+BU7*(1-BR$4))))</f>
        <v>10</v>
      </c>
      <c r="BW7" s="102">
        <v>14.5</v>
      </c>
      <c r="BX7" s="102">
        <v>7</v>
      </c>
      <c r="BY7" s="104">
        <f t="shared" si="14"/>
        <v>10</v>
      </c>
      <c r="BZ7" s="102"/>
      <c r="CA7" s="104">
        <f t="shared" ref="CA7:CA70" si="112">IF(AND(BW7="",BX7=""),"",IF(OR(BZ7="",BZ7&lt;BY7),BY7,IF(BX7="",BZ7,BW7*BW$4+BZ7*(1-BW$4))))</f>
        <v>10</v>
      </c>
      <c r="CB7" s="102">
        <v>12</v>
      </c>
      <c r="CC7" s="102">
        <v>12</v>
      </c>
      <c r="CD7" s="104">
        <f t="shared" si="15"/>
        <v>12</v>
      </c>
      <c r="CE7" s="118"/>
      <c r="CF7" s="104">
        <f t="shared" ref="CF7:CF70" si="113">IF(AND(CB7="",CC7=""),"",IF(OR(CE7="",CE7&lt;CD7),CD7,IF(CC7="",CE7,CB7*CB$4+CE7*(1-CB$4))))</f>
        <v>12</v>
      </c>
      <c r="CG7" s="102"/>
      <c r="CH7" s="102"/>
      <c r="CI7" s="104" t="str">
        <f t="shared" si="16"/>
        <v/>
      </c>
      <c r="CJ7" s="118"/>
      <c r="CK7" s="104" t="str">
        <f t="shared" ref="CK7:CK70" si="114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5">IF(AND(CL7="",CM7=""),"",IF(OR(CO7="",CO7&lt;CN7),CN7,IF(CM7="",CO7,CL7*CL$4+CO7*(1-CL$4))))</f>
        <v/>
      </c>
      <c r="CQ7" s="104">
        <f t="shared" ref="CQ7:CQ70" si="116">IF(AND(BR7="",BW7="",CB7=""),"",SUM(BR7)*SUM(BV$4)+SUM(BW7)*SUM(CA$4)+SUM(CB7)*SUM(CF$4)+SUM(CG7)*SUM(CK$4)+SUM(CL7)*SUM(CP$4))</f>
        <v>13.71875</v>
      </c>
      <c r="CR7" s="104">
        <f t="shared" ref="CR7:CR70" si="117">IF(AND(BS7="",BX7="",CC7=""),"",SUM(BS7)*SUM(BV$4)+SUM(BX7)*SUM(CA$4)+SUM(CC7)*SUM(CF$4)+SUM(CH7)*SUM(CK$4)+SUM(CM7)*SUM(CP$4))</f>
        <v>8.5625</v>
      </c>
      <c r="CS7" s="104">
        <f t="shared" ref="CS7:CS70" si="118">IF(AND(BT7="",BY7="",CD7=""),"",SUM(BT7)*SUM(BV$4)+SUM(BY7)*SUM(CA$4)+SUM(CD7)*SUM(CF$4)+SUM(CI7)*SUM(CK$4)+SUM(CN7)*SUM(CP$4))</f>
        <v>10.625</v>
      </c>
      <c r="CT7" s="104" t="str">
        <f t="shared" ref="CT7:CT70" si="119">IF(AND(BU7="",BZ7="",CE7=""),"",SUM(BU7)*SUM(BV$4)+SUM(BZ7)*SUM(CA$4)+SUM(CE7)*SUM(CF$4)+SUM(CJ7)*SUM(CK$4)+SUM(CO7)*SUM(CP$4))</f>
        <v/>
      </c>
      <c r="CU7" s="104">
        <f t="shared" ref="CU7:CU70" si="120">IF(AND(BV7="",CA7="",CF7=""),"",SUM(BV7)*SUM(BV$4)+SUM(CA7)*SUM(CA$4)+SUM(CF7)*SUM(CF$4)+SUM(CK7)*SUM(CK$4)+SUM(CP7)*SUM(CP$4))</f>
        <v>10.625</v>
      </c>
      <c r="CV7" s="105">
        <f t="shared" si="18"/>
        <v>5</v>
      </c>
      <c r="CW7" s="109">
        <f t="shared" ref="CW7:CW70" si="121">IF(ISERROR(RANK(CU7,CU$6:CU$85)),"",RANK(CU7,CU$6:CU$85))</f>
        <v>12</v>
      </c>
      <c r="CX7" s="102">
        <v>12</v>
      </c>
      <c r="CY7" s="102">
        <v>11.5</v>
      </c>
      <c r="CZ7" s="104">
        <f t="shared" si="19"/>
        <v>11.7</v>
      </c>
      <c r="DA7" s="102"/>
      <c r="DB7" s="104">
        <f t="shared" ref="DB7:DB70" si="122">IF(AND(CX7="",CY7=""),"",IF(OR(DA7="",DA7&lt;CZ7),CZ7,IF(CY7="",DA7,CX7*CX$4+DA7*(1-CX$4))))</f>
        <v>11.7</v>
      </c>
      <c r="DC7" s="102">
        <v>12</v>
      </c>
      <c r="DD7" s="102">
        <v>12.5</v>
      </c>
      <c r="DE7" s="104">
        <f t="shared" si="20"/>
        <v>12.3</v>
      </c>
      <c r="DF7" s="102"/>
      <c r="DG7" s="104">
        <f t="shared" ref="DG7:DG70" si="123">IF(AND(DC7="",DD7=""),"",IF(OR(DF7="",DF7&lt;DE7),DE7,IF(DD7="",DF7,DC7*DC$4+DF7*(1-DC$4))))</f>
        <v>12.3</v>
      </c>
      <c r="DH7" s="102"/>
      <c r="DI7" s="102"/>
      <c r="DJ7" s="104" t="str">
        <f t="shared" si="21"/>
        <v/>
      </c>
      <c r="DK7" s="118"/>
      <c r="DL7" s="104" t="str">
        <f t="shared" ref="DL7:DL70" si="124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25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6">IF(AND(DR7="",DS7=""),"",IF(OR(DU7="",DU7&lt;DT7),DT7,IF(DS7="",DU7,DR7*DR$4+DU7*(1-DR$4))))</f>
        <v/>
      </c>
      <c r="DW7" s="104">
        <f t="shared" ref="DW7:DW70" si="127">IF(AND(CX7="",DC7="",DH7=""),"",SUM(CX7)*SUM(DB$4)+SUM(DC7)*SUM(DG$4)+SUM(DH7)*SUM(DL$4)+SUM(DM7)*SUM(DQ$4)+SUM(DR7)*SUM(DV$4))</f>
        <v>12</v>
      </c>
      <c r="DX7" s="104">
        <f t="shared" ref="DX7:DX70" si="128">IF(AND(CY7="",DD7="",DI7=""),"",SUM(CY7)*SUM(DB$4)+SUM(DD7)*SUM(DG$4)+SUM(DI7)*SUM(DL$4)+SUM(DN7)*SUM(DQ$4)+SUM(DS7)*SUM(DV$4))</f>
        <v>12</v>
      </c>
      <c r="DY7" s="104">
        <f t="shared" ref="DY7:DY70" si="129">IF(AND(CZ7="",DE7="",DJ7=""),"",SUM(CZ7)*SUM(DB$4)+SUM(DE7)*SUM(DG$4)+SUM(DJ7)*SUM(DL$4)+SUM(DO7)*SUM(DQ$4)+SUM(DT7)*SUM(DV$4))</f>
        <v>12</v>
      </c>
      <c r="DZ7" s="104" t="str">
        <f t="shared" ref="DZ7:DZ70" si="130">IF(AND(DA7="",DF7="",DK7=""),"",SUM(DA7)*SUM(DB$4)+SUM(DF7)*SUM(DG$4)+SUM(DK7)*SUM(DL$4)+SUM(DP7)*SUM(DQ$4)+SUM(DU7)*SUM(DV$4))</f>
        <v/>
      </c>
      <c r="EA7" s="104">
        <f t="shared" ref="EA7:EA70" si="131">IF(AND(DB7="",DG7="",DL7=""),"",SUM(DB7)*SUM(DB$4)+SUM(DG7)*SUM(DG$4)+SUM(DL7)*SUM(DL$4)+SUM(DQ7)*SUM(DQ$4)+SUM(DV7)*SUM(DV$4))</f>
        <v>12</v>
      </c>
      <c r="EB7" s="105">
        <f t="shared" si="24"/>
        <v>3</v>
      </c>
      <c r="EC7" s="109">
        <f t="shared" ref="EC7:EC70" si="132">IF(ISERROR(RANK(EA7,EA$6:EA$85)),"",RANK(EA7,EA$6:EA$85))</f>
        <v>12</v>
      </c>
      <c r="ED7" s="102">
        <v>15.5</v>
      </c>
      <c r="EE7" s="242">
        <v>20</v>
      </c>
      <c r="EF7" s="104">
        <f t="shared" si="25"/>
        <v>18.2</v>
      </c>
      <c r="EG7" s="102"/>
      <c r="EH7" s="104">
        <f t="shared" ref="EH7:EH70" si="133">IF(AND(ED7="",EE7=""),"",IF(OR(EG7="",EG7&lt;EF7),EF7,IF(EE7="",EG7,ED7*ED$4+EG7*(1-ED$4))))</f>
        <v>18.2</v>
      </c>
      <c r="EI7" s="102">
        <v>13.5</v>
      </c>
      <c r="EJ7" s="102">
        <v>14.5</v>
      </c>
      <c r="EK7" s="104">
        <f t="shared" si="26"/>
        <v>14.1</v>
      </c>
      <c r="EL7" s="102"/>
      <c r="EM7" s="104">
        <f t="shared" ref="EM7:EM70" si="134">IF(AND(EI7="",EJ7=""),"",IF(OR(EL7="",EL7&lt;EK7),EK7,IF(EJ7="",EL7,EI7*EI$4+EL7*(1-EI$4))))</f>
        <v>14.1</v>
      </c>
      <c r="EN7" s="102"/>
      <c r="EO7" s="102"/>
      <c r="EP7" s="104" t="str">
        <f t="shared" si="27"/>
        <v/>
      </c>
      <c r="EQ7" s="118"/>
      <c r="ER7" s="104" t="str">
        <f t="shared" ref="ER7:ER70" si="135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36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7">IF(AND(EX7="",EY7=""),"",IF(OR(FA7="",FA7&lt;EZ7),EZ7,IF(EY7="",FA7,EX7*EX$4+FA7*(1-EX$4))))</f>
        <v/>
      </c>
      <c r="FC7" s="104">
        <f t="shared" ref="FC7:FC70" si="138">IF(AND(ED7="",EI7="",EN7=""),"",SUM(ED7)*SUM(EH$4)+SUM(EI7)*SUM(EM$4)+SUM(EN7)*SUM(ER$4)+SUM(ES7)*SUM(EW$4)+SUM(EX7)*SUM(FB$4))</f>
        <v>14.5</v>
      </c>
      <c r="FD7" s="104">
        <f t="shared" ref="FD7:FD70" si="139">IF(AND(EE7="",EJ7="",EO7=""),"",SUM(EE7)*SUM(EH$4)+SUM(EJ7)*SUM(EM$4)+SUM(EO7)*SUM(ER$4)+SUM(ET7)*SUM(EW$4)+SUM(EY7)*SUM(FB$4))</f>
        <v>17.25</v>
      </c>
      <c r="FE7" s="104">
        <f t="shared" ref="FE7:FE70" si="140">IF(AND(EF7="",EK7="",EP7=""),"",SUM(EF7)*SUM(EH$4)+SUM(EK7)*SUM(EM$4)+SUM(EP7)*SUM(ER$4)+SUM(EU7)*SUM(EW$4)+SUM(EZ7)*SUM(FB$4))</f>
        <v>16.149999999999999</v>
      </c>
      <c r="FF7" s="104" t="str">
        <f t="shared" ref="FF7:FF70" si="141">IF(AND(EG7="",EL7="",EQ7=""),"",SUM(EG7)*SUM(EH$4)+SUM(EL7)*SUM(EM$4)+SUM(EQ7)*SUM(ER$4)+SUM(EV7)*SUM(EW$4)+SUM(FA7)*SUM(FB$4))</f>
        <v/>
      </c>
      <c r="FG7" s="104">
        <f t="shared" ref="FG7:FG70" si="142">IF(AND(EH7="",EM7="",ER7=""),"",SUM(EH7)*SUM(EH$4)+SUM(EM7)*SUM(EM$4)+SUM(ER7)*SUM(ER$4)+SUM(EW7)*SUM(EW$4)+SUM(FB7)*SUM(FB$4))</f>
        <v>16.149999999999999</v>
      </c>
      <c r="FH7" s="105">
        <f t="shared" si="30"/>
        <v>3</v>
      </c>
      <c r="FI7" s="109">
        <f t="shared" ref="FI7:FI70" si="143">IF(ISERROR(RANK(FG7,FG$6:FG$85)),"",RANK(FG7,FG$6:FG$85))</f>
        <v>2</v>
      </c>
      <c r="FJ7" s="102"/>
      <c r="FK7" s="102"/>
      <c r="FL7" s="104" t="str">
        <f t="shared" si="31"/>
        <v/>
      </c>
      <c r="FM7" s="102"/>
      <c r="FN7" s="104" t="str">
        <f t="shared" ref="FN7:FN70" si="144">IF(AND(FJ7="",FK7=""),"",IF(OR(FM7="",FM7&lt;FL7),FL7,IF(FK7="",FM7,FJ7*FJ$4+FM7*(1-FJ$4))))</f>
        <v/>
      </c>
      <c r="FO7" s="102"/>
      <c r="FP7" s="102"/>
      <c r="FQ7" s="104" t="str">
        <f t="shared" si="32"/>
        <v/>
      </c>
      <c r="FR7" s="102"/>
      <c r="FS7" s="104" t="str">
        <f t="shared" ref="FS7:FS70" si="145">IF(AND(FO7="",FP7=""),"",IF(OR(FR7="",FR7&lt;FQ7),FQ7,IF(FP7="",FR7,FO7*FO$4+FR7*(1-FO$4))))</f>
        <v/>
      </c>
      <c r="FT7" s="102"/>
      <c r="FU7" s="102"/>
      <c r="FV7" s="104" t="str">
        <f t="shared" si="33"/>
        <v/>
      </c>
      <c r="FW7" s="118"/>
      <c r="FX7" s="104" t="str">
        <f t="shared" ref="FX7:FX70" si="146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47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8">IF(AND(GD7="",GE7=""),"",IF(OR(GG7="",GG7&lt;GF7),GF7,IF(GE7="",GG7,GD7*GD$4+GG7*(1-GD$4))))</f>
        <v/>
      </c>
      <c r="GI7" s="104" t="str">
        <f t="shared" ref="GI7:GI70" si="149">IF(AND(FJ7="",FO7="",FT7=""),"",SUM(FJ7)*SUM(FN$4)+SUM(FO7)*SUM(FS$4)+SUM(FT7)*SUM(FX$4)+SUM(FY7)*SUM(GC$4)+SUM(GD7)*SUM(GH$4))</f>
        <v/>
      </c>
      <c r="GJ7" s="104" t="str">
        <f t="shared" ref="GJ7:GJ70" si="150">IF(AND(FK7="",FP7="",FU7=""),"",SUM(FK7)*SUM(FN$4)+SUM(FP7)*SUM(FS$4)+SUM(FU7)*SUM(FX$4)+SUM(FZ7)*SUM(GC$4)+SUM(GE7)*SUM(GH$4))</f>
        <v/>
      </c>
      <c r="GK7" s="104" t="str">
        <f t="shared" ref="GK7:GK70" si="151">IF(AND(FL7="",FQ7="",FV7=""),"",SUM(FL7)*SUM(FN$4)+SUM(FQ7)*SUM(FS$4)+SUM(FV7)*SUM(FX$4)+SUM(GA7)*SUM(GC$4)+SUM(GF7)*SUM(GH$4))</f>
        <v/>
      </c>
      <c r="GL7" s="104" t="str">
        <f t="shared" ref="GL7:GL70" si="152">IF(AND(FM7="",FR7="",FW7=""),"",SUM(FM7)*SUM(FN$4)+SUM(FR7)*SUM(FS$4)+SUM(FW7)*SUM(FX$4)+SUM(GB7)*SUM(GC$4)+SUM(GG7)*SUM(GH$4))</f>
        <v/>
      </c>
      <c r="GM7" s="104" t="str">
        <f t="shared" ref="GM7:GM70" si="153">IF(AND(FN7="",FS7="",FX7=""),"",SUM(FN7)*SUM(FN$4)+SUM(FS7)*SUM(FS$4)+SUM(FX7)*SUM(FX$4)+SUM(GC7)*SUM(GC$4)+SUM(GH7)*SUM(GH$4))</f>
        <v/>
      </c>
      <c r="GN7" s="105" t="str">
        <f t="shared" si="36"/>
        <v/>
      </c>
      <c r="GO7" s="109" t="str">
        <f t="shared" ref="GO7:GO70" si="154">IF(ISERROR(RANK(GM7,GM$6:GM$85)),"",RANK(GM7,GM$6:GM$85))</f>
        <v/>
      </c>
      <c r="GP7" s="102">
        <v>11</v>
      </c>
      <c r="GQ7" s="102">
        <v>10</v>
      </c>
      <c r="GR7" s="104">
        <f t="shared" si="37"/>
        <v>11</v>
      </c>
      <c r="GS7" s="102"/>
      <c r="GT7" s="104">
        <f t="shared" ref="GT7:GT70" si="155">IF(AND(GP7="",GQ7=""),"",IF(OR(GS7="",GS7&lt;GR7),GR7,IF(GQ7="",GS7,GP7*GP$4+GS7*(1-GP$4))))</f>
        <v>11</v>
      </c>
      <c r="GU7" s="102">
        <v>13.75</v>
      </c>
      <c r="GV7" s="102">
        <v>12.25</v>
      </c>
      <c r="GW7" s="104">
        <f t="shared" si="38"/>
        <v>13.75</v>
      </c>
      <c r="GX7" s="102"/>
      <c r="GY7" s="104">
        <f t="shared" ref="GY7:GY70" si="156">IF(AND(GU7="",GV7=""),"",IF(OR(GX7="",GX7&lt;GW7),GW7,IF(GV7="",GX7,GU7*GU$4+GX7*(1-GU$4))))</f>
        <v>13.75</v>
      </c>
      <c r="GZ7" s="102"/>
      <c r="HA7" s="102"/>
      <c r="HB7" s="104" t="str">
        <f t="shared" si="39"/>
        <v/>
      </c>
      <c r="HC7" s="118"/>
      <c r="HD7" s="104" t="str">
        <f t="shared" ref="HD7:HD70" si="157">IF(AND(GZ7="",HA7=""),"",IF(OR(HC7="",HC7&lt;HB7),HB7,IF(HA7="",HC7,GZ7*GZ$4+HC7*(1-GZ$4))))</f>
        <v/>
      </c>
      <c r="HE7" s="102"/>
      <c r="HF7" s="102"/>
      <c r="HG7" s="104" t="str">
        <f t="shared" si="40"/>
        <v/>
      </c>
      <c r="HH7" s="118"/>
      <c r="HI7" s="104" t="str">
        <f t="shared" ref="HI7:HI70" si="158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59">IF(AND(HJ7="",HK7=""),"",IF(OR(HM7="",HM7&lt;HL7),HL7,IF(HK7="",HM7,HJ7*HJ$4+HM7*(1-HJ$4))))</f>
        <v/>
      </c>
      <c r="HO7" s="104">
        <f t="shared" ref="HO7:HO70" si="160">IF(AND(GP7="",GU7="",GZ7=""),"",SUM(GP7)*SUM(GT$4)+SUM(GU7)*SUM(GY$4)+SUM(GZ7)*SUM(HD$4)+SUM(HE7)*SUM(HI$4)+SUM(HJ7)*SUM(HN$4))</f>
        <v>12.375</v>
      </c>
      <c r="HP7" s="104">
        <f t="shared" ref="HP7:HP70" si="161">IF(AND(GQ7="",GV7="",HA7=""),"",SUM(GQ7)*SUM(GT$4)+SUM(GV7)*SUM(GY$4)+SUM(HA7)*SUM(HD$4)+SUM(HF7)*SUM(HI$4)+SUM(HK7)*SUM(HN$4))</f>
        <v>11.125</v>
      </c>
      <c r="HQ7" s="104">
        <f t="shared" ref="HQ7:HQ70" si="162">IF(AND(GR7="",GW7="",HB7=""),"",SUM(GR7)*SUM(GT$4)+SUM(GW7)*SUM(GY$4)+SUM(HB7)*SUM(HD$4)+SUM(HG7)*SUM(HI$4)+SUM(HL7)*SUM(HN$4))</f>
        <v>12.375</v>
      </c>
      <c r="HR7" s="104" t="str">
        <f t="shared" ref="HR7:HR70" si="163">IF(AND(GS7="",GX7="",HC7=""),"",SUM(GS7)*SUM(GT$4)+SUM(GX7)*SUM(GY$4)+SUM(HC7)*SUM(HD$4)+SUM(HH7)*SUM(HI$4)+SUM(HM7)*SUM(HN$4))</f>
        <v/>
      </c>
      <c r="HS7" s="104">
        <f t="shared" ref="HS7:HS70" si="164">IF(AND(GT7="",GY7="",HD7=""),"",SUM(GT7)*SUM(GT$4)+SUM(GY7)*SUM(GY$4)+SUM(HD7)*SUM(HD$4)+SUM(HI7)*SUM(HI$4)+SUM(HN7)*SUM(HN$4))</f>
        <v>12.375</v>
      </c>
      <c r="HT7" s="105">
        <f t="shared" si="42"/>
        <v>2</v>
      </c>
      <c r="HU7" s="109">
        <f t="shared" ref="HU7:HU70" si="165">IF(ISERROR(RANK(HS7,HS$6:HS$85)),"",RANK(HS7,HS$6:HS$85))</f>
        <v>8</v>
      </c>
      <c r="HV7" s="102">
        <v>15</v>
      </c>
      <c r="HW7" s="102">
        <v>10.25</v>
      </c>
      <c r="HX7" s="104">
        <f t="shared" si="43"/>
        <v>15</v>
      </c>
      <c r="HY7" s="102"/>
      <c r="HZ7" s="104">
        <f t="shared" ref="HZ7:HZ70" si="166">IF(AND(HV7="",HW7=""),"",IF(OR(HY7="",HY7&lt;HX7),HX7,IF(HW7="",HY7,HV7*HV$4+HY7*(1-HV$4))))</f>
        <v>15</v>
      </c>
      <c r="IA7" s="102"/>
      <c r="IB7" s="102"/>
      <c r="IC7" s="104" t="str">
        <f t="shared" si="44"/>
        <v/>
      </c>
      <c r="ID7" s="102"/>
      <c r="IE7" s="104" t="str">
        <f t="shared" ref="IE7:IE70" si="167">IF(AND(IA7="",IB7=""),"",IF(OR(ID7="",ID7&lt;IC7),IC7,IF(IB7="",ID7,IA7*IA$4+ID7*(1-IA$4))))</f>
        <v/>
      </c>
      <c r="IF7" s="102"/>
      <c r="IG7" s="102"/>
      <c r="IH7" s="104" t="str">
        <f t="shared" si="45"/>
        <v/>
      </c>
      <c r="II7" s="118"/>
      <c r="IJ7" s="104" t="str">
        <f t="shared" ref="IJ7:IJ70" si="168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69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70">IF(AND(IP7="",IQ7=""),"",IF(OR(IS7="",IS7&lt;IR7),IR7,IF(IQ7="",IS7,IP7*IP$4+IS7*(1-IP$4))))</f>
        <v/>
      </c>
      <c r="IU7" s="104">
        <f t="shared" ref="IU7:IU70" si="171">IF(AND(HV7="",IA7="",IF7=""),"",SUM(HV7)*SUM(HZ$4)+SUM(IA7)*SUM(IE$4)+SUM(IF7)*SUM(IJ$4)+SUM(IK7)*SUM(IO$4)+SUM(IP7)*SUM(IT$4))</f>
        <v>15</v>
      </c>
      <c r="IV7" s="104">
        <f t="shared" ref="IV7:IV70" si="172">IF(AND(HW7="",IB7="",IG7=""),"",SUM(HW7)*SUM(HZ$4)+SUM(IB7)*SUM(IE$4)+SUM(IG7)*SUM(IJ$4)+SUM(IL7)*SUM(IO$4)+SUM(IQ7)*SUM(IT$4))</f>
        <v>10.25</v>
      </c>
      <c r="IW7" s="104">
        <f t="shared" ref="IW7:IW70" si="173">IF(AND(HX7="",IC7="",IH7=""),"",SUM(HX7)*SUM(HZ$4)+SUM(IC7)*SUM(IE$4)+SUM(IH7)*SUM(IJ$4)+SUM(IM7)*SUM(IO$4)+SUM(IR7)*SUM(IT$4))</f>
        <v>15</v>
      </c>
      <c r="IX7" s="104" t="str">
        <f t="shared" ref="IX7:IX70" si="174">IF(AND(HY7="",ID7="",II7=""),"",SUM(HY7)*SUM(HZ$4)+SUM(ID7)*SUM(IE$4)+SUM(II7)*SUM(IJ$4)+SUM(IN7)*SUM(IO$4)+SUM(IS7)*SUM(IT$4))</f>
        <v/>
      </c>
      <c r="IY7" s="104">
        <f t="shared" ref="IY7:IY70" si="175">IF(AND(HZ7="",IE7="",IJ7=""),"",SUM(HZ7)*SUM(HZ$4)+SUM(IE7)*SUM(IE$4)+SUM(IJ7)*SUM(IJ$4)+SUM(IO7)*SUM(IO$4)+SUM(IT7)*SUM(IT$4))</f>
        <v>15</v>
      </c>
      <c r="IZ7" s="105">
        <f t="shared" si="48"/>
        <v>2</v>
      </c>
      <c r="JA7" s="109">
        <f t="shared" ref="JA7:JA70" si="176">IF(ISERROR(RANK(IY7,IY$6:IY$85)),"",RANK(IY7,IY$6:IY$85))</f>
        <v>6</v>
      </c>
      <c r="JB7" s="102">
        <v>10.25</v>
      </c>
      <c r="JC7" s="102">
        <v>10.142857142857142</v>
      </c>
      <c r="JD7" s="104">
        <f t="shared" si="49"/>
        <v>10.185714285714287</v>
      </c>
      <c r="JE7" s="102"/>
      <c r="JF7" s="104">
        <f t="shared" ref="JF7:JF70" si="177">IF(AND(JB7="",JC7=""),"",IF(OR(JE7="",JE7&lt;JD7),JD7,IF(JC7="",JE7,JB7*JB$4+JE7*(1-JB$4))))</f>
        <v>10.185714285714287</v>
      </c>
      <c r="JG7" s="102"/>
      <c r="JH7" s="102"/>
      <c r="JI7" s="104" t="str">
        <f t="shared" si="50"/>
        <v/>
      </c>
      <c r="JJ7" s="102"/>
      <c r="JK7" s="104" t="str">
        <f t="shared" ref="JK7:JK70" si="178">IF(AND(JG7="",JH7=""),"",IF(OR(JJ7="",JJ7&lt;JI7),JI7,IF(JH7="",JJ7,JG7*JG$4+JJ7*(1-JG$4))))</f>
        <v/>
      </c>
      <c r="JL7" s="102"/>
      <c r="JM7" s="102"/>
      <c r="JN7" s="104" t="str">
        <f t="shared" si="51"/>
        <v/>
      </c>
      <c r="JO7" s="118"/>
      <c r="JP7" s="104" t="str">
        <f t="shared" ref="JP7:JP70" si="179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80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81">IF(AND(JV7="",JW7=""),"",IF(OR(JY7="",JY7&lt;JX7),JX7,IF(JW7="",JY7,JV7*JV$4+JY7*(1-JV$4))))</f>
        <v/>
      </c>
      <c r="KA7" s="104">
        <f t="shared" ref="KA7:KA70" si="182">IF(AND(JB7="",JG7="",JL7=""),"",SUM(JB7)*SUM(JF$4)+SUM(JG7)*SUM(JK$4)+SUM(JL7)*SUM(JP$4)+SUM(JQ7)*SUM(JU$4)+SUM(JV7)*SUM(JZ$4))</f>
        <v>10.25</v>
      </c>
      <c r="KB7" s="104">
        <f t="shared" ref="KB7:KB70" si="183">IF(AND(JC7="",JH7="",JM7=""),"",SUM(JC7)*SUM(JF$4)+SUM(JH7)*SUM(JK$4)+SUM(JM7)*SUM(JP$4)+SUM(JR7)*SUM(JU$4)+SUM(JW7)*SUM(JZ$4))</f>
        <v>10.142857142857142</v>
      </c>
      <c r="KC7" s="104">
        <f t="shared" ref="KC7:KC70" si="184">IF(AND(JD7="",JI7="",JN7=""),"",SUM(JD7)*SUM(JF$4)+SUM(JI7)*SUM(JK$4)+SUM(JN7)*SUM(JP$4)+SUM(JS7)*SUM(JU$4)+SUM(JX7)*SUM(JZ$4))</f>
        <v>10.185714285714287</v>
      </c>
      <c r="KD7" s="104" t="str">
        <f t="shared" ref="KD7:KD70" si="185">IF(AND(JE7="",JJ7="",JO7=""),"",SUM(JE7)*SUM(JF$4)+SUM(JJ7)*SUM(JK$4)+SUM(JO7)*SUM(JP$4)+SUM(JT7)*SUM(JU$4)+SUM(JY7)*SUM(JZ$4))</f>
        <v/>
      </c>
      <c r="KE7" s="104">
        <f t="shared" ref="KE7:KE70" si="186">IF(AND(JF7="",JK7="",JP7=""),"",SUM(JF7)*SUM(JF$4)+SUM(JK7)*SUM(JK$4)+SUM(JP7)*SUM(JP$4)+SUM(JU7)*SUM(JU$4)+SUM(JZ7)*SUM(JZ$4))</f>
        <v>10.185714285714287</v>
      </c>
      <c r="KF7" s="105">
        <f t="shared" si="54"/>
        <v>2</v>
      </c>
      <c r="KG7" s="109">
        <f t="shared" ref="KG7:KG70" si="187">IF(ISERROR(RANK(KE7,KE$6:KE$85)),"",RANK(KE7,KE$6:KE$85))</f>
        <v>11</v>
      </c>
      <c r="KH7" s="102"/>
      <c r="KI7" s="102"/>
      <c r="KJ7" s="104" t="str">
        <f t="shared" si="55"/>
        <v/>
      </c>
      <c r="KK7" s="102"/>
      <c r="KL7" s="104" t="str">
        <f t="shared" ref="KL7:KL70" si="188">IF(AND(KH7="",KI7=""),"",IF(OR(KK7="",KK7&lt;KJ7),KJ7,IF(KI7="",KK7,KH7*KH$4+KK7*(1-KH$4))))</f>
        <v/>
      </c>
      <c r="KM7" s="102"/>
      <c r="KN7" s="102"/>
      <c r="KO7" s="104" t="str">
        <f t="shared" si="56"/>
        <v/>
      </c>
      <c r="KP7" s="102"/>
      <c r="KQ7" s="104" t="str">
        <f t="shared" ref="KQ7:KQ70" si="189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90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91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2">IF(AND(LB7="",LC7=""),"",IF(OR(LE7="",LE7&lt;LD7),LD7,IF(LC7="",LE7,LB7*LB$4+LE7*(1-LB$4))))</f>
        <v/>
      </c>
      <c r="LG7" s="104" t="str">
        <f t="shared" ref="LG7:LG70" si="193">IF(AND(KH7="",KM7="",KR7=""),"",SUM(KH7)*SUM(KL$4)+SUM(KM7)*SUM(KQ$4)+SUM(KR7)*SUM(KV$4)+SUM(KW7)*SUM(LA$4)+SUM(LB7)*SUM(LF$4))</f>
        <v/>
      </c>
      <c r="LH7" s="104" t="str">
        <f t="shared" ref="LH7:LH70" si="194">IF(AND(KI7="",KN7="",KS7=""),"",SUM(KI7)*SUM(KL$4)+SUM(KN7)*SUM(KQ$4)+SUM(KS7)*SUM(KV$4)+SUM(KX7)*SUM(LA$4)+SUM(LC7)*SUM(LF$4))</f>
        <v/>
      </c>
      <c r="LI7" s="104" t="str">
        <f t="shared" ref="LI7:LI70" si="195">IF(AND(KJ7="",KO7="",KT7=""),"",SUM(KJ7)*SUM(KL$4)+SUM(KO7)*SUM(KQ$4)+SUM(KT7)*SUM(KV$4)+SUM(KY7)*SUM(LA$4)+SUM(LD7)*SUM(LF$4))</f>
        <v/>
      </c>
      <c r="LJ7" s="104" t="str">
        <f t="shared" ref="LJ7:LJ70" si="196">IF(AND(KK7="",KP7="",KU7=""),"",SUM(KK7)*SUM(KL$4)+SUM(KP7)*SUM(KQ$4)+SUM(KU7)*SUM(KV$4)+SUM(KZ7)*SUM(LA$4)+SUM(LE7)*SUM(LF$4))</f>
        <v/>
      </c>
      <c r="LK7" s="104" t="str">
        <f t="shared" ref="LK7:LK70" si="197">IF(AND(KL7="",KQ7="",KV7=""),"",SUM(KL7)*SUM(KL$4)+SUM(KQ7)*SUM(KQ$4)+SUM(KV7)*SUM(KV$4)+SUM(LA7)*SUM(LA$4)+SUM(LF7)*SUM(LF$4))</f>
        <v/>
      </c>
      <c r="LL7" s="105" t="str">
        <f t="shared" si="60"/>
        <v/>
      </c>
      <c r="LM7" s="109" t="str">
        <f t="shared" ref="LM7:LM70" si="198">IF(ISERROR(RANK(LK7,LK$6:LK$85)),"",RANK(LK7,LK$6:LK$85))</f>
        <v/>
      </c>
      <c r="LN7" s="102"/>
      <c r="LO7" s="102"/>
      <c r="LP7" s="104" t="str">
        <f t="shared" si="61"/>
        <v/>
      </c>
      <c r="LQ7" s="102"/>
      <c r="LR7" s="104" t="str">
        <f t="shared" ref="LR7:LR70" si="199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200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201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2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3">IF(AND(MH7="",MI7=""),"",IF(OR(MK7="",MK7&lt;MJ7),MJ7,IF(MI7="",MK7,MH7*MH$4+MK7*(1-MH$4))))</f>
        <v/>
      </c>
      <c r="MM7" s="104" t="str">
        <f t="shared" ref="MM7:MM70" si="204">IF(AND(LN7="",LS7="",LX7=""),"",SUM(LN7)*SUM(LR$4)+SUM(LS7)*SUM(LW$4)+SUM(LX7)*SUM(MB$4)+SUM(MC7)*SUM(MG$4)+SUM(MH7)*SUM(ML$4))</f>
        <v/>
      </c>
      <c r="MN7" s="104" t="str">
        <f t="shared" ref="MN7:MN70" si="205">IF(AND(LO7="",LT7="",LY7=""),"",SUM(LO7)*SUM(LR$4)+SUM(LT7)*SUM(LW$4)+SUM(LY7)*SUM(MB$4)+SUM(MD7)*SUM(MG$4)+SUM(MI7)*SUM(ML$4))</f>
        <v/>
      </c>
      <c r="MO7" s="104" t="str">
        <f t="shared" ref="MO7:MO70" si="206">IF(AND(LP7="",LU7="",LZ7=""),"",SUM(LP7)*SUM(LR$4)+SUM(LU7)*SUM(LW$4)+SUM(LZ7)*SUM(MB$4)+SUM(ME7)*SUM(MG$4)+SUM(MJ7)*SUM(ML$4))</f>
        <v/>
      </c>
      <c r="MP7" s="104" t="str">
        <f t="shared" ref="MP7:MP70" si="207">IF(AND(LQ7="",LV7="",MA7=""),"",SUM(LQ7)*SUM(LR$4)+SUM(LV7)*SUM(LW$4)+SUM(MA7)*SUM(MB$4)+SUM(MF7)*SUM(MG$4)+SUM(MK7)*SUM(ML$4))</f>
        <v/>
      </c>
      <c r="MQ7" s="104" t="str">
        <f t="shared" ref="MQ7:MQ70" si="208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09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10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11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2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3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14">IF(AND(NN7="",NO7=""),"",IF(OR(NQ7="",NQ7&lt;NP7),NP7,IF(NO7="",NQ7,NN7*NN$4+NQ7*(1-NN$4))))</f>
        <v/>
      </c>
      <c r="NS7" s="104" t="str">
        <f t="shared" ref="NS7:NS70" si="215">IF(AND(MT7="",MY7="",ND7=""),"",SUM(MT7)*SUM(MX$4)+SUM(MY7)*SUM(NC$4)+SUM(ND7)*SUM(NH$4)+SUM(NI7)*SUM(NM$4)+SUM(NN7)*SUM(NR$4))</f>
        <v/>
      </c>
      <c r="NT7" s="104" t="str">
        <f t="shared" ref="NT7:NT70" si="216">IF(AND(MU7="",MZ7="",NE7=""),"",SUM(MU7)*SUM(MX$4)+SUM(MZ7)*SUM(NC$4)+SUM(NE7)*SUM(NH$4)+SUM(NJ7)*SUM(NM$4)+SUM(NO7)*SUM(NR$4))</f>
        <v/>
      </c>
      <c r="NU7" s="104" t="str">
        <f t="shared" ref="NU7:NU70" si="217">IF(AND(MV7="",NA7="",NF7=""),"",SUM(MV7)*SUM(MX$4)+SUM(NA7)*SUM(NC$4)+SUM(NF7)*SUM(NH$4)+SUM(NK7)*SUM(NM$4)+SUM(NP7)*SUM(NR$4))</f>
        <v/>
      </c>
      <c r="NV7" s="104" t="str">
        <f t="shared" ref="NV7:NV70" si="218">IF(AND(MW7="",NB7="",NG7=""),"",SUM(MW7)*SUM(MX$4)+SUM(NB7)*SUM(NC$4)+SUM(NG7)*SUM(NH$4)+SUM(NL7)*SUM(NM$4)+SUM(NQ7)*SUM(NR$4))</f>
        <v/>
      </c>
      <c r="NW7" s="104" t="str">
        <f t="shared" ref="NW7:NW70" si="219">IF(AND(MX7="",NC7="",NH7=""),"",SUM(MX7)*SUM(MX$4)+SUM(NC7)*SUM(NC$4)+SUM(NH7)*SUM(NH$4)+SUM(NM7)*SUM(NM$4)+SUM(NR7)*SUM(NR$4))</f>
        <v/>
      </c>
      <c r="NX7" s="105" t="str">
        <f t="shared" si="72"/>
        <v/>
      </c>
      <c r="NY7" s="109" t="str">
        <f t="shared" ref="NY7:NY70" si="220">IF(ISERROR(RANK(NW7,NW$6:NW$85)),"",RANK(NW7,NW$6:NW$85))</f>
        <v/>
      </c>
      <c r="OA7" s="104">
        <f t="shared" si="73"/>
        <v>13.95</v>
      </c>
      <c r="OB7" s="104">
        <f t="shared" si="74"/>
        <v>11.15</v>
      </c>
      <c r="OC7" s="104">
        <f t="shared" si="75"/>
        <v>10.625</v>
      </c>
      <c r="OD7" s="104">
        <f t="shared" si="76"/>
        <v>12</v>
      </c>
      <c r="OE7" s="104">
        <f t="shared" si="77"/>
        <v>16.149999999999999</v>
      </c>
      <c r="OF7" s="104" t="str">
        <f t="shared" si="78"/>
        <v/>
      </c>
      <c r="OG7" s="104">
        <f t="shared" si="79"/>
        <v>12.375</v>
      </c>
      <c r="OH7" s="104">
        <f t="shared" si="80"/>
        <v>15</v>
      </c>
      <c r="OI7" s="104">
        <f t="shared" si="81"/>
        <v>10.185714285714287</v>
      </c>
      <c r="OJ7" s="104" t="str">
        <f t="shared" si="82"/>
        <v/>
      </c>
      <c r="OK7" s="104" t="str">
        <f t="shared" si="83"/>
        <v/>
      </c>
      <c r="OL7" s="104" t="str">
        <f t="shared" si="84"/>
        <v/>
      </c>
      <c r="OM7" s="134"/>
      <c r="ON7" s="104">
        <f t="shared" si="85"/>
        <v>9.9408482142857135</v>
      </c>
      <c r="OO7" s="104">
        <f t="shared" si="86"/>
        <v>8.9231505102040813</v>
      </c>
      <c r="OP7" s="104">
        <f t="shared" si="87"/>
        <v>12.07844387755102</v>
      </c>
      <c r="OQ7" s="104">
        <f t="shared" si="88"/>
        <v>12.07844387755102</v>
      </c>
      <c r="OR7" s="105">
        <f t="shared" ref="OR7:OR70" si="221">IF(AK7="","",SUM($AJ7,$BP7,$CV7,$EB7,$FH7,$GN7,$HT7,$IZ7,$KF7,$LL7,$MR7,$NX7))</f>
        <v>27</v>
      </c>
      <c r="OS7" s="105">
        <f t="shared" ref="OS7:OS70" si="222">IF(OQ7="","",IF(OQ7&lt;10,OR7,30))</f>
        <v>30</v>
      </c>
      <c r="OT7" s="134"/>
      <c r="OU7" s="109">
        <f t="shared" si="89"/>
        <v>8</v>
      </c>
      <c r="OW7" s="95" t="s">
        <v>32</v>
      </c>
      <c r="OX7" s="95" t="s">
        <v>32</v>
      </c>
      <c r="OY7" s="95" t="s">
        <v>30</v>
      </c>
      <c r="OZ7" s="244" t="s">
        <v>30</v>
      </c>
      <c r="PA7" s="95"/>
      <c r="PB7" s="95" t="s">
        <v>31</v>
      </c>
      <c r="PC7" s="95"/>
      <c r="PD7" s="95"/>
      <c r="PE7" s="95"/>
      <c r="PF7" s="95"/>
    </row>
    <row r="8" spans="1:422" x14ac:dyDescent="0.25">
      <c r="A8" s="103">
        <f t="shared" ref="A8:A33" si="223">A7+1</f>
        <v>3</v>
      </c>
      <c r="B8" s="237" t="s">
        <v>328</v>
      </c>
      <c r="C8" s="237" t="s">
        <v>440</v>
      </c>
      <c r="D8" s="237" t="s">
        <v>457</v>
      </c>
      <c r="E8" s="239" t="s">
        <v>277</v>
      </c>
      <c r="F8" s="102">
        <v>14</v>
      </c>
      <c r="G8" s="102">
        <v>12.5</v>
      </c>
      <c r="H8" s="104">
        <f t="shared" si="0"/>
        <v>13.100000000000001</v>
      </c>
      <c r="I8" s="102"/>
      <c r="J8" s="104">
        <f t="shared" si="90"/>
        <v>13.100000000000001</v>
      </c>
      <c r="K8" s="102">
        <v>13.5</v>
      </c>
      <c r="L8" s="102">
        <v>10</v>
      </c>
      <c r="M8" s="104">
        <f t="shared" si="1"/>
        <v>11.4</v>
      </c>
      <c r="N8" s="102"/>
      <c r="O8" s="104">
        <f t="shared" si="91"/>
        <v>11.4</v>
      </c>
      <c r="P8" s="102"/>
      <c r="Q8" s="102"/>
      <c r="R8" s="104" t="str">
        <f t="shared" si="2"/>
        <v/>
      </c>
      <c r="S8" s="118"/>
      <c r="T8" s="104" t="str">
        <f t="shared" si="92"/>
        <v/>
      </c>
      <c r="U8" s="102"/>
      <c r="V8" s="102"/>
      <c r="W8" s="104" t="str">
        <f t="shared" si="3"/>
        <v/>
      </c>
      <c r="X8" s="118"/>
      <c r="Y8" s="104" t="str">
        <f t="shared" si="93"/>
        <v/>
      </c>
      <c r="Z8" s="102"/>
      <c r="AA8" s="102"/>
      <c r="AB8" s="104" t="str">
        <f t="shared" si="4"/>
        <v/>
      </c>
      <c r="AC8" s="102"/>
      <c r="AD8" s="104" t="str">
        <f t="shared" si="94"/>
        <v/>
      </c>
      <c r="AE8" s="104">
        <f t="shared" si="95"/>
        <v>13.75</v>
      </c>
      <c r="AF8" s="104">
        <f t="shared" si="96"/>
        <v>11.25</v>
      </c>
      <c r="AG8" s="104">
        <f t="shared" si="97"/>
        <v>12.25</v>
      </c>
      <c r="AH8" s="104" t="str">
        <f t="shared" si="98"/>
        <v/>
      </c>
      <c r="AI8" s="104">
        <f t="shared" si="99"/>
        <v>12.25</v>
      </c>
      <c r="AJ8" s="105">
        <f t="shared" si="5"/>
        <v>5</v>
      </c>
      <c r="AK8" s="109">
        <f t="shared" si="6"/>
        <v>15</v>
      </c>
      <c r="AL8" s="102">
        <v>8</v>
      </c>
      <c r="AM8" s="102">
        <v>10.5</v>
      </c>
      <c r="AN8" s="104">
        <f t="shared" si="7"/>
        <v>9.5</v>
      </c>
      <c r="AO8" s="102"/>
      <c r="AP8" s="104">
        <f t="shared" si="100"/>
        <v>9.5</v>
      </c>
      <c r="AQ8" s="102">
        <v>9.75</v>
      </c>
      <c r="AR8" s="102">
        <v>10</v>
      </c>
      <c r="AS8" s="104">
        <f t="shared" si="8"/>
        <v>9.9</v>
      </c>
      <c r="AT8" s="102"/>
      <c r="AU8" s="104">
        <f t="shared" si="101"/>
        <v>9.9</v>
      </c>
      <c r="AV8" s="102"/>
      <c r="AW8" s="102"/>
      <c r="AX8" s="104" t="str">
        <f t="shared" si="9"/>
        <v/>
      </c>
      <c r="AY8" s="118"/>
      <c r="AZ8" s="104" t="str">
        <f t="shared" si="102"/>
        <v/>
      </c>
      <c r="BA8" s="102"/>
      <c r="BB8" s="102"/>
      <c r="BC8" s="104" t="str">
        <f t="shared" si="10"/>
        <v/>
      </c>
      <c r="BD8" s="118"/>
      <c r="BE8" s="104" t="str">
        <f t="shared" si="103"/>
        <v/>
      </c>
      <c r="BF8" s="102"/>
      <c r="BG8" s="102"/>
      <c r="BH8" s="104" t="str">
        <f t="shared" si="11"/>
        <v/>
      </c>
      <c r="BI8" s="102"/>
      <c r="BJ8" s="104" t="str">
        <f t="shared" si="104"/>
        <v/>
      </c>
      <c r="BK8" s="104">
        <f t="shared" si="105"/>
        <v>8.875</v>
      </c>
      <c r="BL8" s="104">
        <f t="shared" si="106"/>
        <v>10.25</v>
      </c>
      <c r="BM8" s="104">
        <f t="shared" si="107"/>
        <v>9.6999999999999993</v>
      </c>
      <c r="BN8" s="104" t="str">
        <f t="shared" si="108"/>
        <v/>
      </c>
      <c r="BO8" s="104">
        <f t="shared" si="109"/>
        <v>9.6999999999999993</v>
      </c>
      <c r="BP8" s="105">
        <f t="shared" si="12"/>
        <v>0</v>
      </c>
      <c r="BQ8" s="109">
        <f t="shared" si="110"/>
        <v>20</v>
      </c>
      <c r="BR8" s="102">
        <v>6.5</v>
      </c>
      <c r="BS8" s="102">
        <v>6</v>
      </c>
      <c r="BT8" s="104">
        <f t="shared" si="13"/>
        <v>6.1999999999999993</v>
      </c>
      <c r="BU8" s="102"/>
      <c r="BV8" s="104">
        <f t="shared" si="111"/>
        <v>6.1999999999999993</v>
      </c>
      <c r="BW8" s="102">
        <v>11.5</v>
      </c>
      <c r="BX8" s="102">
        <v>8.5</v>
      </c>
      <c r="BY8" s="104">
        <f t="shared" si="14"/>
        <v>9.6999999999999993</v>
      </c>
      <c r="BZ8" s="102"/>
      <c r="CA8" s="104">
        <f t="shared" si="112"/>
        <v>9.6999999999999993</v>
      </c>
      <c r="CB8" s="102">
        <v>10.5</v>
      </c>
      <c r="CC8" s="102">
        <v>15</v>
      </c>
      <c r="CD8" s="104">
        <f t="shared" si="15"/>
        <v>13.2</v>
      </c>
      <c r="CE8" s="118"/>
      <c r="CF8" s="104">
        <f t="shared" si="113"/>
        <v>13.2</v>
      </c>
      <c r="CG8" s="102"/>
      <c r="CH8" s="102"/>
      <c r="CI8" s="104" t="str">
        <f t="shared" si="16"/>
        <v/>
      </c>
      <c r="CJ8" s="118"/>
      <c r="CK8" s="104" t="str">
        <f t="shared" si="114"/>
        <v/>
      </c>
      <c r="CL8" s="102"/>
      <c r="CM8" s="102"/>
      <c r="CN8" s="104" t="str">
        <f t="shared" si="17"/>
        <v/>
      </c>
      <c r="CO8" s="102"/>
      <c r="CP8" s="104" t="str">
        <f t="shared" si="115"/>
        <v/>
      </c>
      <c r="CQ8" s="104">
        <f t="shared" si="116"/>
        <v>9.3125</v>
      </c>
      <c r="CR8" s="104">
        <f t="shared" si="117"/>
        <v>9.59375</v>
      </c>
      <c r="CS8" s="104">
        <f t="shared" si="118"/>
        <v>9.4812499999999993</v>
      </c>
      <c r="CT8" s="104" t="str">
        <f t="shared" si="119"/>
        <v/>
      </c>
      <c r="CU8" s="104">
        <f t="shared" si="120"/>
        <v>9.4812499999999993</v>
      </c>
      <c r="CV8" s="105">
        <f t="shared" si="18"/>
        <v>0</v>
      </c>
      <c r="CW8" s="109">
        <f t="shared" si="121"/>
        <v>17</v>
      </c>
      <c r="CX8" s="102">
        <v>11</v>
      </c>
      <c r="CY8" s="102">
        <v>15.5</v>
      </c>
      <c r="CZ8" s="104">
        <f t="shared" si="19"/>
        <v>13.7</v>
      </c>
      <c r="DA8" s="102"/>
      <c r="DB8" s="104">
        <f t="shared" si="122"/>
        <v>13.7</v>
      </c>
      <c r="DC8" s="102">
        <v>13</v>
      </c>
      <c r="DD8" s="102">
        <v>10.5</v>
      </c>
      <c r="DE8" s="104">
        <f t="shared" si="20"/>
        <v>11.5</v>
      </c>
      <c r="DF8" s="102"/>
      <c r="DG8" s="104">
        <f t="shared" si="123"/>
        <v>11.5</v>
      </c>
      <c r="DH8" s="102"/>
      <c r="DI8" s="102"/>
      <c r="DJ8" s="104" t="str">
        <f t="shared" si="21"/>
        <v/>
      </c>
      <c r="DK8" s="118"/>
      <c r="DL8" s="104" t="str">
        <f t="shared" si="124"/>
        <v/>
      </c>
      <c r="DM8" s="102"/>
      <c r="DN8" s="102"/>
      <c r="DO8" s="104" t="str">
        <f t="shared" si="22"/>
        <v/>
      </c>
      <c r="DP8" s="118"/>
      <c r="DQ8" s="104" t="str">
        <f t="shared" si="125"/>
        <v/>
      </c>
      <c r="DR8" s="102"/>
      <c r="DS8" s="102"/>
      <c r="DT8" s="104" t="str">
        <f t="shared" si="23"/>
        <v/>
      </c>
      <c r="DU8" s="102"/>
      <c r="DV8" s="104" t="str">
        <f t="shared" si="126"/>
        <v/>
      </c>
      <c r="DW8" s="104">
        <f t="shared" si="127"/>
        <v>12</v>
      </c>
      <c r="DX8" s="104">
        <f t="shared" si="128"/>
        <v>13</v>
      </c>
      <c r="DY8" s="104">
        <f t="shared" si="129"/>
        <v>12.6</v>
      </c>
      <c r="DZ8" s="104" t="str">
        <f t="shared" si="130"/>
        <v/>
      </c>
      <c r="EA8" s="104">
        <f t="shared" si="131"/>
        <v>12.6</v>
      </c>
      <c r="EB8" s="105">
        <f t="shared" si="24"/>
        <v>3</v>
      </c>
      <c r="EC8" s="109">
        <f t="shared" si="132"/>
        <v>7</v>
      </c>
      <c r="ED8" s="102">
        <v>17</v>
      </c>
      <c r="EE8" s="242">
        <v>12</v>
      </c>
      <c r="EF8" s="104">
        <f t="shared" si="25"/>
        <v>14</v>
      </c>
      <c r="EG8" s="102"/>
      <c r="EH8" s="104">
        <f t="shared" si="133"/>
        <v>14</v>
      </c>
      <c r="EI8" s="102">
        <v>15.5</v>
      </c>
      <c r="EJ8" s="102">
        <v>13.5</v>
      </c>
      <c r="EK8" s="104">
        <f t="shared" si="26"/>
        <v>14.3</v>
      </c>
      <c r="EL8" s="102"/>
      <c r="EM8" s="104">
        <f t="shared" si="134"/>
        <v>14.3</v>
      </c>
      <c r="EN8" s="102"/>
      <c r="EO8" s="102"/>
      <c r="EP8" s="104" t="str">
        <f t="shared" si="27"/>
        <v/>
      </c>
      <c r="EQ8" s="118"/>
      <c r="ER8" s="104" t="str">
        <f t="shared" si="135"/>
        <v/>
      </c>
      <c r="ES8" s="102"/>
      <c r="ET8" s="102"/>
      <c r="EU8" s="104" t="str">
        <f t="shared" si="28"/>
        <v/>
      </c>
      <c r="EV8" s="118"/>
      <c r="EW8" s="104" t="str">
        <f t="shared" si="136"/>
        <v/>
      </c>
      <c r="EX8" s="102"/>
      <c r="EY8" s="102"/>
      <c r="EZ8" s="104" t="str">
        <f t="shared" si="29"/>
        <v/>
      </c>
      <c r="FA8" s="102"/>
      <c r="FB8" s="104" t="str">
        <f t="shared" si="137"/>
        <v/>
      </c>
      <c r="FC8" s="104">
        <f t="shared" si="138"/>
        <v>16.25</v>
      </c>
      <c r="FD8" s="104">
        <f t="shared" si="139"/>
        <v>12.75</v>
      </c>
      <c r="FE8" s="104">
        <f t="shared" si="140"/>
        <v>14.15</v>
      </c>
      <c r="FF8" s="104" t="str">
        <f t="shared" si="141"/>
        <v/>
      </c>
      <c r="FG8" s="104">
        <f t="shared" si="142"/>
        <v>14.15</v>
      </c>
      <c r="FH8" s="105">
        <f t="shared" si="30"/>
        <v>3</v>
      </c>
      <c r="FI8" s="109">
        <f t="shared" si="143"/>
        <v>7</v>
      </c>
      <c r="FJ8" s="102"/>
      <c r="FK8" s="102"/>
      <c r="FL8" s="104" t="str">
        <f t="shared" si="31"/>
        <v/>
      </c>
      <c r="FM8" s="102"/>
      <c r="FN8" s="104" t="str">
        <f t="shared" si="144"/>
        <v/>
      </c>
      <c r="FO8" s="102"/>
      <c r="FP8" s="102"/>
      <c r="FQ8" s="104" t="str">
        <f t="shared" si="32"/>
        <v/>
      </c>
      <c r="FR8" s="102"/>
      <c r="FS8" s="104" t="str">
        <f t="shared" si="145"/>
        <v/>
      </c>
      <c r="FT8" s="102"/>
      <c r="FU8" s="102"/>
      <c r="FV8" s="104" t="str">
        <f t="shared" si="33"/>
        <v/>
      </c>
      <c r="FW8" s="118"/>
      <c r="FX8" s="104" t="str">
        <f t="shared" si="146"/>
        <v/>
      </c>
      <c r="FY8" s="102"/>
      <c r="FZ8" s="102"/>
      <c r="GA8" s="104" t="str">
        <f t="shared" si="34"/>
        <v/>
      </c>
      <c r="GB8" s="118"/>
      <c r="GC8" s="104" t="str">
        <f t="shared" si="147"/>
        <v/>
      </c>
      <c r="GD8" s="102"/>
      <c r="GE8" s="102"/>
      <c r="GF8" s="104" t="str">
        <f t="shared" si="35"/>
        <v/>
      </c>
      <c r="GG8" s="102"/>
      <c r="GH8" s="104" t="str">
        <f t="shared" si="148"/>
        <v/>
      </c>
      <c r="GI8" s="104" t="str">
        <f t="shared" si="149"/>
        <v/>
      </c>
      <c r="GJ8" s="104" t="str">
        <f t="shared" si="150"/>
        <v/>
      </c>
      <c r="GK8" s="104" t="str">
        <f t="shared" si="151"/>
        <v/>
      </c>
      <c r="GL8" s="104" t="str">
        <f t="shared" si="152"/>
        <v/>
      </c>
      <c r="GM8" s="104" t="str">
        <f t="shared" si="153"/>
        <v/>
      </c>
      <c r="GN8" s="105" t="str">
        <f t="shared" si="36"/>
        <v/>
      </c>
      <c r="GO8" s="109" t="str">
        <f t="shared" si="154"/>
        <v/>
      </c>
      <c r="GP8" s="102">
        <v>10</v>
      </c>
      <c r="GQ8" s="102">
        <v>10.75</v>
      </c>
      <c r="GR8" s="104">
        <f t="shared" si="37"/>
        <v>10</v>
      </c>
      <c r="GS8" s="102"/>
      <c r="GT8" s="104">
        <f t="shared" si="155"/>
        <v>10</v>
      </c>
      <c r="GU8" s="102">
        <v>13.75</v>
      </c>
      <c r="GV8" s="102">
        <v>10.25</v>
      </c>
      <c r="GW8" s="104">
        <f t="shared" si="38"/>
        <v>13.75</v>
      </c>
      <c r="GX8" s="102"/>
      <c r="GY8" s="104">
        <f t="shared" si="156"/>
        <v>13.75</v>
      </c>
      <c r="GZ8" s="102"/>
      <c r="HA8" s="102"/>
      <c r="HB8" s="104" t="str">
        <f t="shared" si="39"/>
        <v/>
      </c>
      <c r="HC8" s="118"/>
      <c r="HD8" s="104" t="str">
        <f t="shared" si="157"/>
        <v/>
      </c>
      <c r="HE8" s="102"/>
      <c r="HF8" s="102"/>
      <c r="HG8" s="104" t="str">
        <f t="shared" si="40"/>
        <v/>
      </c>
      <c r="HH8" s="118"/>
      <c r="HI8" s="104" t="str">
        <f t="shared" si="158"/>
        <v/>
      </c>
      <c r="HJ8" s="102"/>
      <c r="HK8" s="102"/>
      <c r="HL8" s="104" t="str">
        <f t="shared" si="41"/>
        <v/>
      </c>
      <c r="HM8" s="102"/>
      <c r="HN8" s="104" t="str">
        <f t="shared" si="159"/>
        <v/>
      </c>
      <c r="HO8" s="104">
        <f t="shared" si="160"/>
        <v>11.875</v>
      </c>
      <c r="HP8" s="104">
        <f t="shared" si="161"/>
        <v>10.5</v>
      </c>
      <c r="HQ8" s="104">
        <f t="shared" si="162"/>
        <v>11.875</v>
      </c>
      <c r="HR8" s="104" t="str">
        <f t="shared" si="163"/>
        <v/>
      </c>
      <c r="HS8" s="104">
        <f t="shared" si="164"/>
        <v>11.875</v>
      </c>
      <c r="HT8" s="105">
        <f t="shared" si="42"/>
        <v>2</v>
      </c>
      <c r="HU8" s="109">
        <f t="shared" si="165"/>
        <v>12</v>
      </c>
      <c r="HV8" s="102">
        <v>10.5</v>
      </c>
      <c r="HW8" s="102">
        <v>10.75</v>
      </c>
      <c r="HX8" s="104">
        <f t="shared" si="43"/>
        <v>10.5</v>
      </c>
      <c r="HY8" s="102"/>
      <c r="HZ8" s="104">
        <f t="shared" si="166"/>
        <v>10.5</v>
      </c>
      <c r="IA8" s="102"/>
      <c r="IB8" s="102"/>
      <c r="IC8" s="104" t="str">
        <f t="shared" si="44"/>
        <v/>
      </c>
      <c r="ID8" s="102"/>
      <c r="IE8" s="104" t="str">
        <f t="shared" si="167"/>
        <v/>
      </c>
      <c r="IF8" s="102"/>
      <c r="IG8" s="102"/>
      <c r="IH8" s="104" t="str">
        <f t="shared" si="45"/>
        <v/>
      </c>
      <c r="II8" s="118"/>
      <c r="IJ8" s="104" t="str">
        <f t="shared" si="168"/>
        <v/>
      </c>
      <c r="IK8" s="102"/>
      <c r="IL8" s="102"/>
      <c r="IM8" s="104" t="str">
        <f t="shared" si="46"/>
        <v/>
      </c>
      <c r="IN8" s="118"/>
      <c r="IO8" s="104" t="str">
        <f t="shared" si="169"/>
        <v/>
      </c>
      <c r="IP8" s="102"/>
      <c r="IQ8" s="102"/>
      <c r="IR8" s="104" t="str">
        <f t="shared" si="47"/>
        <v/>
      </c>
      <c r="IS8" s="102"/>
      <c r="IT8" s="104" t="str">
        <f t="shared" si="170"/>
        <v/>
      </c>
      <c r="IU8" s="104">
        <f t="shared" si="171"/>
        <v>10.5</v>
      </c>
      <c r="IV8" s="104">
        <f t="shared" si="172"/>
        <v>10.75</v>
      </c>
      <c r="IW8" s="104">
        <f t="shared" si="173"/>
        <v>10.5</v>
      </c>
      <c r="IX8" s="104" t="str">
        <f t="shared" si="174"/>
        <v/>
      </c>
      <c r="IY8" s="104">
        <f t="shared" si="175"/>
        <v>10.5</v>
      </c>
      <c r="IZ8" s="105">
        <f t="shared" si="48"/>
        <v>2</v>
      </c>
      <c r="JA8" s="109">
        <f t="shared" si="176"/>
        <v>16</v>
      </c>
      <c r="JB8" s="102">
        <v>7</v>
      </c>
      <c r="JC8" s="102">
        <v>10.986428571428572</v>
      </c>
      <c r="JD8" s="104">
        <f t="shared" si="49"/>
        <v>9.3918571428571429</v>
      </c>
      <c r="JE8" s="102"/>
      <c r="JF8" s="104">
        <f t="shared" si="177"/>
        <v>9.3918571428571429</v>
      </c>
      <c r="JG8" s="102"/>
      <c r="JH8" s="102"/>
      <c r="JI8" s="104" t="str">
        <f t="shared" si="50"/>
        <v/>
      </c>
      <c r="JJ8" s="102"/>
      <c r="JK8" s="104" t="str">
        <f t="shared" si="178"/>
        <v/>
      </c>
      <c r="JL8" s="102"/>
      <c r="JM8" s="102"/>
      <c r="JN8" s="104" t="str">
        <f t="shared" si="51"/>
        <v/>
      </c>
      <c r="JO8" s="118"/>
      <c r="JP8" s="104" t="str">
        <f t="shared" si="179"/>
        <v/>
      </c>
      <c r="JQ8" s="102"/>
      <c r="JR8" s="102"/>
      <c r="JS8" s="104" t="str">
        <f t="shared" si="52"/>
        <v/>
      </c>
      <c r="JT8" s="118"/>
      <c r="JU8" s="104" t="str">
        <f t="shared" si="180"/>
        <v/>
      </c>
      <c r="JV8" s="102"/>
      <c r="JW8" s="102"/>
      <c r="JX8" s="104" t="str">
        <f t="shared" si="53"/>
        <v/>
      </c>
      <c r="JY8" s="102"/>
      <c r="JZ8" s="104" t="str">
        <f t="shared" si="181"/>
        <v/>
      </c>
      <c r="KA8" s="104">
        <f t="shared" si="182"/>
        <v>7</v>
      </c>
      <c r="KB8" s="104">
        <f t="shared" si="183"/>
        <v>10.986428571428572</v>
      </c>
      <c r="KC8" s="104">
        <f t="shared" si="184"/>
        <v>9.3918571428571429</v>
      </c>
      <c r="KD8" s="104" t="str">
        <f t="shared" si="185"/>
        <v/>
      </c>
      <c r="KE8" s="104">
        <f t="shared" si="186"/>
        <v>9.3918571428571429</v>
      </c>
      <c r="KF8" s="105">
        <f t="shared" si="54"/>
        <v>0</v>
      </c>
      <c r="KG8" s="109">
        <f t="shared" si="187"/>
        <v>12</v>
      </c>
      <c r="KH8" s="102"/>
      <c r="KI8" s="102"/>
      <c r="KJ8" s="104" t="str">
        <f t="shared" si="55"/>
        <v/>
      </c>
      <c r="KK8" s="102"/>
      <c r="KL8" s="104" t="str">
        <f t="shared" si="188"/>
        <v/>
      </c>
      <c r="KM8" s="102"/>
      <c r="KN8" s="102"/>
      <c r="KO8" s="104" t="str">
        <f t="shared" si="56"/>
        <v/>
      </c>
      <c r="KP8" s="102"/>
      <c r="KQ8" s="104" t="str">
        <f t="shared" si="189"/>
        <v/>
      </c>
      <c r="KR8" s="102"/>
      <c r="KS8" s="102"/>
      <c r="KT8" s="104" t="str">
        <f t="shared" si="57"/>
        <v/>
      </c>
      <c r="KU8" s="118"/>
      <c r="KV8" s="104" t="str">
        <f t="shared" si="190"/>
        <v/>
      </c>
      <c r="KW8" s="102"/>
      <c r="KX8" s="102"/>
      <c r="KY8" s="104" t="str">
        <f t="shared" si="58"/>
        <v/>
      </c>
      <c r="KZ8" s="118"/>
      <c r="LA8" s="104" t="str">
        <f t="shared" si="191"/>
        <v/>
      </c>
      <c r="LB8" s="102"/>
      <c r="LC8" s="102"/>
      <c r="LD8" s="104" t="str">
        <f t="shared" si="59"/>
        <v/>
      </c>
      <c r="LE8" s="102"/>
      <c r="LF8" s="104" t="str">
        <f t="shared" si="192"/>
        <v/>
      </c>
      <c r="LG8" s="104" t="str">
        <f t="shared" si="193"/>
        <v/>
      </c>
      <c r="LH8" s="104" t="str">
        <f t="shared" si="194"/>
        <v/>
      </c>
      <c r="LI8" s="104" t="str">
        <f t="shared" si="195"/>
        <v/>
      </c>
      <c r="LJ8" s="104" t="str">
        <f t="shared" si="196"/>
        <v/>
      </c>
      <c r="LK8" s="104" t="str">
        <f t="shared" si="197"/>
        <v/>
      </c>
      <c r="LL8" s="105" t="str">
        <f t="shared" si="60"/>
        <v/>
      </c>
      <c r="LM8" s="109" t="str">
        <f t="shared" si="198"/>
        <v/>
      </c>
      <c r="LN8" s="102"/>
      <c r="LO8" s="102"/>
      <c r="LP8" s="104" t="str">
        <f t="shared" si="61"/>
        <v/>
      </c>
      <c r="LQ8" s="102"/>
      <c r="LR8" s="104" t="str">
        <f t="shared" si="199"/>
        <v/>
      </c>
      <c r="LS8" s="102"/>
      <c r="LT8" s="102"/>
      <c r="LU8" s="104" t="str">
        <f t="shared" si="62"/>
        <v/>
      </c>
      <c r="LV8" s="102"/>
      <c r="LW8" s="104" t="str">
        <f t="shared" si="200"/>
        <v/>
      </c>
      <c r="LX8" s="102"/>
      <c r="LY8" s="102"/>
      <c r="LZ8" s="104" t="str">
        <f t="shared" si="63"/>
        <v/>
      </c>
      <c r="MA8" s="118"/>
      <c r="MB8" s="104" t="str">
        <f t="shared" si="201"/>
        <v/>
      </c>
      <c r="MC8" s="102"/>
      <c r="MD8" s="102"/>
      <c r="ME8" s="104" t="str">
        <f t="shared" si="64"/>
        <v/>
      </c>
      <c r="MF8" s="118"/>
      <c r="MG8" s="104" t="str">
        <f t="shared" si="202"/>
        <v/>
      </c>
      <c r="MH8" s="102"/>
      <c r="MI8" s="102"/>
      <c r="MJ8" s="104" t="str">
        <f t="shared" si="65"/>
        <v/>
      </c>
      <c r="MK8" s="102"/>
      <c r="ML8" s="104" t="str">
        <f t="shared" si="203"/>
        <v/>
      </c>
      <c r="MM8" s="104" t="str">
        <f t="shared" si="204"/>
        <v/>
      </c>
      <c r="MN8" s="104" t="str">
        <f t="shared" si="205"/>
        <v/>
      </c>
      <c r="MO8" s="104" t="str">
        <f t="shared" si="206"/>
        <v/>
      </c>
      <c r="MP8" s="104" t="str">
        <f t="shared" si="207"/>
        <v/>
      </c>
      <c r="MQ8" s="104" t="str">
        <f t="shared" si="208"/>
        <v/>
      </c>
      <c r="MR8" s="105" t="str">
        <f t="shared" si="66"/>
        <v/>
      </c>
      <c r="MS8" s="109" t="str">
        <f t="shared" si="209"/>
        <v/>
      </c>
      <c r="MT8" s="102"/>
      <c r="MU8" s="102"/>
      <c r="MV8" s="104" t="str">
        <f t="shared" si="67"/>
        <v/>
      </c>
      <c r="MW8" s="102"/>
      <c r="MX8" s="104" t="str">
        <f t="shared" si="210"/>
        <v/>
      </c>
      <c r="MY8" s="102"/>
      <c r="MZ8" s="102"/>
      <c r="NA8" s="104" t="str">
        <f t="shared" si="68"/>
        <v/>
      </c>
      <c r="NB8" s="102"/>
      <c r="NC8" s="104" t="str">
        <f t="shared" si="211"/>
        <v/>
      </c>
      <c r="ND8" s="102"/>
      <c r="NE8" s="102"/>
      <c r="NF8" s="104" t="str">
        <f t="shared" si="69"/>
        <v/>
      </c>
      <c r="NG8" s="118"/>
      <c r="NH8" s="104" t="str">
        <f t="shared" si="212"/>
        <v/>
      </c>
      <c r="NI8" s="102"/>
      <c r="NJ8" s="102"/>
      <c r="NK8" s="104" t="str">
        <f t="shared" si="70"/>
        <v/>
      </c>
      <c r="NL8" s="118"/>
      <c r="NM8" s="104" t="str">
        <f t="shared" si="213"/>
        <v/>
      </c>
      <c r="NN8" s="102"/>
      <c r="NO8" s="102"/>
      <c r="NP8" s="104" t="str">
        <f t="shared" si="71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72"/>
        <v/>
      </c>
      <c r="NY8" s="109" t="str">
        <f t="shared" si="220"/>
        <v/>
      </c>
      <c r="OA8" s="104">
        <f t="shared" si="73"/>
        <v>12.25</v>
      </c>
      <c r="OB8" s="104">
        <f t="shared" si="74"/>
        <v>9.6999999999999993</v>
      </c>
      <c r="OC8" s="104">
        <f t="shared" si="75"/>
        <v>9.4812499999999993</v>
      </c>
      <c r="OD8" s="104">
        <f t="shared" si="76"/>
        <v>12.6</v>
      </c>
      <c r="OE8" s="104">
        <f t="shared" si="77"/>
        <v>14.15</v>
      </c>
      <c r="OF8" s="104" t="str">
        <f t="shared" si="78"/>
        <v/>
      </c>
      <c r="OG8" s="104">
        <f t="shared" si="79"/>
        <v>11.875</v>
      </c>
      <c r="OH8" s="104">
        <f t="shared" si="80"/>
        <v>10.5</v>
      </c>
      <c r="OI8" s="104">
        <f t="shared" si="81"/>
        <v>9.3918571428571429</v>
      </c>
      <c r="OJ8" s="104" t="str">
        <f t="shared" si="82"/>
        <v/>
      </c>
      <c r="OK8" s="104" t="str">
        <f t="shared" si="83"/>
        <v/>
      </c>
      <c r="OL8" s="104" t="str">
        <f t="shared" si="84"/>
        <v/>
      </c>
      <c r="OM8" s="134"/>
      <c r="ON8" s="104">
        <f t="shared" si="85"/>
        <v>8.3727678571428577</v>
      </c>
      <c r="OO8" s="104">
        <f t="shared" si="86"/>
        <v>8.6050573979591842</v>
      </c>
      <c r="OP8" s="104">
        <f t="shared" si="87"/>
        <v>10.747855867346939</v>
      </c>
      <c r="OQ8" s="104">
        <f t="shared" si="88"/>
        <v>10.747855867346939</v>
      </c>
      <c r="OR8" s="105">
        <f t="shared" si="221"/>
        <v>15</v>
      </c>
      <c r="OS8" s="105">
        <f t="shared" si="222"/>
        <v>30</v>
      </c>
      <c r="OT8" s="134"/>
      <c r="OU8" s="109">
        <f t="shared" si="89"/>
        <v>18</v>
      </c>
      <c r="OW8" s="95" t="s">
        <v>32</v>
      </c>
      <c r="OX8" s="95" t="s">
        <v>31</v>
      </c>
      <c r="OY8" s="95" t="s">
        <v>30</v>
      </c>
      <c r="OZ8" s="244" t="s">
        <v>31</v>
      </c>
      <c r="PA8" s="95"/>
      <c r="PB8" s="95" t="s">
        <v>32</v>
      </c>
      <c r="PC8" s="95"/>
      <c r="PD8" s="95"/>
      <c r="PE8" s="95"/>
      <c r="PF8" s="95"/>
    </row>
    <row r="9" spans="1:422" x14ac:dyDescent="0.25">
      <c r="A9" s="103">
        <f t="shared" si="223"/>
        <v>4</v>
      </c>
      <c r="B9" s="237" t="s">
        <v>329</v>
      </c>
      <c r="C9" s="237" t="s">
        <v>329</v>
      </c>
      <c r="D9" s="237" t="s">
        <v>458</v>
      </c>
      <c r="E9" s="239" t="s">
        <v>278</v>
      </c>
      <c r="F9" s="102">
        <v>14</v>
      </c>
      <c r="G9" s="102">
        <v>9</v>
      </c>
      <c r="H9" s="104">
        <f t="shared" si="0"/>
        <v>11</v>
      </c>
      <c r="I9" s="102"/>
      <c r="J9" s="104">
        <f t="shared" si="90"/>
        <v>11</v>
      </c>
      <c r="K9" s="102">
        <v>11</v>
      </c>
      <c r="L9" s="102">
        <v>13</v>
      </c>
      <c r="M9" s="104">
        <f t="shared" si="1"/>
        <v>12.2</v>
      </c>
      <c r="N9" s="102"/>
      <c r="O9" s="104">
        <f t="shared" si="91"/>
        <v>12.2</v>
      </c>
      <c r="P9" s="102"/>
      <c r="Q9" s="102"/>
      <c r="R9" s="104" t="str">
        <f t="shared" si="2"/>
        <v/>
      </c>
      <c r="S9" s="118"/>
      <c r="T9" s="104" t="str">
        <f t="shared" si="92"/>
        <v/>
      </c>
      <c r="U9" s="102"/>
      <c r="V9" s="102"/>
      <c r="W9" s="104" t="str">
        <f t="shared" si="3"/>
        <v/>
      </c>
      <c r="X9" s="118"/>
      <c r="Y9" s="104" t="str">
        <f t="shared" si="93"/>
        <v/>
      </c>
      <c r="Z9" s="102"/>
      <c r="AA9" s="102"/>
      <c r="AB9" s="104" t="str">
        <f t="shared" si="4"/>
        <v/>
      </c>
      <c r="AC9" s="102"/>
      <c r="AD9" s="104" t="str">
        <f t="shared" si="94"/>
        <v/>
      </c>
      <c r="AE9" s="104">
        <f t="shared" si="95"/>
        <v>12.5</v>
      </c>
      <c r="AF9" s="104">
        <f t="shared" si="96"/>
        <v>11</v>
      </c>
      <c r="AG9" s="104">
        <f t="shared" si="97"/>
        <v>11.6</v>
      </c>
      <c r="AH9" s="104" t="str">
        <f t="shared" si="98"/>
        <v/>
      </c>
      <c r="AI9" s="104">
        <f t="shared" si="99"/>
        <v>11.6</v>
      </c>
      <c r="AJ9" s="105">
        <f t="shared" si="5"/>
        <v>5</v>
      </c>
      <c r="AK9" s="109">
        <f t="shared" si="6"/>
        <v>18</v>
      </c>
      <c r="AL9" s="102">
        <v>14.25</v>
      </c>
      <c r="AM9" s="102">
        <v>16.5</v>
      </c>
      <c r="AN9" s="104">
        <f t="shared" si="7"/>
        <v>15.600000000000001</v>
      </c>
      <c r="AO9" s="102"/>
      <c r="AP9" s="104">
        <f t="shared" si="100"/>
        <v>15.600000000000001</v>
      </c>
      <c r="AQ9" s="102">
        <v>12.75</v>
      </c>
      <c r="AR9" s="102">
        <v>13.5</v>
      </c>
      <c r="AS9" s="104">
        <f t="shared" si="8"/>
        <v>13.2</v>
      </c>
      <c r="AT9" s="102"/>
      <c r="AU9" s="104">
        <f t="shared" si="101"/>
        <v>13.2</v>
      </c>
      <c r="AV9" s="102"/>
      <c r="AW9" s="102"/>
      <c r="AX9" s="104" t="str">
        <f t="shared" si="9"/>
        <v/>
      </c>
      <c r="AY9" s="118"/>
      <c r="AZ9" s="104" t="str">
        <f t="shared" si="102"/>
        <v/>
      </c>
      <c r="BA9" s="102"/>
      <c r="BB9" s="102"/>
      <c r="BC9" s="104" t="str">
        <f t="shared" si="10"/>
        <v/>
      </c>
      <c r="BD9" s="118"/>
      <c r="BE9" s="104" t="str">
        <f t="shared" si="103"/>
        <v/>
      </c>
      <c r="BF9" s="102"/>
      <c r="BG9" s="102"/>
      <c r="BH9" s="104" t="str">
        <f t="shared" si="11"/>
        <v/>
      </c>
      <c r="BI9" s="102"/>
      <c r="BJ9" s="104" t="str">
        <f t="shared" si="104"/>
        <v/>
      </c>
      <c r="BK9" s="104">
        <f t="shared" si="105"/>
        <v>13.5</v>
      </c>
      <c r="BL9" s="104">
        <f t="shared" si="106"/>
        <v>15</v>
      </c>
      <c r="BM9" s="104">
        <f t="shared" si="107"/>
        <v>14.4</v>
      </c>
      <c r="BN9" s="104" t="str">
        <f t="shared" si="108"/>
        <v/>
      </c>
      <c r="BO9" s="104">
        <f t="shared" si="109"/>
        <v>14.4</v>
      </c>
      <c r="BP9" s="105">
        <f t="shared" si="12"/>
        <v>5</v>
      </c>
      <c r="BQ9" s="109">
        <f t="shared" si="110"/>
        <v>1</v>
      </c>
      <c r="BR9" s="102">
        <v>14.5</v>
      </c>
      <c r="BS9" s="102">
        <v>12.5</v>
      </c>
      <c r="BT9" s="104">
        <f t="shared" si="13"/>
        <v>13.3</v>
      </c>
      <c r="BU9" s="102"/>
      <c r="BV9" s="104">
        <f t="shared" si="111"/>
        <v>13.3</v>
      </c>
      <c r="BW9" s="102">
        <v>13.5</v>
      </c>
      <c r="BX9" s="102">
        <v>12</v>
      </c>
      <c r="BY9" s="104">
        <f t="shared" si="14"/>
        <v>12.6</v>
      </c>
      <c r="BZ9" s="102"/>
      <c r="CA9" s="104">
        <f t="shared" si="112"/>
        <v>12.6</v>
      </c>
      <c r="CB9" s="102">
        <v>13</v>
      </c>
      <c r="CC9" s="102">
        <v>14</v>
      </c>
      <c r="CD9" s="104">
        <f t="shared" si="15"/>
        <v>13.600000000000001</v>
      </c>
      <c r="CE9" s="118"/>
      <c r="CF9" s="104">
        <f t="shared" si="113"/>
        <v>13.600000000000001</v>
      </c>
      <c r="CG9" s="102"/>
      <c r="CH9" s="102"/>
      <c r="CI9" s="104" t="str">
        <f t="shared" si="16"/>
        <v/>
      </c>
      <c r="CJ9" s="118"/>
      <c r="CK9" s="104" t="str">
        <f t="shared" si="114"/>
        <v/>
      </c>
      <c r="CL9" s="102"/>
      <c r="CM9" s="102"/>
      <c r="CN9" s="104" t="str">
        <f t="shared" si="17"/>
        <v/>
      </c>
      <c r="CO9" s="102"/>
      <c r="CP9" s="104" t="str">
        <f t="shared" si="115"/>
        <v/>
      </c>
      <c r="CQ9" s="104">
        <f t="shared" si="116"/>
        <v>13.71875</v>
      </c>
      <c r="CR9" s="104">
        <f t="shared" si="117"/>
        <v>12.8125</v>
      </c>
      <c r="CS9" s="104">
        <f t="shared" si="118"/>
        <v>13.175000000000001</v>
      </c>
      <c r="CT9" s="104" t="str">
        <f t="shared" si="119"/>
        <v/>
      </c>
      <c r="CU9" s="104">
        <f t="shared" si="120"/>
        <v>13.175000000000001</v>
      </c>
      <c r="CV9" s="105">
        <f t="shared" si="18"/>
        <v>5</v>
      </c>
      <c r="CW9" s="109">
        <f t="shared" si="121"/>
        <v>1</v>
      </c>
      <c r="CX9" s="102">
        <v>16</v>
      </c>
      <c r="CY9" s="102">
        <v>11.5</v>
      </c>
      <c r="CZ9" s="104">
        <f t="shared" si="19"/>
        <v>13.3</v>
      </c>
      <c r="DA9" s="102"/>
      <c r="DB9" s="104">
        <f t="shared" si="122"/>
        <v>13.3</v>
      </c>
      <c r="DC9" s="102">
        <v>13</v>
      </c>
      <c r="DD9" s="102">
        <v>10.5</v>
      </c>
      <c r="DE9" s="104">
        <f t="shared" si="20"/>
        <v>11.5</v>
      </c>
      <c r="DF9" s="102"/>
      <c r="DG9" s="104">
        <f t="shared" si="123"/>
        <v>11.5</v>
      </c>
      <c r="DH9" s="102"/>
      <c r="DI9" s="102"/>
      <c r="DJ9" s="104" t="str">
        <f t="shared" si="21"/>
        <v/>
      </c>
      <c r="DK9" s="118"/>
      <c r="DL9" s="104" t="str">
        <f t="shared" si="124"/>
        <v/>
      </c>
      <c r="DM9" s="102"/>
      <c r="DN9" s="102"/>
      <c r="DO9" s="104" t="str">
        <f t="shared" si="22"/>
        <v/>
      </c>
      <c r="DP9" s="118"/>
      <c r="DQ9" s="104" t="str">
        <f t="shared" si="125"/>
        <v/>
      </c>
      <c r="DR9" s="102"/>
      <c r="DS9" s="102"/>
      <c r="DT9" s="104" t="str">
        <f t="shared" si="23"/>
        <v/>
      </c>
      <c r="DU9" s="102"/>
      <c r="DV9" s="104" t="str">
        <f t="shared" si="126"/>
        <v/>
      </c>
      <c r="DW9" s="104">
        <f t="shared" si="127"/>
        <v>14.5</v>
      </c>
      <c r="DX9" s="104">
        <f t="shared" si="128"/>
        <v>11</v>
      </c>
      <c r="DY9" s="104">
        <f t="shared" si="129"/>
        <v>12.4</v>
      </c>
      <c r="DZ9" s="104" t="str">
        <f t="shared" si="130"/>
        <v/>
      </c>
      <c r="EA9" s="104">
        <f t="shared" si="131"/>
        <v>12.4</v>
      </c>
      <c r="EB9" s="105">
        <f t="shared" si="24"/>
        <v>3</v>
      </c>
      <c r="EC9" s="109">
        <f t="shared" si="132"/>
        <v>9</v>
      </c>
      <c r="ED9" s="102">
        <v>17</v>
      </c>
      <c r="EE9" s="242">
        <v>6.5</v>
      </c>
      <c r="EF9" s="104">
        <f t="shared" si="25"/>
        <v>10.700000000000001</v>
      </c>
      <c r="EG9" s="102"/>
      <c r="EH9" s="104">
        <f t="shared" si="133"/>
        <v>10.700000000000001</v>
      </c>
      <c r="EI9" s="102">
        <v>17</v>
      </c>
      <c r="EJ9" s="102">
        <v>8.5</v>
      </c>
      <c r="EK9" s="104">
        <f t="shared" si="26"/>
        <v>11.9</v>
      </c>
      <c r="EL9" s="102"/>
      <c r="EM9" s="104">
        <f t="shared" si="134"/>
        <v>11.9</v>
      </c>
      <c r="EN9" s="102"/>
      <c r="EO9" s="102"/>
      <c r="EP9" s="104" t="str">
        <f t="shared" si="27"/>
        <v/>
      </c>
      <c r="EQ9" s="118"/>
      <c r="ER9" s="104" t="str">
        <f t="shared" si="135"/>
        <v/>
      </c>
      <c r="ES9" s="102"/>
      <c r="ET9" s="102"/>
      <c r="EU9" s="104" t="str">
        <f t="shared" si="28"/>
        <v/>
      </c>
      <c r="EV9" s="118"/>
      <c r="EW9" s="104" t="str">
        <f t="shared" si="136"/>
        <v/>
      </c>
      <c r="EX9" s="102"/>
      <c r="EY9" s="102"/>
      <c r="EZ9" s="104" t="str">
        <f t="shared" si="29"/>
        <v/>
      </c>
      <c r="FA9" s="102"/>
      <c r="FB9" s="104" t="str">
        <f t="shared" si="137"/>
        <v/>
      </c>
      <c r="FC9" s="104">
        <f t="shared" si="138"/>
        <v>17</v>
      </c>
      <c r="FD9" s="104">
        <f t="shared" si="139"/>
        <v>7.5</v>
      </c>
      <c r="FE9" s="104">
        <f t="shared" si="140"/>
        <v>11.3</v>
      </c>
      <c r="FF9" s="104" t="str">
        <f t="shared" si="141"/>
        <v/>
      </c>
      <c r="FG9" s="104">
        <f t="shared" si="142"/>
        <v>11.3</v>
      </c>
      <c r="FH9" s="105">
        <f t="shared" si="30"/>
        <v>3</v>
      </c>
      <c r="FI9" s="109">
        <f t="shared" si="143"/>
        <v>12</v>
      </c>
      <c r="FJ9" s="102"/>
      <c r="FK9" s="102"/>
      <c r="FL9" s="104" t="str">
        <f t="shared" si="31"/>
        <v/>
      </c>
      <c r="FM9" s="102"/>
      <c r="FN9" s="104" t="str">
        <f t="shared" si="144"/>
        <v/>
      </c>
      <c r="FO9" s="102"/>
      <c r="FP9" s="102"/>
      <c r="FQ9" s="104" t="str">
        <f t="shared" si="32"/>
        <v/>
      </c>
      <c r="FR9" s="102"/>
      <c r="FS9" s="104" t="str">
        <f t="shared" si="145"/>
        <v/>
      </c>
      <c r="FT9" s="102"/>
      <c r="FU9" s="102"/>
      <c r="FV9" s="104" t="str">
        <f t="shared" si="33"/>
        <v/>
      </c>
      <c r="FW9" s="118"/>
      <c r="FX9" s="104" t="str">
        <f t="shared" si="146"/>
        <v/>
      </c>
      <c r="FY9" s="102"/>
      <c r="FZ9" s="102"/>
      <c r="GA9" s="104" t="str">
        <f t="shared" si="34"/>
        <v/>
      </c>
      <c r="GB9" s="118"/>
      <c r="GC9" s="104" t="str">
        <f t="shared" si="147"/>
        <v/>
      </c>
      <c r="GD9" s="102"/>
      <c r="GE9" s="102"/>
      <c r="GF9" s="104" t="str">
        <f t="shared" si="35"/>
        <v/>
      </c>
      <c r="GG9" s="102"/>
      <c r="GH9" s="104" t="str">
        <f t="shared" si="148"/>
        <v/>
      </c>
      <c r="GI9" s="104" t="str">
        <f t="shared" si="149"/>
        <v/>
      </c>
      <c r="GJ9" s="104" t="str">
        <f t="shared" si="150"/>
        <v/>
      </c>
      <c r="GK9" s="104" t="str">
        <f t="shared" si="151"/>
        <v/>
      </c>
      <c r="GL9" s="104" t="str">
        <f t="shared" si="152"/>
        <v/>
      </c>
      <c r="GM9" s="104" t="str">
        <f t="shared" si="153"/>
        <v/>
      </c>
      <c r="GN9" s="105" t="str">
        <f t="shared" si="36"/>
        <v/>
      </c>
      <c r="GO9" s="109" t="str">
        <f t="shared" si="154"/>
        <v/>
      </c>
      <c r="GP9" s="102">
        <v>10</v>
      </c>
      <c r="GQ9" s="102">
        <v>11</v>
      </c>
      <c r="GR9" s="104">
        <f t="shared" si="37"/>
        <v>10</v>
      </c>
      <c r="GS9" s="102"/>
      <c r="GT9" s="104">
        <f t="shared" si="155"/>
        <v>10</v>
      </c>
      <c r="GU9" s="102">
        <v>12</v>
      </c>
      <c r="GV9" s="102">
        <v>13.25</v>
      </c>
      <c r="GW9" s="104">
        <f t="shared" si="38"/>
        <v>12</v>
      </c>
      <c r="GX9" s="102"/>
      <c r="GY9" s="104">
        <f t="shared" si="156"/>
        <v>12</v>
      </c>
      <c r="GZ9" s="102"/>
      <c r="HA9" s="102"/>
      <c r="HB9" s="104" t="str">
        <f t="shared" si="39"/>
        <v/>
      </c>
      <c r="HC9" s="118"/>
      <c r="HD9" s="104" t="str">
        <f t="shared" si="157"/>
        <v/>
      </c>
      <c r="HE9" s="102"/>
      <c r="HF9" s="102"/>
      <c r="HG9" s="104" t="str">
        <f t="shared" si="40"/>
        <v/>
      </c>
      <c r="HH9" s="118"/>
      <c r="HI9" s="104" t="str">
        <f t="shared" si="158"/>
        <v/>
      </c>
      <c r="HJ9" s="102"/>
      <c r="HK9" s="102"/>
      <c r="HL9" s="104" t="str">
        <f t="shared" si="41"/>
        <v/>
      </c>
      <c r="HM9" s="102"/>
      <c r="HN9" s="104" t="str">
        <f t="shared" si="159"/>
        <v/>
      </c>
      <c r="HO9" s="104">
        <f t="shared" si="160"/>
        <v>11</v>
      </c>
      <c r="HP9" s="104">
        <f t="shared" si="161"/>
        <v>12.125</v>
      </c>
      <c r="HQ9" s="104">
        <f t="shared" si="162"/>
        <v>11</v>
      </c>
      <c r="HR9" s="104" t="str">
        <f t="shared" si="163"/>
        <v/>
      </c>
      <c r="HS9" s="104">
        <f t="shared" si="164"/>
        <v>11</v>
      </c>
      <c r="HT9" s="105">
        <f t="shared" si="42"/>
        <v>2</v>
      </c>
      <c r="HU9" s="109">
        <f t="shared" si="165"/>
        <v>16</v>
      </c>
      <c r="HV9" s="102">
        <v>12.5</v>
      </c>
      <c r="HW9" s="102">
        <v>13.75</v>
      </c>
      <c r="HX9" s="104">
        <f t="shared" si="43"/>
        <v>12.5</v>
      </c>
      <c r="HY9" s="102"/>
      <c r="HZ9" s="104">
        <f t="shared" si="166"/>
        <v>12.5</v>
      </c>
      <c r="IA9" s="102"/>
      <c r="IB9" s="102"/>
      <c r="IC9" s="104" t="str">
        <f t="shared" si="44"/>
        <v/>
      </c>
      <c r="ID9" s="102"/>
      <c r="IE9" s="104" t="str">
        <f t="shared" si="167"/>
        <v/>
      </c>
      <c r="IF9" s="102"/>
      <c r="IG9" s="102"/>
      <c r="IH9" s="104" t="str">
        <f t="shared" si="45"/>
        <v/>
      </c>
      <c r="II9" s="118"/>
      <c r="IJ9" s="104" t="str">
        <f t="shared" si="168"/>
        <v/>
      </c>
      <c r="IK9" s="102"/>
      <c r="IL9" s="102"/>
      <c r="IM9" s="104" t="str">
        <f t="shared" si="46"/>
        <v/>
      </c>
      <c r="IN9" s="118"/>
      <c r="IO9" s="104" t="str">
        <f t="shared" si="169"/>
        <v/>
      </c>
      <c r="IP9" s="102"/>
      <c r="IQ9" s="102"/>
      <c r="IR9" s="104" t="str">
        <f t="shared" si="47"/>
        <v/>
      </c>
      <c r="IS9" s="102"/>
      <c r="IT9" s="104" t="str">
        <f t="shared" si="170"/>
        <v/>
      </c>
      <c r="IU9" s="104">
        <f t="shared" si="171"/>
        <v>12.5</v>
      </c>
      <c r="IV9" s="104">
        <f t="shared" si="172"/>
        <v>13.75</v>
      </c>
      <c r="IW9" s="104">
        <f t="shared" si="173"/>
        <v>12.5</v>
      </c>
      <c r="IX9" s="104" t="str">
        <f t="shared" si="174"/>
        <v/>
      </c>
      <c r="IY9" s="104">
        <f t="shared" si="175"/>
        <v>12.5</v>
      </c>
      <c r="IZ9" s="105">
        <f t="shared" si="48"/>
        <v>2</v>
      </c>
      <c r="JA9" s="109">
        <f t="shared" si="176"/>
        <v>15</v>
      </c>
      <c r="JB9" s="102">
        <v>14.5</v>
      </c>
      <c r="JC9" s="102">
        <v>16.142857142857142</v>
      </c>
      <c r="JD9" s="104">
        <f t="shared" si="49"/>
        <v>15.485714285714286</v>
      </c>
      <c r="JE9" s="102"/>
      <c r="JF9" s="104">
        <f t="shared" si="177"/>
        <v>15.485714285714286</v>
      </c>
      <c r="JG9" s="102"/>
      <c r="JH9" s="102"/>
      <c r="JI9" s="104" t="str">
        <f t="shared" si="50"/>
        <v/>
      </c>
      <c r="JJ9" s="102"/>
      <c r="JK9" s="104" t="str">
        <f t="shared" si="178"/>
        <v/>
      </c>
      <c r="JL9" s="102"/>
      <c r="JM9" s="102"/>
      <c r="JN9" s="104" t="str">
        <f t="shared" si="51"/>
        <v/>
      </c>
      <c r="JO9" s="118"/>
      <c r="JP9" s="104" t="str">
        <f t="shared" si="179"/>
        <v/>
      </c>
      <c r="JQ9" s="102"/>
      <c r="JR9" s="102"/>
      <c r="JS9" s="104" t="str">
        <f t="shared" si="52"/>
        <v/>
      </c>
      <c r="JT9" s="118"/>
      <c r="JU9" s="104" t="str">
        <f t="shared" si="180"/>
        <v/>
      </c>
      <c r="JV9" s="102"/>
      <c r="JW9" s="102"/>
      <c r="JX9" s="104" t="str">
        <f t="shared" si="53"/>
        <v/>
      </c>
      <c r="JY9" s="102"/>
      <c r="JZ9" s="104" t="str">
        <f t="shared" si="181"/>
        <v/>
      </c>
      <c r="KA9" s="104">
        <f t="shared" si="182"/>
        <v>14.5</v>
      </c>
      <c r="KB9" s="104">
        <f t="shared" si="183"/>
        <v>16.142857142857142</v>
      </c>
      <c r="KC9" s="104">
        <f t="shared" si="184"/>
        <v>15.485714285714286</v>
      </c>
      <c r="KD9" s="104" t="str">
        <f t="shared" si="185"/>
        <v/>
      </c>
      <c r="KE9" s="104">
        <f t="shared" si="186"/>
        <v>15.485714285714286</v>
      </c>
      <c r="KF9" s="105">
        <f t="shared" si="54"/>
        <v>2</v>
      </c>
      <c r="KG9" s="109">
        <f t="shared" si="187"/>
        <v>1</v>
      </c>
      <c r="KH9" s="102"/>
      <c r="KI9" s="102"/>
      <c r="KJ9" s="104" t="str">
        <f t="shared" si="55"/>
        <v/>
      </c>
      <c r="KK9" s="102"/>
      <c r="KL9" s="104" t="str">
        <f t="shared" si="188"/>
        <v/>
      </c>
      <c r="KM9" s="102"/>
      <c r="KN9" s="102"/>
      <c r="KO9" s="104" t="str">
        <f t="shared" si="56"/>
        <v/>
      </c>
      <c r="KP9" s="102"/>
      <c r="KQ9" s="104" t="str">
        <f t="shared" si="189"/>
        <v/>
      </c>
      <c r="KR9" s="102"/>
      <c r="KS9" s="102"/>
      <c r="KT9" s="104" t="str">
        <f t="shared" si="57"/>
        <v/>
      </c>
      <c r="KU9" s="118"/>
      <c r="KV9" s="104" t="str">
        <f t="shared" si="190"/>
        <v/>
      </c>
      <c r="KW9" s="102"/>
      <c r="KX9" s="102"/>
      <c r="KY9" s="104" t="str">
        <f t="shared" si="58"/>
        <v/>
      </c>
      <c r="KZ9" s="118"/>
      <c r="LA9" s="104" t="str">
        <f t="shared" si="191"/>
        <v/>
      </c>
      <c r="LB9" s="102"/>
      <c r="LC9" s="102"/>
      <c r="LD9" s="104" t="str">
        <f t="shared" si="59"/>
        <v/>
      </c>
      <c r="LE9" s="102"/>
      <c r="LF9" s="104" t="str">
        <f t="shared" si="192"/>
        <v/>
      </c>
      <c r="LG9" s="104" t="str">
        <f t="shared" si="193"/>
        <v/>
      </c>
      <c r="LH9" s="104" t="str">
        <f t="shared" si="194"/>
        <v/>
      </c>
      <c r="LI9" s="104" t="str">
        <f t="shared" si="195"/>
        <v/>
      </c>
      <c r="LJ9" s="104" t="str">
        <f t="shared" si="196"/>
        <v/>
      </c>
      <c r="LK9" s="104" t="str">
        <f t="shared" si="197"/>
        <v/>
      </c>
      <c r="LL9" s="105" t="str">
        <f t="shared" si="60"/>
        <v/>
      </c>
      <c r="LM9" s="109" t="str">
        <f t="shared" si="198"/>
        <v/>
      </c>
      <c r="LN9" s="102"/>
      <c r="LO9" s="102"/>
      <c r="LP9" s="104" t="str">
        <f t="shared" si="61"/>
        <v/>
      </c>
      <c r="LQ9" s="102"/>
      <c r="LR9" s="104" t="str">
        <f t="shared" si="199"/>
        <v/>
      </c>
      <c r="LS9" s="102"/>
      <c r="LT9" s="102"/>
      <c r="LU9" s="104" t="str">
        <f t="shared" si="62"/>
        <v/>
      </c>
      <c r="LV9" s="102"/>
      <c r="LW9" s="104" t="str">
        <f t="shared" si="200"/>
        <v/>
      </c>
      <c r="LX9" s="102"/>
      <c r="LY9" s="102"/>
      <c r="LZ9" s="104" t="str">
        <f t="shared" si="63"/>
        <v/>
      </c>
      <c r="MA9" s="118"/>
      <c r="MB9" s="104" t="str">
        <f t="shared" si="201"/>
        <v/>
      </c>
      <c r="MC9" s="102"/>
      <c r="MD9" s="102"/>
      <c r="ME9" s="104" t="str">
        <f t="shared" si="64"/>
        <v/>
      </c>
      <c r="MF9" s="118"/>
      <c r="MG9" s="104" t="str">
        <f t="shared" si="202"/>
        <v/>
      </c>
      <c r="MH9" s="102"/>
      <c r="MI9" s="102"/>
      <c r="MJ9" s="104" t="str">
        <f t="shared" si="65"/>
        <v/>
      </c>
      <c r="MK9" s="102"/>
      <c r="ML9" s="104" t="str">
        <f t="shared" si="203"/>
        <v/>
      </c>
      <c r="MM9" s="104" t="str">
        <f t="shared" si="204"/>
        <v/>
      </c>
      <c r="MN9" s="104" t="str">
        <f t="shared" si="205"/>
        <v/>
      </c>
      <c r="MO9" s="104" t="str">
        <f t="shared" si="206"/>
        <v/>
      </c>
      <c r="MP9" s="104" t="str">
        <f t="shared" si="207"/>
        <v/>
      </c>
      <c r="MQ9" s="104" t="str">
        <f t="shared" si="208"/>
        <v/>
      </c>
      <c r="MR9" s="105" t="str">
        <f t="shared" si="66"/>
        <v/>
      </c>
      <c r="MS9" s="109" t="str">
        <f t="shared" si="209"/>
        <v/>
      </c>
      <c r="MT9" s="102"/>
      <c r="MU9" s="102"/>
      <c r="MV9" s="104" t="str">
        <f t="shared" si="67"/>
        <v/>
      </c>
      <c r="MW9" s="102"/>
      <c r="MX9" s="104" t="str">
        <f t="shared" si="210"/>
        <v/>
      </c>
      <c r="MY9" s="102"/>
      <c r="MZ9" s="102"/>
      <c r="NA9" s="104" t="str">
        <f t="shared" si="68"/>
        <v/>
      </c>
      <c r="NB9" s="102"/>
      <c r="NC9" s="104" t="str">
        <f t="shared" si="211"/>
        <v/>
      </c>
      <c r="ND9" s="102"/>
      <c r="NE9" s="102"/>
      <c r="NF9" s="104" t="str">
        <f t="shared" si="69"/>
        <v/>
      </c>
      <c r="NG9" s="118"/>
      <c r="NH9" s="104" t="str">
        <f t="shared" si="212"/>
        <v/>
      </c>
      <c r="NI9" s="102"/>
      <c r="NJ9" s="102"/>
      <c r="NK9" s="104" t="str">
        <f t="shared" si="70"/>
        <v/>
      </c>
      <c r="NL9" s="118"/>
      <c r="NM9" s="104" t="str">
        <f t="shared" si="213"/>
        <v/>
      </c>
      <c r="NN9" s="102"/>
      <c r="NO9" s="102"/>
      <c r="NP9" s="104" t="str">
        <f t="shared" si="71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72"/>
        <v/>
      </c>
      <c r="NY9" s="109" t="str">
        <f t="shared" si="220"/>
        <v/>
      </c>
      <c r="OA9" s="104">
        <f t="shared" si="73"/>
        <v>11.6</v>
      </c>
      <c r="OB9" s="104">
        <f t="shared" si="74"/>
        <v>14.4</v>
      </c>
      <c r="OC9" s="104">
        <f t="shared" si="75"/>
        <v>13.175000000000001</v>
      </c>
      <c r="OD9" s="104">
        <f t="shared" si="76"/>
        <v>12.4</v>
      </c>
      <c r="OE9" s="104">
        <f t="shared" si="77"/>
        <v>11.3</v>
      </c>
      <c r="OF9" s="104" t="str">
        <f t="shared" si="78"/>
        <v/>
      </c>
      <c r="OG9" s="104">
        <f t="shared" si="79"/>
        <v>11</v>
      </c>
      <c r="OH9" s="104">
        <f t="shared" si="80"/>
        <v>12.5</v>
      </c>
      <c r="OI9" s="104">
        <f t="shared" si="81"/>
        <v>15.485714285714286</v>
      </c>
      <c r="OJ9" s="104" t="str">
        <f t="shared" si="82"/>
        <v/>
      </c>
      <c r="OK9" s="104" t="str">
        <f t="shared" si="83"/>
        <v/>
      </c>
      <c r="OL9" s="104" t="str">
        <f t="shared" si="84"/>
        <v/>
      </c>
      <c r="OM9" s="134"/>
      <c r="ON9" s="104">
        <f t="shared" si="85"/>
        <v>10.949776785714286</v>
      </c>
      <c r="OO9" s="104">
        <f t="shared" si="86"/>
        <v>9.9499362244897949</v>
      </c>
      <c r="OP9" s="104">
        <f t="shared" si="87"/>
        <v>12.319515306122451</v>
      </c>
      <c r="OQ9" s="104">
        <f t="shared" si="88"/>
        <v>12.319515306122451</v>
      </c>
      <c r="OR9" s="105">
        <f t="shared" si="221"/>
        <v>27</v>
      </c>
      <c r="OS9" s="105">
        <f t="shared" si="222"/>
        <v>30</v>
      </c>
      <c r="OT9" s="134"/>
      <c r="OU9" s="109">
        <f t="shared" si="89"/>
        <v>5</v>
      </c>
      <c r="OW9" s="95" t="s">
        <v>31</v>
      </c>
      <c r="OX9" s="95" t="s">
        <v>31</v>
      </c>
      <c r="OY9" s="95" t="s">
        <v>30</v>
      </c>
      <c r="OZ9" s="244" t="s">
        <v>30</v>
      </c>
      <c r="PA9" s="95"/>
      <c r="PB9" s="95" t="s">
        <v>31</v>
      </c>
      <c r="PC9" s="95"/>
      <c r="PD9" s="95"/>
      <c r="PE9" s="95"/>
      <c r="PF9" s="95"/>
    </row>
    <row r="10" spans="1:422" x14ac:dyDescent="0.25">
      <c r="A10" s="103">
        <f t="shared" si="223"/>
        <v>5</v>
      </c>
      <c r="B10" s="237" t="s">
        <v>330</v>
      </c>
      <c r="C10" s="237" t="s">
        <v>330</v>
      </c>
      <c r="D10" s="237" t="s">
        <v>459</v>
      </c>
      <c r="E10" s="239" t="s">
        <v>277</v>
      </c>
      <c r="F10" s="102">
        <v>16</v>
      </c>
      <c r="G10" s="102">
        <v>10</v>
      </c>
      <c r="H10" s="104">
        <f t="shared" si="0"/>
        <v>12.4</v>
      </c>
      <c r="I10" s="102"/>
      <c r="J10" s="104">
        <f t="shared" si="90"/>
        <v>12.4</v>
      </c>
      <c r="K10" s="102">
        <v>15.5</v>
      </c>
      <c r="L10" s="102">
        <v>13.5</v>
      </c>
      <c r="M10" s="104">
        <f t="shared" si="1"/>
        <v>14.3</v>
      </c>
      <c r="N10" s="102"/>
      <c r="O10" s="104">
        <f t="shared" si="91"/>
        <v>14.3</v>
      </c>
      <c r="P10" s="102"/>
      <c r="Q10" s="102"/>
      <c r="R10" s="104" t="str">
        <f t="shared" si="2"/>
        <v/>
      </c>
      <c r="S10" s="118"/>
      <c r="T10" s="104" t="str">
        <f t="shared" si="92"/>
        <v/>
      </c>
      <c r="U10" s="102"/>
      <c r="V10" s="102"/>
      <c r="W10" s="104" t="str">
        <f t="shared" si="3"/>
        <v/>
      </c>
      <c r="X10" s="118"/>
      <c r="Y10" s="104" t="str">
        <f t="shared" si="93"/>
        <v/>
      </c>
      <c r="Z10" s="102"/>
      <c r="AA10" s="102"/>
      <c r="AB10" s="104" t="str">
        <f t="shared" si="4"/>
        <v/>
      </c>
      <c r="AC10" s="102"/>
      <c r="AD10" s="104" t="str">
        <f t="shared" si="94"/>
        <v/>
      </c>
      <c r="AE10" s="104">
        <f t="shared" si="95"/>
        <v>15.75</v>
      </c>
      <c r="AF10" s="104">
        <f t="shared" si="96"/>
        <v>11.75</v>
      </c>
      <c r="AG10" s="104">
        <f t="shared" si="97"/>
        <v>13.350000000000001</v>
      </c>
      <c r="AH10" s="104" t="str">
        <f t="shared" si="98"/>
        <v/>
      </c>
      <c r="AI10" s="104">
        <f t="shared" si="99"/>
        <v>13.350000000000001</v>
      </c>
      <c r="AJ10" s="105">
        <f t="shared" si="5"/>
        <v>5</v>
      </c>
      <c r="AK10" s="109">
        <f t="shared" si="6"/>
        <v>7</v>
      </c>
      <c r="AL10" s="102">
        <v>12.5</v>
      </c>
      <c r="AM10" s="102">
        <v>14</v>
      </c>
      <c r="AN10" s="104">
        <f t="shared" si="7"/>
        <v>13.4</v>
      </c>
      <c r="AO10" s="102"/>
      <c r="AP10" s="104">
        <f t="shared" si="100"/>
        <v>13.4</v>
      </c>
      <c r="AQ10" s="102">
        <v>10.25</v>
      </c>
      <c r="AR10" s="102">
        <v>14.5</v>
      </c>
      <c r="AS10" s="104">
        <f t="shared" si="8"/>
        <v>12.8</v>
      </c>
      <c r="AT10" s="102"/>
      <c r="AU10" s="104">
        <f t="shared" si="101"/>
        <v>12.8</v>
      </c>
      <c r="AV10" s="102"/>
      <c r="AW10" s="102"/>
      <c r="AX10" s="104" t="str">
        <f t="shared" si="9"/>
        <v/>
      </c>
      <c r="AY10" s="118"/>
      <c r="AZ10" s="104" t="str">
        <f t="shared" si="102"/>
        <v/>
      </c>
      <c r="BA10" s="102"/>
      <c r="BB10" s="102"/>
      <c r="BC10" s="104" t="str">
        <f t="shared" si="10"/>
        <v/>
      </c>
      <c r="BD10" s="118"/>
      <c r="BE10" s="104" t="str">
        <f t="shared" si="103"/>
        <v/>
      </c>
      <c r="BF10" s="102"/>
      <c r="BG10" s="102"/>
      <c r="BH10" s="104" t="str">
        <f t="shared" si="11"/>
        <v/>
      </c>
      <c r="BI10" s="102"/>
      <c r="BJ10" s="104" t="str">
        <f t="shared" si="104"/>
        <v/>
      </c>
      <c r="BK10" s="104">
        <f t="shared" si="105"/>
        <v>11.375</v>
      </c>
      <c r="BL10" s="104">
        <f t="shared" si="106"/>
        <v>14.25</v>
      </c>
      <c r="BM10" s="104">
        <f t="shared" si="107"/>
        <v>13.100000000000001</v>
      </c>
      <c r="BN10" s="104" t="str">
        <f t="shared" si="108"/>
        <v/>
      </c>
      <c r="BO10" s="104">
        <f t="shared" si="109"/>
        <v>13.100000000000001</v>
      </c>
      <c r="BP10" s="105">
        <f t="shared" si="12"/>
        <v>5</v>
      </c>
      <c r="BQ10" s="109">
        <f t="shared" si="110"/>
        <v>4</v>
      </c>
      <c r="BR10" s="102">
        <v>8.5</v>
      </c>
      <c r="BS10" s="102">
        <v>8.5</v>
      </c>
      <c r="BT10" s="104">
        <f t="shared" si="13"/>
        <v>8.5</v>
      </c>
      <c r="BU10" s="102"/>
      <c r="BV10" s="104">
        <f t="shared" si="111"/>
        <v>8.5</v>
      </c>
      <c r="BW10" s="102">
        <v>9.5</v>
      </c>
      <c r="BX10" s="102">
        <v>14</v>
      </c>
      <c r="BY10" s="104">
        <f t="shared" si="14"/>
        <v>12.200000000000001</v>
      </c>
      <c r="BZ10" s="102"/>
      <c r="CA10" s="104">
        <f t="shared" si="112"/>
        <v>12.200000000000001</v>
      </c>
      <c r="CB10" s="102">
        <v>14</v>
      </c>
      <c r="CC10" s="102">
        <v>13</v>
      </c>
      <c r="CD10" s="104">
        <f t="shared" si="15"/>
        <v>13.4</v>
      </c>
      <c r="CE10" s="118"/>
      <c r="CF10" s="104">
        <f t="shared" si="113"/>
        <v>13.4</v>
      </c>
      <c r="CG10" s="102"/>
      <c r="CH10" s="102"/>
      <c r="CI10" s="104" t="str">
        <f t="shared" si="16"/>
        <v/>
      </c>
      <c r="CJ10" s="118"/>
      <c r="CK10" s="104" t="str">
        <f t="shared" si="114"/>
        <v/>
      </c>
      <c r="CL10" s="102"/>
      <c r="CM10" s="102"/>
      <c r="CN10" s="104" t="str">
        <f t="shared" si="17"/>
        <v/>
      </c>
      <c r="CO10" s="102"/>
      <c r="CP10" s="104" t="str">
        <f t="shared" si="115"/>
        <v/>
      </c>
      <c r="CQ10" s="104">
        <f t="shared" si="116"/>
        <v>10.53125</v>
      </c>
      <c r="CR10" s="104">
        <f t="shared" si="117"/>
        <v>11.625</v>
      </c>
      <c r="CS10" s="104">
        <f t="shared" si="118"/>
        <v>11.1875</v>
      </c>
      <c r="CT10" s="104" t="str">
        <f t="shared" si="119"/>
        <v/>
      </c>
      <c r="CU10" s="104">
        <f t="shared" si="120"/>
        <v>11.1875</v>
      </c>
      <c r="CV10" s="105">
        <f t="shared" si="18"/>
        <v>5</v>
      </c>
      <c r="CW10" s="109">
        <f t="shared" si="121"/>
        <v>9</v>
      </c>
      <c r="CX10" s="102">
        <v>11</v>
      </c>
      <c r="CY10" s="102">
        <v>11</v>
      </c>
      <c r="CZ10" s="104">
        <f t="shared" si="19"/>
        <v>11</v>
      </c>
      <c r="DA10" s="102"/>
      <c r="DB10" s="104">
        <f t="shared" si="122"/>
        <v>11</v>
      </c>
      <c r="DC10" s="102">
        <v>16.5</v>
      </c>
      <c r="DD10" s="102">
        <v>12.5</v>
      </c>
      <c r="DE10" s="104">
        <f t="shared" si="20"/>
        <v>14.100000000000001</v>
      </c>
      <c r="DF10" s="102"/>
      <c r="DG10" s="104">
        <f t="shared" si="123"/>
        <v>14.100000000000001</v>
      </c>
      <c r="DH10" s="102"/>
      <c r="DI10" s="102"/>
      <c r="DJ10" s="104" t="str">
        <f t="shared" si="21"/>
        <v/>
      </c>
      <c r="DK10" s="118"/>
      <c r="DL10" s="104" t="str">
        <f t="shared" si="124"/>
        <v/>
      </c>
      <c r="DM10" s="102"/>
      <c r="DN10" s="102"/>
      <c r="DO10" s="104" t="str">
        <f t="shared" si="22"/>
        <v/>
      </c>
      <c r="DP10" s="118"/>
      <c r="DQ10" s="104" t="str">
        <f t="shared" si="125"/>
        <v/>
      </c>
      <c r="DR10" s="102"/>
      <c r="DS10" s="102"/>
      <c r="DT10" s="104" t="str">
        <f t="shared" si="23"/>
        <v/>
      </c>
      <c r="DU10" s="102"/>
      <c r="DV10" s="104" t="str">
        <f t="shared" si="126"/>
        <v/>
      </c>
      <c r="DW10" s="104">
        <f t="shared" si="127"/>
        <v>13.75</v>
      </c>
      <c r="DX10" s="104">
        <f t="shared" si="128"/>
        <v>11.75</v>
      </c>
      <c r="DY10" s="104">
        <f t="shared" si="129"/>
        <v>12.55</v>
      </c>
      <c r="DZ10" s="104" t="str">
        <f t="shared" si="130"/>
        <v/>
      </c>
      <c r="EA10" s="104">
        <f t="shared" si="131"/>
        <v>12.55</v>
      </c>
      <c r="EB10" s="105">
        <f t="shared" si="24"/>
        <v>3</v>
      </c>
      <c r="EC10" s="109">
        <f t="shared" si="132"/>
        <v>8</v>
      </c>
      <c r="ED10" s="240">
        <v>7.75</v>
      </c>
      <c r="EE10" s="242">
        <v>10</v>
      </c>
      <c r="EF10" s="104">
        <f t="shared" si="25"/>
        <v>9.1</v>
      </c>
      <c r="EG10" s="102"/>
      <c r="EH10" s="104">
        <f t="shared" si="133"/>
        <v>9.1</v>
      </c>
      <c r="EI10" s="102">
        <v>11.5</v>
      </c>
      <c r="EJ10" s="102">
        <v>5.75</v>
      </c>
      <c r="EK10" s="104">
        <f t="shared" si="26"/>
        <v>8.0500000000000007</v>
      </c>
      <c r="EL10" s="102"/>
      <c r="EM10" s="104">
        <f t="shared" si="134"/>
        <v>8.0500000000000007</v>
      </c>
      <c r="EN10" s="102"/>
      <c r="EO10" s="102"/>
      <c r="EP10" s="104" t="str">
        <f t="shared" si="27"/>
        <v/>
      </c>
      <c r="EQ10" s="118"/>
      <c r="ER10" s="104" t="str">
        <f t="shared" si="135"/>
        <v/>
      </c>
      <c r="ES10" s="102"/>
      <c r="ET10" s="102"/>
      <c r="EU10" s="104" t="str">
        <f t="shared" si="28"/>
        <v/>
      </c>
      <c r="EV10" s="118"/>
      <c r="EW10" s="104" t="str">
        <f t="shared" si="136"/>
        <v/>
      </c>
      <c r="EX10" s="102"/>
      <c r="EY10" s="102"/>
      <c r="EZ10" s="104" t="str">
        <f t="shared" si="29"/>
        <v/>
      </c>
      <c r="FA10" s="102"/>
      <c r="FB10" s="104" t="str">
        <f t="shared" si="137"/>
        <v/>
      </c>
      <c r="FC10" s="104">
        <f t="shared" si="138"/>
        <v>9.625</v>
      </c>
      <c r="FD10" s="104">
        <f t="shared" si="139"/>
        <v>7.875</v>
      </c>
      <c r="FE10" s="104">
        <f t="shared" si="140"/>
        <v>8.5749999999999993</v>
      </c>
      <c r="FF10" s="104" t="str">
        <f t="shared" si="141"/>
        <v/>
      </c>
      <c r="FG10" s="104">
        <f t="shared" si="142"/>
        <v>8.5749999999999993</v>
      </c>
      <c r="FH10" s="105">
        <f t="shared" si="30"/>
        <v>0</v>
      </c>
      <c r="FI10" s="109">
        <f t="shared" si="143"/>
        <v>21</v>
      </c>
      <c r="FJ10" s="102">
        <v>12.75</v>
      </c>
      <c r="FK10" s="102">
        <v>12</v>
      </c>
      <c r="FL10" s="104">
        <f t="shared" si="31"/>
        <v>12.3</v>
      </c>
      <c r="FM10" s="102"/>
      <c r="FN10" s="104">
        <f t="shared" si="144"/>
        <v>12.3</v>
      </c>
      <c r="FO10" s="102"/>
      <c r="FP10" s="102"/>
      <c r="FQ10" s="104" t="str">
        <f t="shared" si="32"/>
        <v/>
      </c>
      <c r="FR10" s="102"/>
      <c r="FS10" s="104" t="str">
        <f t="shared" si="145"/>
        <v/>
      </c>
      <c r="FT10" s="102"/>
      <c r="FU10" s="102"/>
      <c r="FV10" s="104" t="str">
        <f t="shared" si="33"/>
        <v/>
      </c>
      <c r="FW10" s="118"/>
      <c r="FX10" s="104" t="str">
        <f t="shared" si="146"/>
        <v/>
      </c>
      <c r="FY10" s="102"/>
      <c r="FZ10" s="102"/>
      <c r="GA10" s="104" t="str">
        <f t="shared" si="34"/>
        <v/>
      </c>
      <c r="GB10" s="118"/>
      <c r="GC10" s="104" t="str">
        <f t="shared" si="147"/>
        <v/>
      </c>
      <c r="GD10" s="102"/>
      <c r="GE10" s="102"/>
      <c r="GF10" s="104" t="str">
        <f t="shared" si="35"/>
        <v/>
      </c>
      <c r="GG10" s="102"/>
      <c r="GH10" s="104" t="str">
        <f t="shared" si="148"/>
        <v/>
      </c>
      <c r="GI10" s="104">
        <f t="shared" si="149"/>
        <v>12.75</v>
      </c>
      <c r="GJ10" s="104">
        <f t="shared" si="150"/>
        <v>12</v>
      </c>
      <c r="GK10" s="104">
        <f t="shared" si="151"/>
        <v>12.3</v>
      </c>
      <c r="GL10" s="104" t="str">
        <f t="shared" si="152"/>
        <v/>
      </c>
      <c r="GM10" s="104">
        <f t="shared" si="153"/>
        <v>12.3</v>
      </c>
      <c r="GN10" s="105">
        <f t="shared" si="36"/>
        <v>3</v>
      </c>
      <c r="GO10" s="109">
        <f t="shared" si="154"/>
        <v>5</v>
      </c>
      <c r="GP10" s="102">
        <v>11</v>
      </c>
      <c r="GQ10" s="102">
        <v>14</v>
      </c>
      <c r="GR10" s="104">
        <f t="shared" si="37"/>
        <v>11</v>
      </c>
      <c r="GS10" s="102"/>
      <c r="GT10" s="104">
        <f t="shared" si="155"/>
        <v>11</v>
      </c>
      <c r="GU10" s="102">
        <v>13.5</v>
      </c>
      <c r="GV10" s="102">
        <v>14.5</v>
      </c>
      <c r="GW10" s="104">
        <f t="shared" si="38"/>
        <v>13.5</v>
      </c>
      <c r="GX10" s="102"/>
      <c r="GY10" s="104">
        <f t="shared" si="156"/>
        <v>13.5</v>
      </c>
      <c r="GZ10" s="102"/>
      <c r="HA10" s="102"/>
      <c r="HB10" s="104" t="str">
        <f t="shared" si="39"/>
        <v/>
      </c>
      <c r="HC10" s="118"/>
      <c r="HD10" s="104" t="str">
        <f t="shared" si="157"/>
        <v/>
      </c>
      <c r="HE10" s="102"/>
      <c r="HF10" s="102"/>
      <c r="HG10" s="104" t="str">
        <f t="shared" si="40"/>
        <v/>
      </c>
      <c r="HH10" s="118"/>
      <c r="HI10" s="104" t="str">
        <f t="shared" si="158"/>
        <v/>
      </c>
      <c r="HJ10" s="102"/>
      <c r="HK10" s="102"/>
      <c r="HL10" s="104" t="str">
        <f t="shared" si="41"/>
        <v/>
      </c>
      <c r="HM10" s="102"/>
      <c r="HN10" s="104" t="str">
        <f t="shared" si="159"/>
        <v/>
      </c>
      <c r="HO10" s="104">
        <f t="shared" si="160"/>
        <v>12.25</v>
      </c>
      <c r="HP10" s="104">
        <f t="shared" si="161"/>
        <v>14.25</v>
      </c>
      <c r="HQ10" s="104">
        <f t="shared" si="162"/>
        <v>12.25</v>
      </c>
      <c r="HR10" s="104" t="str">
        <f t="shared" si="163"/>
        <v/>
      </c>
      <c r="HS10" s="104">
        <f t="shared" si="164"/>
        <v>12.25</v>
      </c>
      <c r="HT10" s="105">
        <f t="shared" si="42"/>
        <v>2</v>
      </c>
      <c r="HU10" s="109">
        <f t="shared" si="165"/>
        <v>9</v>
      </c>
      <c r="HV10" s="102">
        <v>13</v>
      </c>
      <c r="HW10" s="102">
        <v>13.5</v>
      </c>
      <c r="HX10" s="104">
        <f t="shared" si="43"/>
        <v>13</v>
      </c>
      <c r="HY10" s="102"/>
      <c r="HZ10" s="104">
        <f t="shared" si="166"/>
        <v>13</v>
      </c>
      <c r="IA10" s="102"/>
      <c r="IB10" s="102"/>
      <c r="IC10" s="104" t="str">
        <f t="shared" si="44"/>
        <v/>
      </c>
      <c r="ID10" s="102"/>
      <c r="IE10" s="104" t="str">
        <f t="shared" si="167"/>
        <v/>
      </c>
      <c r="IF10" s="102"/>
      <c r="IG10" s="102"/>
      <c r="IH10" s="104" t="str">
        <f t="shared" si="45"/>
        <v/>
      </c>
      <c r="II10" s="118"/>
      <c r="IJ10" s="104" t="str">
        <f t="shared" si="168"/>
        <v/>
      </c>
      <c r="IK10" s="102"/>
      <c r="IL10" s="102"/>
      <c r="IM10" s="104" t="str">
        <f t="shared" si="46"/>
        <v/>
      </c>
      <c r="IN10" s="118"/>
      <c r="IO10" s="104" t="str">
        <f t="shared" si="169"/>
        <v/>
      </c>
      <c r="IP10" s="102"/>
      <c r="IQ10" s="102"/>
      <c r="IR10" s="104" t="str">
        <f t="shared" si="47"/>
        <v/>
      </c>
      <c r="IS10" s="102"/>
      <c r="IT10" s="104" t="str">
        <f t="shared" si="170"/>
        <v/>
      </c>
      <c r="IU10" s="104">
        <f t="shared" si="171"/>
        <v>13</v>
      </c>
      <c r="IV10" s="104">
        <f t="shared" si="172"/>
        <v>13.5</v>
      </c>
      <c r="IW10" s="104">
        <f t="shared" si="173"/>
        <v>13</v>
      </c>
      <c r="IX10" s="104" t="str">
        <f t="shared" si="174"/>
        <v/>
      </c>
      <c r="IY10" s="104">
        <f t="shared" si="175"/>
        <v>13</v>
      </c>
      <c r="IZ10" s="105">
        <f t="shared" si="48"/>
        <v>2</v>
      </c>
      <c r="JA10" s="109">
        <f t="shared" si="176"/>
        <v>14</v>
      </c>
      <c r="JB10" s="102"/>
      <c r="JC10" s="102"/>
      <c r="JD10" s="104" t="str">
        <f t="shared" si="49"/>
        <v/>
      </c>
      <c r="JE10" s="102"/>
      <c r="JF10" s="104" t="str">
        <f t="shared" si="177"/>
        <v/>
      </c>
      <c r="JG10" s="102"/>
      <c r="JH10" s="102"/>
      <c r="JI10" s="104" t="str">
        <f t="shared" si="50"/>
        <v/>
      </c>
      <c r="JJ10" s="102"/>
      <c r="JK10" s="104" t="str">
        <f t="shared" si="178"/>
        <v/>
      </c>
      <c r="JL10" s="102"/>
      <c r="JM10" s="102"/>
      <c r="JN10" s="104" t="str">
        <f t="shared" si="51"/>
        <v/>
      </c>
      <c r="JO10" s="118"/>
      <c r="JP10" s="104" t="str">
        <f t="shared" si="179"/>
        <v/>
      </c>
      <c r="JQ10" s="102"/>
      <c r="JR10" s="102"/>
      <c r="JS10" s="104" t="str">
        <f t="shared" si="52"/>
        <v/>
      </c>
      <c r="JT10" s="118"/>
      <c r="JU10" s="104" t="str">
        <f t="shared" si="180"/>
        <v/>
      </c>
      <c r="JV10" s="102"/>
      <c r="JW10" s="102"/>
      <c r="JX10" s="104" t="str">
        <f t="shared" si="53"/>
        <v/>
      </c>
      <c r="JY10" s="102"/>
      <c r="JZ10" s="104" t="str">
        <f t="shared" si="181"/>
        <v/>
      </c>
      <c r="KA10" s="104" t="str">
        <f t="shared" si="182"/>
        <v/>
      </c>
      <c r="KB10" s="104" t="str">
        <f t="shared" si="183"/>
        <v/>
      </c>
      <c r="KC10" s="104" t="str">
        <f t="shared" si="184"/>
        <v/>
      </c>
      <c r="KD10" s="104" t="str">
        <f t="shared" si="185"/>
        <v/>
      </c>
      <c r="KE10" s="104" t="str">
        <f t="shared" si="186"/>
        <v/>
      </c>
      <c r="KF10" s="105" t="str">
        <f t="shared" si="54"/>
        <v/>
      </c>
      <c r="KG10" s="109" t="str">
        <f t="shared" si="187"/>
        <v/>
      </c>
      <c r="KH10" s="102"/>
      <c r="KI10" s="102"/>
      <c r="KJ10" s="104" t="str">
        <f t="shared" si="55"/>
        <v/>
      </c>
      <c r="KK10" s="102"/>
      <c r="KL10" s="104" t="str">
        <f t="shared" si="188"/>
        <v/>
      </c>
      <c r="KM10" s="102"/>
      <c r="KN10" s="102"/>
      <c r="KO10" s="104" t="str">
        <f t="shared" si="56"/>
        <v/>
      </c>
      <c r="KP10" s="102"/>
      <c r="KQ10" s="104" t="str">
        <f t="shared" si="189"/>
        <v/>
      </c>
      <c r="KR10" s="102"/>
      <c r="KS10" s="102"/>
      <c r="KT10" s="104" t="str">
        <f t="shared" si="57"/>
        <v/>
      </c>
      <c r="KU10" s="118"/>
      <c r="KV10" s="104" t="str">
        <f t="shared" si="190"/>
        <v/>
      </c>
      <c r="KW10" s="102"/>
      <c r="KX10" s="102"/>
      <c r="KY10" s="104" t="str">
        <f t="shared" si="58"/>
        <v/>
      </c>
      <c r="KZ10" s="118"/>
      <c r="LA10" s="104" t="str">
        <f t="shared" si="191"/>
        <v/>
      </c>
      <c r="LB10" s="102"/>
      <c r="LC10" s="102"/>
      <c r="LD10" s="104" t="str">
        <f t="shared" si="59"/>
        <v/>
      </c>
      <c r="LE10" s="102"/>
      <c r="LF10" s="104" t="str">
        <f t="shared" si="192"/>
        <v/>
      </c>
      <c r="LG10" s="104" t="str">
        <f t="shared" si="193"/>
        <v/>
      </c>
      <c r="LH10" s="104" t="str">
        <f t="shared" si="194"/>
        <v/>
      </c>
      <c r="LI10" s="104" t="str">
        <f t="shared" si="195"/>
        <v/>
      </c>
      <c r="LJ10" s="104" t="str">
        <f t="shared" si="196"/>
        <v/>
      </c>
      <c r="LK10" s="104" t="str">
        <f t="shared" si="197"/>
        <v/>
      </c>
      <c r="LL10" s="105" t="str">
        <f t="shared" si="60"/>
        <v/>
      </c>
      <c r="LM10" s="109" t="str">
        <f t="shared" si="198"/>
        <v/>
      </c>
      <c r="LN10" s="102"/>
      <c r="LO10" s="102"/>
      <c r="LP10" s="104" t="str">
        <f t="shared" si="61"/>
        <v/>
      </c>
      <c r="LQ10" s="102"/>
      <c r="LR10" s="104" t="str">
        <f t="shared" si="199"/>
        <v/>
      </c>
      <c r="LS10" s="102"/>
      <c r="LT10" s="102"/>
      <c r="LU10" s="104" t="str">
        <f t="shared" si="62"/>
        <v/>
      </c>
      <c r="LV10" s="102"/>
      <c r="LW10" s="104" t="str">
        <f t="shared" si="200"/>
        <v/>
      </c>
      <c r="LX10" s="102"/>
      <c r="LY10" s="102"/>
      <c r="LZ10" s="104" t="str">
        <f t="shared" si="63"/>
        <v/>
      </c>
      <c r="MA10" s="118"/>
      <c r="MB10" s="104" t="str">
        <f t="shared" si="201"/>
        <v/>
      </c>
      <c r="MC10" s="102"/>
      <c r="MD10" s="102"/>
      <c r="ME10" s="104" t="str">
        <f t="shared" si="64"/>
        <v/>
      </c>
      <c r="MF10" s="118"/>
      <c r="MG10" s="104" t="str">
        <f t="shared" si="202"/>
        <v/>
      </c>
      <c r="MH10" s="102"/>
      <c r="MI10" s="102"/>
      <c r="MJ10" s="104" t="str">
        <f t="shared" si="65"/>
        <v/>
      </c>
      <c r="MK10" s="102"/>
      <c r="ML10" s="104" t="str">
        <f t="shared" si="203"/>
        <v/>
      </c>
      <c r="MM10" s="104" t="str">
        <f t="shared" si="204"/>
        <v/>
      </c>
      <c r="MN10" s="104" t="str">
        <f t="shared" si="205"/>
        <v/>
      </c>
      <c r="MO10" s="104" t="str">
        <f t="shared" si="206"/>
        <v/>
      </c>
      <c r="MP10" s="104" t="str">
        <f t="shared" si="207"/>
        <v/>
      </c>
      <c r="MQ10" s="104" t="str">
        <f t="shared" si="208"/>
        <v/>
      </c>
      <c r="MR10" s="105" t="str">
        <f t="shared" si="66"/>
        <v/>
      </c>
      <c r="MS10" s="109" t="str">
        <f t="shared" si="209"/>
        <v/>
      </c>
      <c r="MT10" s="102"/>
      <c r="MU10" s="102"/>
      <c r="MV10" s="104" t="str">
        <f t="shared" si="67"/>
        <v/>
      </c>
      <c r="MW10" s="102"/>
      <c r="MX10" s="104" t="str">
        <f t="shared" si="210"/>
        <v/>
      </c>
      <c r="MY10" s="102"/>
      <c r="MZ10" s="102"/>
      <c r="NA10" s="104" t="str">
        <f t="shared" si="68"/>
        <v/>
      </c>
      <c r="NB10" s="102"/>
      <c r="NC10" s="104" t="str">
        <f t="shared" si="211"/>
        <v/>
      </c>
      <c r="ND10" s="102"/>
      <c r="NE10" s="102"/>
      <c r="NF10" s="104" t="str">
        <f t="shared" si="69"/>
        <v/>
      </c>
      <c r="NG10" s="118"/>
      <c r="NH10" s="104" t="str">
        <f t="shared" si="212"/>
        <v/>
      </c>
      <c r="NI10" s="102"/>
      <c r="NJ10" s="102"/>
      <c r="NK10" s="104" t="str">
        <f t="shared" si="70"/>
        <v/>
      </c>
      <c r="NL10" s="118"/>
      <c r="NM10" s="104" t="str">
        <f t="shared" si="213"/>
        <v/>
      </c>
      <c r="NN10" s="102"/>
      <c r="NO10" s="102"/>
      <c r="NP10" s="104" t="str">
        <f t="shared" si="71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72"/>
        <v/>
      </c>
      <c r="NY10" s="109" t="str">
        <f t="shared" si="220"/>
        <v/>
      </c>
      <c r="OA10" s="104">
        <f t="shared" si="73"/>
        <v>13.350000000000001</v>
      </c>
      <c r="OB10" s="104">
        <f t="shared" si="74"/>
        <v>13.100000000000001</v>
      </c>
      <c r="OC10" s="104">
        <f t="shared" si="75"/>
        <v>11.1875</v>
      </c>
      <c r="OD10" s="104">
        <f t="shared" si="76"/>
        <v>12.55</v>
      </c>
      <c r="OE10" s="104">
        <f t="shared" si="77"/>
        <v>8.5749999999999993</v>
      </c>
      <c r="OF10" s="104">
        <f t="shared" si="78"/>
        <v>12.3</v>
      </c>
      <c r="OG10" s="104">
        <f t="shared" si="79"/>
        <v>12.25</v>
      </c>
      <c r="OH10" s="104">
        <f t="shared" si="80"/>
        <v>13</v>
      </c>
      <c r="OI10" s="104" t="str">
        <f t="shared" si="81"/>
        <v/>
      </c>
      <c r="OJ10" s="104" t="str">
        <f t="shared" si="82"/>
        <v/>
      </c>
      <c r="OK10" s="104" t="str">
        <f t="shared" si="83"/>
        <v/>
      </c>
      <c r="OL10" s="104" t="str">
        <f t="shared" si="84"/>
        <v/>
      </c>
      <c r="OM10" s="134"/>
      <c r="ON10" s="104">
        <f t="shared" si="85"/>
        <v>9.5859375</v>
      </c>
      <c r="OO10" s="104">
        <f t="shared" si="86"/>
        <v>9.9910714285714288</v>
      </c>
      <c r="OP10" s="104">
        <f t="shared" si="87"/>
        <v>12.10580357142857</v>
      </c>
      <c r="OQ10" s="104">
        <f t="shared" si="88"/>
        <v>12.10580357142857</v>
      </c>
      <c r="OR10" s="105">
        <f t="shared" si="221"/>
        <v>25</v>
      </c>
      <c r="OS10" s="105">
        <f t="shared" si="222"/>
        <v>30</v>
      </c>
      <c r="OT10" s="134"/>
      <c r="OU10" s="109">
        <f t="shared" si="89"/>
        <v>7</v>
      </c>
      <c r="OW10" s="95" t="s">
        <v>31</v>
      </c>
      <c r="OX10" s="95" t="s">
        <v>31</v>
      </c>
      <c r="OY10" s="95" t="s">
        <v>30</v>
      </c>
      <c r="OZ10" s="244" t="s">
        <v>30</v>
      </c>
      <c r="PA10" s="95"/>
      <c r="PB10" s="95" t="s">
        <v>31</v>
      </c>
      <c r="PC10" s="95"/>
      <c r="PD10" s="95"/>
      <c r="PE10" s="95"/>
      <c r="PF10" s="95"/>
    </row>
    <row r="11" spans="1:422" x14ac:dyDescent="0.25">
      <c r="A11" s="103">
        <f t="shared" si="223"/>
        <v>6</v>
      </c>
      <c r="B11" s="237" t="s">
        <v>331</v>
      </c>
      <c r="C11" s="237" t="s">
        <v>441</v>
      </c>
      <c r="D11" s="237" t="s">
        <v>460</v>
      </c>
      <c r="E11" s="239" t="s">
        <v>277</v>
      </c>
      <c r="F11" s="102">
        <v>19</v>
      </c>
      <c r="G11" s="102">
        <v>15.5</v>
      </c>
      <c r="H11" s="104">
        <f t="shared" si="0"/>
        <v>16.899999999999999</v>
      </c>
      <c r="I11" s="102"/>
      <c r="J11" s="104">
        <f t="shared" si="90"/>
        <v>16.899999999999999</v>
      </c>
      <c r="K11" s="102">
        <v>13.5</v>
      </c>
      <c r="L11" s="102">
        <v>17</v>
      </c>
      <c r="M11" s="104">
        <f t="shared" si="1"/>
        <v>15.6</v>
      </c>
      <c r="N11" s="102"/>
      <c r="O11" s="104">
        <f t="shared" si="91"/>
        <v>15.6</v>
      </c>
      <c r="P11" s="102"/>
      <c r="Q11" s="102"/>
      <c r="R11" s="104" t="str">
        <f t="shared" si="2"/>
        <v/>
      </c>
      <c r="S11" s="118"/>
      <c r="T11" s="104" t="str">
        <f t="shared" si="92"/>
        <v/>
      </c>
      <c r="U11" s="102"/>
      <c r="V11" s="102"/>
      <c r="W11" s="104" t="str">
        <f t="shared" si="3"/>
        <v/>
      </c>
      <c r="X11" s="118"/>
      <c r="Y11" s="104" t="str">
        <f t="shared" si="93"/>
        <v/>
      </c>
      <c r="Z11" s="102"/>
      <c r="AA11" s="102"/>
      <c r="AB11" s="104" t="str">
        <f t="shared" si="4"/>
        <v/>
      </c>
      <c r="AC11" s="102"/>
      <c r="AD11" s="104" t="str">
        <f t="shared" si="94"/>
        <v/>
      </c>
      <c r="AE11" s="104">
        <f t="shared" si="95"/>
        <v>16.25</v>
      </c>
      <c r="AF11" s="104">
        <f t="shared" si="96"/>
        <v>16.25</v>
      </c>
      <c r="AG11" s="104">
        <f t="shared" si="97"/>
        <v>16.25</v>
      </c>
      <c r="AH11" s="104" t="str">
        <f t="shared" si="98"/>
        <v/>
      </c>
      <c r="AI11" s="104">
        <f t="shared" si="99"/>
        <v>16.25</v>
      </c>
      <c r="AJ11" s="105">
        <f t="shared" si="5"/>
        <v>5</v>
      </c>
      <c r="AK11" s="109">
        <f t="shared" si="6"/>
        <v>1</v>
      </c>
      <c r="AL11" s="102">
        <v>12.5</v>
      </c>
      <c r="AM11" s="102">
        <v>12</v>
      </c>
      <c r="AN11" s="104">
        <f t="shared" si="7"/>
        <v>12.2</v>
      </c>
      <c r="AO11" s="102"/>
      <c r="AP11" s="104">
        <f t="shared" si="100"/>
        <v>12.2</v>
      </c>
      <c r="AQ11" s="102">
        <v>13.75</v>
      </c>
      <c r="AR11" s="102">
        <v>15.5</v>
      </c>
      <c r="AS11" s="104">
        <f t="shared" si="8"/>
        <v>14.799999999999999</v>
      </c>
      <c r="AT11" s="102"/>
      <c r="AU11" s="104">
        <f t="shared" si="101"/>
        <v>14.799999999999999</v>
      </c>
      <c r="AV11" s="102"/>
      <c r="AW11" s="102"/>
      <c r="AX11" s="104" t="str">
        <f t="shared" si="9"/>
        <v/>
      </c>
      <c r="AY11" s="118"/>
      <c r="AZ11" s="104" t="str">
        <f t="shared" si="102"/>
        <v/>
      </c>
      <c r="BA11" s="102"/>
      <c r="BB11" s="102"/>
      <c r="BC11" s="104" t="str">
        <f t="shared" si="10"/>
        <v/>
      </c>
      <c r="BD11" s="118"/>
      <c r="BE11" s="104" t="str">
        <f t="shared" si="103"/>
        <v/>
      </c>
      <c r="BF11" s="102"/>
      <c r="BG11" s="102"/>
      <c r="BH11" s="104" t="str">
        <f t="shared" si="11"/>
        <v/>
      </c>
      <c r="BI11" s="102"/>
      <c r="BJ11" s="104" t="str">
        <f t="shared" si="104"/>
        <v/>
      </c>
      <c r="BK11" s="104">
        <f t="shared" si="105"/>
        <v>13.125</v>
      </c>
      <c r="BL11" s="104">
        <f t="shared" si="106"/>
        <v>13.75</v>
      </c>
      <c r="BM11" s="104">
        <f t="shared" si="107"/>
        <v>13.5</v>
      </c>
      <c r="BN11" s="104" t="str">
        <f t="shared" si="108"/>
        <v/>
      </c>
      <c r="BO11" s="104">
        <f t="shared" si="109"/>
        <v>13.5</v>
      </c>
      <c r="BP11" s="105">
        <f t="shared" si="12"/>
        <v>5</v>
      </c>
      <c r="BQ11" s="109">
        <f t="shared" si="110"/>
        <v>3</v>
      </c>
      <c r="BR11" s="102">
        <v>15</v>
      </c>
      <c r="BS11" s="102">
        <v>7</v>
      </c>
      <c r="BT11" s="104">
        <f t="shared" si="13"/>
        <v>10.199999999999999</v>
      </c>
      <c r="BU11" s="102"/>
      <c r="BV11" s="104">
        <f t="shared" si="111"/>
        <v>10.199999999999999</v>
      </c>
      <c r="BW11" s="102">
        <v>15.5</v>
      </c>
      <c r="BX11" s="102">
        <v>15.5</v>
      </c>
      <c r="BY11" s="104">
        <f t="shared" si="14"/>
        <v>15.5</v>
      </c>
      <c r="BZ11" s="102"/>
      <c r="CA11" s="104">
        <f t="shared" si="112"/>
        <v>15.5</v>
      </c>
      <c r="CB11" s="102">
        <v>12</v>
      </c>
      <c r="CC11" s="102">
        <v>9.5</v>
      </c>
      <c r="CD11" s="104">
        <f t="shared" si="15"/>
        <v>10.5</v>
      </c>
      <c r="CE11" s="118"/>
      <c r="CF11" s="104">
        <f t="shared" si="113"/>
        <v>10.5</v>
      </c>
      <c r="CG11" s="102"/>
      <c r="CH11" s="102"/>
      <c r="CI11" s="104" t="str">
        <f t="shared" si="16"/>
        <v/>
      </c>
      <c r="CJ11" s="118"/>
      <c r="CK11" s="104" t="str">
        <f t="shared" si="114"/>
        <v/>
      </c>
      <c r="CL11" s="102"/>
      <c r="CM11" s="102"/>
      <c r="CN11" s="104" t="str">
        <f t="shared" si="17"/>
        <v/>
      </c>
      <c r="CO11" s="102"/>
      <c r="CP11" s="104" t="str">
        <f t="shared" si="115"/>
        <v/>
      </c>
      <c r="CQ11" s="104">
        <f t="shared" si="116"/>
        <v>14.21875</v>
      </c>
      <c r="CR11" s="104">
        <f t="shared" si="117"/>
        <v>10.4375</v>
      </c>
      <c r="CS11" s="104">
        <f t="shared" si="118"/>
        <v>11.95</v>
      </c>
      <c r="CT11" s="104" t="str">
        <f t="shared" si="119"/>
        <v/>
      </c>
      <c r="CU11" s="104">
        <f t="shared" si="120"/>
        <v>11.95</v>
      </c>
      <c r="CV11" s="105">
        <f t="shared" si="18"/>
        <v>5</v>
      </c>
      <c r="CW11" s="109">
        <f t="shared" si="121"/>
        <v>7</v>
      </c>
      <c r="CX11" s="102">
        <v>12</v>
      </c>
      <c r="CY11" s="102">
        <v>18</v>
      </c>
      <c r="CZ11" s="104">
        <f t="shared" si="19"/>
        <v>15.6</v>
      </c>
      <c r="DA11" s="102"/>
      <c r="DB11" s="104">
        <f t="shared" si="122"/>
        <v>15.6</v>
      </c>
      <c r="DC11" s="102">
        <v>17</v>
      </c>
      <c r="DD11" s="102">
        <v>12</v>
      </c>
      <c r="DE11" s="104">
        <f t="shared" si="20"/>
        <v>14</v>
      </c>
      <c r="DF11" s="102"/>
      <c r="DG11" s="104">
        <f t="shared" si="123"/>
        <v>14</v>
      </c>
      <c r="DH11" s="102"/>
      <c r="DI11" s="102"/>
      <c r="DJ11" s="104" t="str">
        <f t="shared" si="21"/>
        <v/>
      </c>
      <c r="DK11" s="118"/>
      <c r="DL11" s="104" t="str">
        <f t="shared" si="124"/>
        <v/>
      </c>
      <c r="DM11" s="102"/>
      <c r="DN11" s="102"/>
      <c r="DO11" s="104" t="str">
        <f t="shared" si="22"/>
        <v/>
      </c>
      <c r="DP11" s="118"/>
      <c r="DQ11" s="104" t="str">
        <f t="shared" si="125"/>
        <v/>
      </c>
      <c r="DR11" s="102"/>
      <c r="DS11" s="102"/>
      <c r="DT11" s="104" t="str">
        <f t="shared" si="23"/>
        <v/>
      </c>
      <c r="DU11" s="102"/>
      <c r="DV11" s="104" t="str">
        <f t="shared" si="126"/>
        <v/>
      </c>
      <c r="DW11" s="104">
        <f t="shared" si="127"/>
        <v>14.5</v>
      </c>
      <c r="DX11" s="104">
        <f t="shared" si="128"/>
        <v>15</v>
      </c>
      <c r="DY11" s="104">
        <f t="shared" si="129"/>
        <v>14.8</v>
      </c>
      <c r="DZ11" s="104" t="str">
        <f t="shared" si="130"/>
        <v/>
      </c>
      <c r="EA11" s="104">
        <f t="shared" si="131"/>
        <v>14.8</v>
      </c>
      <c r="EB11" s="105">
        <f t="shared" si="24"/>
        <v>3</v>
      </c>
      <c r="EC11" s="109">
        <f t="shared" si="132"/>
        <v>2</v>
      </c>
      <c r="ED11" s="102">
        <v>15</v>
      </c>
      <c r="EE11" s="242">
        <v>13</v>
      </c>
      <c r="EF11" s="104">
        <f t="shared" si="25"/>
        <v>13.8</v>
      </c>
      <c r="EG11" s="102"/>
      <c r="EH11" s="104">
        <f t="shared" si="133"/>
        <v>13.8</v>
      </c>
      <c r="EI11" s="102">
        <v>15.5</v>
      </c>
      <c r="EJ11" s="102">
        <v>6.25</v>
      </c>
      <c r="EK11" s="104">
        <f t="shared" si="26"/>
        <v>9.9499999999999993</v>
      </c>
      <c r="EL11" s="102"/>
      <c r="EM11" s="104">
        <f t="shared" si="134"/>
        <v>9.9499999999999993</v>
      </c>
      <c r="EN11" s="102"/>
      <c r="EO11" s="102"/>
      <c r="EP11" s="104" t="str">
        <f t="shared" si="27"/>
        <v/>
      </c>
      <c r="EQ11" s="118"/>
      <c r="ER11" s="104" t="str">
        <f t="shared" si="135"/>
        <v/>
      </c>
      <c r="ES11" s="102"/>
      <c r="ET11" s="102"/>
      <c r="EU11" s="104" t="str">
        <f t="shared" si="28"/>
        <v/>
      </c>
      <c r="EV11" s="118"/>
      <c r="EW11" s="104" t="str">
        <f t="shared" si="136"/>
        <v/>
      </c>
      <c r="EX11" s="102"/>
      <c r="EY11" s="102"/>
      <c r="EZ11" s="104" t="str">
        <f t="shared" si="29"/>
        <v/>
      </c>
      <c r="FA11" s="102"/>
      <c r="FB11" s="104" t="str">
        <f t="shared" si="137"/>
        <v/>
      </c>
      <c r="FC11" s="104">
        <f t="shared" si="138"/>
        <v>15.25</v>
      </c>
      <c r="FD11" s="104">
        <f t="shared" si="139"/>
        <v>9.625</v>
      </c>
      <c r="FE11" s="104">
        <f t="shared" si="140"/>
        <v>11.875</v>
      </c>
      <c r="FF11" s="104" t="str">
        <f t="shared" si="141"/>
        <v/>
      </c>
      <c r="FG11" s="104">
        <f t="shared" si="142"/>
        <v>11.875</v>
      </c>
      <c r="FH11" s="105">
        <f t="shared" si="30"/>
        <v>3</v>
      </c>
      <c r="FI11" s="109">
        <f t="shared" si="143"/>
        <v>11</v>
      </c>
      <c r="FJ11" s="102"/>
      <c r="FK11" s="102"/>
      <c r="FL11" s="104" t="str">
        <f t="shared" si="31"/>
        <v/>
      </c>
      <c r="FM11" s="102"/>
      <c r="FN11" s="104" t="str">
        <f t="shared" si="144"/>
        <v/>
      </c>
      <c r="FO11" s="102">
        <v>12.5</v>
      </c>
      <c r="FP11" s="102">
        <v>15</v>
      </c>
      <c r="FQ11" s="104">
        <f t="shared" si="32"/>
        <v>14</v>
      </c>
      <c r="FR11" s="102"/>
      <c r="FS11" s="104">
        <f t="shared" si="145"/>
        <v>14</v>
      </c>
      <c r="FT11" s="102"/>
      <c r="FU11" s="102"/>
      <c r="FV11" s="104" t="str">
        <f t="shared" si="33"/>
        <v/>
      </c>
      <c r="FW11" s="118"/>
      <c r="FX11" s="104" t="str">
        <f t="shared" si="146"/>
        <v/>
      </c>
      <c r="FY11" s="102"/>
      <c r="FZ11" s="102"/>
      <c r="GA11" s="104" t="str">
        <f t="shared" si="34"/>
        <v/>
      </c>
      <c r="GB11" s="118"/>
      <c r="GC11" s="104" t="str">
        <f t="shared" si="147"/>
        <v/>
      </c>
      <c r="GD11" s="102"/>
      <c r="GE11" s="102"/>
      <c r="GF11" s="104" t="str">
        <f t="shared" si="35"/>
        <v/>
      </c>
      <c r="GG11" s="102"/>
      <c r="GH11" s="104" t="str">
        <f t="shared" si="148"/>
        <v/>
      </c>
      <c r="GI11" s="104">
        <f t="shared" si="149"/>
        <v>12.5</v>
      </c>
      <c r="GJ11" s="104">
        <f t="shared" si="150"/>
        <v>15</v>
      </c>
      <c r="GK11" s="104">
        <f t="shared" si="151"/>
        <v>14</v>
      </c>
      <c r="GL11" s="104" t="str">
        <f t="shared" si="152"/>
        <v/>
      </c>
      <c r="GM11" s="104">
        <f t="shared" si="153"/>
        <v>14</v>
      </c>
      <c r="GN11" s="105">
        <f t="shared" si="36"/>
        <v>3</v>
      </c>
      <c r="GO11" s="109">
        <f t="shared" si="154"/>
        <v>2</v>
      </c>
      <c r="GP11" s="102">
        <v>11</v>
      </c>
      <c r="GQ11" s="102">
        <v>12</v>
      </c>
      <c r="GR11" s="104">
        <f t="shared" si="37"/>
        <v>11</v>
      </c>
      <c r="GS11" s="102"/>
      <c r="GT11" s="104">
        <f t="shared" si="155"/>
        <v>11</v>
      </c>
      <c r="GU11" s="102">
        <v>17.5</v>
      </c>
      <c r="GV11" s="102">
        <v>12</v>
      </c>
      <c r="GW11" s="104">
        <f t="shared" si="38"/>
        <v>17.5</v>
      </c>
      <c r="GX11" s="102"/>
      <c r="GY11" s="104">
        <f t="shared" si="156"/>
        <v>17.5</v>
      </c>
      <c r="GZ11" s="102"/>
      <c r="HA11" s="102"/>
      <c r="HB11" s="104" t="str">
        <f t="shared" si="39"/>
        <v/>
      </c>
      <c r="HC11" s="118"/>
      <c r="HD11" s="104" t="str">
        <f t="shared" si="157"/>
        <v/>
      </c>
      <c r="HE11" s="102"/>
      <c r="HF11" s="102"/>
      <c r="HG11" s="104" t="str">
        <f t="shared" si="40"/>
        <v/>
      </c>
      <c r="HH11" s="118"/>
      <c r="HI11" s="104" t="str">
        <f t="shared" si="158"/>
        <v/>
      </c>
      <c r="HJ11" s="102"/>
      <c r="HK11" s="102"/>
      <c r="HL11" s="104" t="str">
        <f t="shared" si="41"/>
        <v/>
      </c>
      <c r="HM11" s="102"/>
      <c r="HN11" s="104" t="str">
        <f t="shared" si="159"/>
        <v/>
      </c>
      <c r="HO11" s="104">
        <f t="shared" si="160"/>
        <v>14.25</v>
      </c>
      <c r="HP11" s="104">
        <f t="shared" si="161"/>
        <v>12</v>
      </c>
      <c r="HQ11" s="104">
        <f t="shared" si="162"/>
        <v>14.25</v>
      </c>
      <c r="HR11" s="104" t="str">
        <f t="shared" si="163"/>
        <v/>
      </c>
      <c r="HS11" s="104">
        <f t="shared" si="164"/>
        <v>14.25</v>
      </c>
      <c r="HT11" s="105">
        <f t="shared" si="42"/>
        <v>2</v>
      </c>
      <c r="HU11" s="109">
        <f t="shared" si="165"/>
        <v>1</v>
      </c>
      <c r="HV11" s="102">
        <v>15.5</v>
      </c>
      <c r="HW11" s="102">
        <v>11.75</v>
      </c>
      <c r="HX11" s="104">
        <f t="shared" si="43"/>
        <v>15.5</v>
      </c>
      <c r="HY11" s="102"/>
      <c r="HZ11" s="104">
        <f t="shared" si="166"/>
        <v>15.5</v>
      </c>
      <c r="IA11" s="102"/>
      <c r="IB11" s="102"/>
      <c r="IC11" s="104" t="str">
        <f t="shared" si="44"/>
        <v/>
      </c>
      <c r="ID11" s="102"/>
      <c r="IE11" s="104" t="str">
        <f t="shared" si="167"/>
        <v/>
      </c>
      <c r="IF11" s="102"/>
      <c r="IG11" s="102"/>
      <c r="IH11" s="104" t="str">
        <f t="shared" si="45"/>
        <v/>
      </c>
      <c r="II11" s="118"/>
      <c r="IJ11" s="104" t="str">
        <f t="shared" si="168"/>
        <v/>
      </c>
      <c r="IK11" s="102"/>
      <c r="IL11" s="102"/>
      <c r="IM11" s="104" t="str">
        <f t="shared" si="46"/>
        <v/>
      </c>
      <c r="IN11" s="118"/>
      <c r="IO11" s="104" t="str">
        <f t="shared" si="169"/>
        <v/>
      </c>
      <c r="IP11" s="102"/>
      <c r="IQ11" s="102"/>
      <c r="IR11" s="104" t="str">
        <f t="shared" si="47"/>
        <v/>
      </c>
      <c r="IS11" s="102"/>
      <c r="IT11" s="104" t="str">
        <f t="shared" si="170"/>
        <v/>
      </c>
      <c r="IU11" s="104">
        <f t="shared" si="171"/>
        <v>15.5</v>
      </c>
      <c r="IV11" s="104">
        <f t="shared" si="172"/>
        <v>11.75</v>
      </c>
      <c r="IW11" s="104">
        <f t="shared" si="173"/>
        <v>15.5</v>
      </c>
      <c r="IX11" s="104" t="str">
        <f t="shared" si="174"/>
        <v/>
      </c>
      <c r="IY11" s="104">
        <f t="shared" si="175"/>
        <v>15.5</v>
      </c>
      <c r="IZ11" s="105">
        <f t="shared" si="48"/>
        <v>2</v>
      </c>
      <c r="JA11" s="109">
        <f t="shared" si="176"/>
        <v>2</v>
      </c>
      <c r="JB11" s="102"/>
      <c r="JC11" s="102"/>
      <c r="JD11" s="104" t="str">
        <f t="shared" si="49"/>
        <v/>
      </c>
      <c r="JE11" s="102"/>
      <c r="JF11" s="104" t="str">
        <f t="shared" si="177"/>
        <v/>
      </c>
      <c r="JG11" s="102"/>
      <c r="JH11" s="102"/>
      <c r="JI11" s="104" t="str">
        <f t="shared" si="50"/>
        <v/>
      </c>
      <c r="JJ11" s="102"/>
      <c r="JK11" s="104" t="str">
        <f t="shared" si="178"/>
        <v/>
      </c>
      <c r="JL11" s="102"/>
      <c r="JM11" s="102"/>
      <c r="JN11" s="104" t="str">
        <f t="shared" si="51"/>
        <v/>
      </c>
      <c r="JO11" s="118"/>
      <c r="JP11" s="104" t="str">
        <f t="shared" si="179"/>
        <v/>
      </c>
      <c r="JQ11" s="102"/>
      <c r="JR11" s="102"/>
      <c r="JS11" s="104" t="str">
        <f t="shared" si="52"/>
        <v/>
      </c>
      <c r="JT11" s="118"/>
      <c r="JU11" s="104" t="str">
        <f t="shared" si="180"/>
        <v/>
      </c>
      <c r="JV11" s="102"/>
      <c r="JW11" s="102"/>
      <c r="JX11" s="104" t="str">
        <f t="shared" si="53"/>
        <v/>
      </c>
      <c r="JY11" s="102"/>
      <c r="JZ11" s="104" t="str">
        <f t="shared" si="181"/>
        <v/>
      </c>
      <c r="KA11" s="104" t="str">
        <f t="shared" si="182"/>
        <v/>
      </c>
      <c r="KB11" s="104" t="str">
        <f t="shared" si="183"/>
        <v/>
      </c>
      <c r="KC11" s="104" t="str">
        <f t="shared" si="184"/>
        <v/>
      </c>
      <c r="KD11" s="104" t="str">
        <f t="shared" si="185"/>
        <v/>
      </c>
      <c r="KE11" s="104" t="str">
        <f t="shared" si="186"/>
        <v/>
      </c>
      <c r="KF11" s="105" t="str">
        <f t="shared" si="54"/>
        <v/>
      </c>
      <c r="KG11" s="109" t="str">
        <f t="shared" si="187"/>
        <v/>
      </c>
      <c r="KH11" s="102"/>
      <c r="KI11" s="102"/>
      <c r="KJ11" s="104" t="str">
        <f t="shared" si="55"/>
        <v/>
      </c>
      <c r="KK11" s="102"/>
      <c r="KL11" s="104" t="str">
        <f t="shared" si="188"/>
        <v/>
      </c>
      <c r="KM11" s="102"/>
      <c r="KN11" s="102"/>
      <c r="KO11" s="104" t="str">
        <f t="shared" si="56"/>
        <v/>
      </c>
      <c r="KP11" s="102"/>
      <c r="KQ11" s="104" t="str">
        <f t="shared" si="189"/>
        <v/>
      </c>
      <c r="KR11" s="102"/>
      <c r="KS11" s="102"/>
      <c r="KT11" s="104" t="str">
        <f t="shared" si="57"/>
        <v/>
      </c>
      <c r="KU11" s="118"/>
      <c r="KV11" s="104" t="str">
        <f t="shared" si="190"/>
        <v/>
      </c>
      <c r="KW11" s="102"/>
      <c r="KX11" s="102"/>
      <c r="KY11" s="104" t="str">
        <f t="shared" si="58"/>
        <v/>
      </c>
      <c r="KZ11" s="118"/>
      <c r="LA11" s="104" t="str">
        <f t="shared" si="191"/>
        <v/>
      </c>
      <c r="LB11" s="102"/>
      <c r="LC11" s="102"/>
      <c r="LD11" s="104" t="str">
        <f t="shared" si="59"/>
        <v/>
      </c>
      <c r="LE11" s="102"/>
      <c r="LF11" s="104" t="str">
        <f t="shared" si="192"/>
        <v/>
      </c>
      <c r="LG11" s="104" t="str">
        <f t="shared" si="193"/>
        <v/>
      </c>
      <c r="LH11" s="104" t="str">
        <f t="shared" si="194"/>
        <v/>
      </c>
      <c r="LI11" s="104" t="str">
        <f t="shared" si="195"/>
        <v/>
      </c>
      <c r="LJ11" s="104" t="str">
        <f t="shared" si="196"/>
        <v/>
      </c>
      <c r="LK11" s="104" t="str">
        <f t="shared" si="197"/>
        <v/>
      </c>
      <c r="LL11" s="105" t="str">
        <f t="shared" si="60"/>
        <v/>
      </c>
      <c r="LM11" s="109" t="str">
        <f t="shared" si="198"/>
        <v/>
      </c>
      <c r="LN11" s="102"/>
      <c r="LO11" s="102"/>
      <c r="LP11" s="104" t="str">
        <f t="shared" si="61"/>
        <v/>
      </c>
      <c r="LQ11" s="102"/>
      <c r="LR11" s="104" t="str">
        <f t="shared" si="199"/>
        <v/>
      </c>
      <c r="LS11" s="102"/>
      <c r="LT11" s="102"/>
      <c r="LU11" s="104" t="str">
        <f t="shared" si="62"/>
        <v/>
      </c>
      <c r="LV11" s="102"/>
      <c r="LW11" s="104" t="str">
        <f t="shared" si="200"/>
        <v/>
      </c>
      <c r="LX11" s="102"/>
      <c r="LY11" s="102"/>
      <c r="LZ11" s="104" t="str">
        <f t="shared" si="63"/>
        <v/>
      </c>
      <c r="MA11" s="118"/>
      <c r="MB11" s="104" t="str">
        <f t="shared" si="201"/>
        <v/>
      </c>
      <c r="MC11" s="102"/>
      <c r="MD11" s="102"/>
      <c r="ME11" s="104" t="str">
        <f t="shared" si="64"/>
        <v/>
      </c>
      <c r="MF11" s="118"/>
      <c r="MG11" s="104" t="str">
        <f t="shared" si="202"/>
        <v/>
      </c>
      <c r="MH11" s="102"/>
      <c r="MI11" s="102"/>
      <c r="MJ11" s="104" t="str">
        <f t="shared" si="65"/>
        <v/>
      </c>
      <c r="MK11" s="102"/>
      <c r="ML11" s="104" t="str">
        <f t="shared" si="203"/>
        <v/>
      </c>
      <c r="MM11" s="104" t="str">
        <f t="shared" si="204"/>
        <v/>
      </c>
      <c r="MN11" s="104" t="str">
        <f t="shared" si="205"/>
        <v/>
      </c>
      <c r="MO11" s="104" t="str">
        <f t="shared" si="206"/>
        <v/>
      </c>
      <c r="MP11" s="104" t="str">
        <f t="shared" si="207"/>
        <v/>
      </c>
      <c r="MQ11" s="104" t="str">
        <f t="shared" si="208"/>
        <v/>
      </c>
      <c r="MR11" s="105" t="str">
        <f t="shared" si="66"/>
        <v/>
      </c>
      <c r="MS11" s="109" t="str">
        <f t="shared" si="209"/>
        <v/>
      </c>
      <c r="MT11" s="102"/>
      <c r="MU11" s="102"/>
      <c r="MV11" s="104" t="str">
        <f t="shared" si="67"/>
        <v/>
      </c>
      <c r="MW11" s="102"/>
      <c r="MX11" s="104" t="str">
        <f t="shared" si="210"/>
        <v/>
      </c>
      <c r="MY11" s="102"/>
      <c r="MZ11" s="102"/>
      <c r="NA11" s="104" t="str">
        <f t="shared" si="68"/>
        <v/>
      </c>
      <c r="NB11" s="102"/>
      <c r="NC11" s="104" t="str">
        <f t="shared" si="211"/>
        <v/>
      </c>
      <c r="ND11" s="102"/>
      <c r="NE11" s="102"/>
      <c r="NF11" s="104" t="str">
        <f t="shared" si="69"/>
        <v/>
      </c>
      <c r="NG11" s="118"/>
      <c r="NH11" s="104" t="str">
        <f t="shared" si="212"/>
        <v/>
      </c>
      <c r="NI11" s="102"/>
      <c r="NJ11" s="102"/>
      <c r="NK11" s="104" t="str">
        <f t="shared" si="70"/>
        <v/>
      </c>
      <c r="NL11" s="118"/>
      <c r="NM11" s="104" t="str">
        <f t="shared" si="213"/>
        <v/>
      </c>
      <c r="NN11" s="102"/>
      <c r="NO11" s="102"/>
      <c r="NP11" s="104" t="str">
        <f t="shared" si="71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72"/>
        <v/>
      </c>
      <c r="NY11" s="109" t="str">
        <f t="shared" si="220"/>
        <v/>
      </c>
      <c r="OA11" s="104">
        <f t="shared" si="73"/>
        <v>16.25</v>
      </c>
      <c r="OB11" s="104">
        <f t="shared" si="74"/>
        <v>13.5</v>
      </c>
      <c r="OC11" s="104">
        <f t="shared" si="75"/>
        <v>11.95</v>
      </c>
      <c r="OD11" s="104">
        <f t="shared" si="76"/>
        <v>14.8</v>
      </c>
      <c r="OE11" s="104">
        <f t="shared" si="77"/>
        <v>11.875</v>
      </c>
      <c r="OF11" s="104">
        <f t="shared" si="78"/>
        <v>14</v>
      </c>
      <c r="OG11" s="104">
        <f t="shared" si="79"/>
        <v>14.25</v>
      </c>
      <c r="OH11" s="104">
        <f t="shared" si="80"/>
        <v>15.5</v>
      </c>
      <c r="OI11" s="104" t="str">
        <f t="shared" si="81"/>
        <v/>
      </c>
      <c r="OJ11" s="104" t="str">
        <f t="shared" si="82"/>
        <v/>
      </c>
      <c r="OK11" s="104" t="str">
        <f t="shared" si="83"/>
        <v/>
      </c>
      <c r="OL11" s="104" t="str">
        <f t="shared" si="84"/>
        <v/>
      </c>
      <c r="OM11" s="134"/>
      <c r="ON11" s="104">
        <f t="shared" si="85"/>
        <v>11.534598214285714</v>
      </c>
      <c r="OO11" s="104">
        <f t="shared" si="86"/>
        <v>10.261160714285714</v>
      </c>
      <c r="OP11" s="104">
        <f t="shared" si="87"/>
        <v>13.929464285714285</v>
      </c>
      <c r="OQ11" s="104">
        <f t="shared" si="88"/>
        <v>13.929464285714285</v>
      </c>
      <c r="OR11" s="105">
        <f t="shared" si="221"/>
        <v>28</v>
      </c>
      <c r="OS11" s="105">
        <f t="shared" si="222"/>
        <v>30</v>
      </c>
      <c r="OT11" s="134"/>
      <c r="OU11" s="109">
        <f t="shared" si="89"/>
        <v>1</v>
      </c>
      <c r="OW11" s="95" t="s">
        <v>31</v>
      </c>
      <c r="OX11" s="95" t="s">
        <v>32</v>
      </c>
      <c r="OY11" s="95" t="s">
        <v>30</v>
      </c>
      <c r="OZ11" s="244" t="s">
        <v>31</v>
      </c>
      <c r="PA11" s="95"/>
      <c r="PB11" s="95" t="s">
        <v>31</v>
      </c>
      <c r="PC11" s="95"/>
      <c r="PD11" s="95"/>
      <c r="PE11" s="95"/>
      <c r="PF11" s="95"/>
    </row>
    <row r="12" spans="1:422" s="3" customFormat="1" x14ac:dyDescent="0.25">
      <c r="A12" s="103">
        <f t="shared" si="223"/>
        <v>7</v>
      </c>
      <c r="B12" s="237" t="s">
        <v>332</v>
      </c>
      <c r="C12" s="237" t="s">
        <v>442</v>
      </c>
      <c r="D12" s="237" t="s">
        <v>461</v>
      </c>
      <c r="E12" s="239" t="s">
        <v>278</v>
      </c>
      <c r="F12" s="102">
        <v>17.5</v>
      </c>
      <c r="G12" s="102">
        <v>9.5</v>
      </c>
      <c r="H12" s="104">
        <f t="shared" si="0"/>
        <v>12.7</v>
      </c>
      <c r="I12" s="102"/>
      <c r="J12" s="104">
        <f t="shared" si="90"/>
        <v>12.7</v>
      </c>
      <c r="K12" s="102">
        <v>14</v>
      </c>
      <c r="L12" s="102">
        <v>12</v>
      </c>
      <c r="M12" s="104">
        <f t="shared" si="1"/>
        <v>12.8</v>
      </c>
      <c r="N12" s="102"/>
      <c r="O12" s="104">
        <f t="shared" si="91"/>
        <v>12.8</v>
      </c>
      <c r="P12" s="102"/>
      <c r="Q12" s="102"/>
      <c r="R12" s="104" t="str">
        <f t="shared" si="2"/>
        <v/>
      </c>
      <c r="S12" s="118"/>
      <c r="T12" s="104" t="str">
        <f t="shared" si="92"/>
        <v/>
      </c>
      <c r="U12" s="102"/>
      <c r="V12" s="102"/>
      <c r="W12" s="104" t="str">
        <f t="shared" si="3"/>
        <v/>
      </c>
      <c r="X12" s="118"/>
      <c r="Y12" s="104" t="str">
        <f t="shared" si="93"/>
        <v/>
      </c>
      <c r="Z12" s="102"/>
      <c r="AA12" s="102"/>
      <c r="AB12" s="104" t="str">
        <f t="shared" si="4"/>
        <v/>
      </c>
      <c r="AC12" s="102"/>
      <c r="AD12" s="104" t="str">
        <f t="shared" si="94"/>
        <v/>
      </c>
      <c r="AE12" s="104">
        <f t="shared" si="95"/>
        <v>15.75</v>
      </c>
      <c r="AF12" s="104">
        <f t="shared" si="96"/>
        <v>10.75</v>
      </c>
      <c r="AG12" s="104">
        <f t="shared" si="97"/>
        <v>12.75</v>
      </c>
      <c r="AH12" s="104" t="str">
        <f t="shared" si="98"/>
        <v/>
      </c>
      <c r="AI12" s="104">
        <f t="shared" si="99"/>
        <v>12.75</v>
      </c>
      <c r="AJ12" s="105">
        <f t="shared" si="5"/>
        <v>5</v>
      </c>
      <c r="AK12" s="109">
        <f t="shared" si="6"/>
        <v>11</v>
      </c>
      <c r="AL12" s="102">
        <v>8.5</v>
      </c>
      <c r="AM12" s="102">
        <v>10</v>
      </c>
      <c r="AN12" s="104">
        <f t="shared" si="7"/>
        <v>9.4</v>
      </c>
      <c r="AO12" s="102"/>
      <c r="AP12" s="104">
        <f t="shared" si="100"/>
        <v>9.4</v>
      </c>
      <c r="AQ12" s="102">
        <v>9</v>
      </c>
      <c r="AR12" s="102">
        <v>13</v>
      </c>
      <c r="AS12" s="104">
        <f t="shared" si="8"/>
        <v>11.4</v>
      </c>
      <c r="AT12" s="102"/>
      <c r="AU12" s="104">
        <f t="shared" si="101"/>
        <v>11.4</v>
      </c>
      <c r="AV12" s="102"/>
      <c r="AW12" s="102"/>
      <c r="AX12" s="104" t="str">
        <f t="shared" si="9"/>
        <v/>
      </c>
      <c r="AY12" s="118"/>
      <c r="AZ12" s="104" t="str">
        <f t="shared" si="102"/>
        <v/>
      </c>
      <c r="BA12" s="102"/>
      <c r="BB12" s="102"/>
      <c r="BC12" s="104" t="str">
        <f t="shared" si="10"/>
        <v/>
      </c>
      <c r="BD12" s="118"/>
      <c r="BE12" s="104" t="str">
        <f t="shared" si="103"/>
        <v/>
      </c>
      <c r="BF12" s="102"/>
      <c r="BG12" s="102"/>
      <c r="BH12" s="104" t="str">
        <f t="shared" si="11"/>
        <v/>
      </c>
      <c r="BI12" s="102"/>
      <c r="BJ12" s="104" t="str">
        <f t="shared" si="104"/>
        <v/>
      </c>
      <c r="BK12" s="104">
        <f t="shared" si="105"/>
        <v>8.75</v>
      </c>
      <c r="BL12" s="104">
        <f t="shared" si="106"/>
        <v>11.5</v>
      </c>
      <c r="BM12" s="104">
        <f t="shared" si="107"/>
        <v>10.4</v>
      </c>
      <c r="BN12" s="104" t="str">
        <f t="shared" si="108"/>
        <v/>
      </c>
      <c r="BO12" s="104">
        <f t="shared" si="109"/>
        <v>10.4</v>
      </c>
      <c r="BP12" s="105">
        <f t="shared" si="12"/>
        <v>5</v>
      </c>
      <c r="BQ12" s="109">
        <f t="shared" si="110"/>
        <v>18</v>
      </c>
      <c r="BR12" s="102">
        <v>3.5</v>
      </c>
      <c r="BS12" s="102">
        <v>4.5</v>
      </c>
      <c r="BT12" s="104">
        <f t="shared" si="13"/>
        <v>4.0999999999999996</v>
      </c>
      <c r="BU12" s="102"/>
      <c r="BV12" s="104">
        <f t="shared" si="111"/>
        <v>4.0999999999999996</v>
      </c>
      <c r="BW12" s="102">
        <v>12</v>
      </c>
      <c r="BX12" s="102">
        <v>11</v>
      </c>
      <c r="BY12" s="104">
        <f t="shared" si="14"/>
        <v>11.4</v>
      </c>
      <c r="BZ12" s="102"/>
      <c r="CA12" s="104">
        <f t="shared" si="112"/>
        <v>11.4</v>
      </c>
      <c r="CB12" s="102">
        <v>13</v>
      </c>
      <c r="CC12" s="102">
        <v>10</v>
      </c>
      <c r="CD12" s="104">
        <f t="shared" si="15"/>
        <v>11.2</v>
      </c>
      <c r="CE12" s="118"/>
      <c r="CF12" s="104">
        <f t="shared" si="113"/>
        <v>11.2</v>
      </c>
      <c r="CG12" s="102"/>
      <c r="CH12" s="102"/>
      <c r="CI12" s="104" t="str">
        <f t="shared" si="16"/>
        <v/>
      </c>
      <c r="CJ12" s="118"/>
      <c r="CK12" s="104" t="str">
        <f t="shared" si="114"/>
        <v/>
      </c>
      <c r="CL12" s="102"/>
      <c r="CM12" s="102"/>
      <c r="CN12" s="104" t="str">
        <f t="shared" si="17"/>
        <v/>
      </c>
      <c r="CO12" s="102"/>
      <c r="CP12" s="104" t="str">
        <f t="shared" si="115"/>
        <v/>
      </c>
      <c r="CQ12" s="104">
        <f t="shared" si="116"/>
        <v>9.125</v>
      </c>
      <c r="CR12" s="104">
        <f t="shared" si="117"/>
        <v>8.25</v>
      </c>
      <c r="CS12" s="104">
        <f t="shared" si="118"/>
        <v>8.6</v>
      </c>
      <c r="CT12" s="104" t="str">
        <f t="shared" si="119"/>
        <v/>
      </c>
      <c r="CU12" s="104">
        <f t="shared" si="120"/>
        <v>8.6</v>
      </c>
      <c r="CV12" s="105">
        <f t="shared" si="18"/>
        <v>0</v>
      </c>
      <c r="CW12" s="109">
        <f t="shared" si="121"/>
        <v>22</v>
      </c>
      <c r="CX12" s="102">
        <v>11</v>
      </c>
      <c r="CY12" s="102">
        <v>11</v>
      </c>
      <c r="CZ12" s="104">
        <f t="shared" si="19"/>
        <v>11</v>
      </c>
      <c r="DA12" s="102"/>
      <c r="DB12" s="104">
        <f t="shared" si="122"/>
        <v>11</v>
      </c>
      <c r="DC12" s="102">
        <v>10</v>
      </c>
      <c r="DD12" s="102">
        <v>15.5</v>
      </c>
      <c r="DE12" s="104">
        <f t="shared" si="20"/>
        <v>13.299999999999999</v>
      </c>
      <c r="DF12" s="102"/>
      <c r="DG12" s="104">
        <f t="shared" si="123"/>
        <v>13.299999999999999</v>
      </c>
      <c r="DH12" s="102"/>
      <c r="DI12" s="102"/>
      <c r="DJ12" s="104" t="str">
        <f t="shared" si="21"/>
        <v/>
      </c>
      <c r="DK12" s="118"/>
      <c r="DL12" s="104" t="str">
        <f t="shared" si="124"/>
        <v/>
      </c>
      <c r="DM12" s="102"/>
      <c r="DN12" s="102"/>
      <c r="DO12" s="104" t="str">
        <f t="shared" si="22"/>
        <v/>
      </c>
      <c r="DP12" s="118"/>
      <c r="DQ12" s="104" t="str">
        <f t="shared" si="125"/>
        <v/>
      </c>
      <c r="DR12" s="102"/>
      <c r="DS12" s="102"/>
      <c r="DT12" s="104" t="str">
        <f t="shared" si="23"/>
        <v/>
      </c>
      <c r="DU12" s="102"/>
      <c r="DV12" s="104" t="str">
        <f t="shared" si="126"/>
        <v/>
      </c>
      <c r="DW12" s="104">
        <f t="shared" si="127"/>
        <v>10.5</v>
      </c>
      <c r="DX12" s="104">
        <f t="shared" si="128"/>
        <v>13.25</v>
      </c>
      <c r="DY12" s="104">
        <f t="shared" si="129"/>
        <v>12.149999999999999</v>
      </c>
      <c r="DZ12" s="104" t="str">
        <f t="shared" si="130"/>
        <v/>
      </c>
      <c r="EA12" s="104">
        <f t="shared" si="131"/>
        <v>12.149999999999999</v>
      </c>
      <c r="EB12" s="105">
        <f t="shared" si="24"/>
        <v>3</v>
      </c>
      <c r="EC12" s="109">
        <f t="shared" si="132"/>
        <v>10</v>
      </c>
      <c r="ED12" s="102">
        <v>9.5</v>
      </c>
      <c r="EE12" s="242">
        <v>7</v>
      </c>
      <c r="EF12" s="104">
        <f t="shared" si="25"/>
        <v>8</v>
      </c>
      <c r="EG12" s="102"/>
      <c r="EH12" s="104">
        <f t="shared" si="133"/>
        <v>8</v>
      </c>
      <c r="EI12" s="102">
        <v>13.5</v>
      </c>
      <c r="EJ12" s="102">
        <v>2.5</v>
      </c>
      <c r="EK12" s="104">
        <f t="shared" si="26"/>
        <v>6.9</v>
      </c>
      <c r="EL12" s="102"/>
      <c r="EM12" s="104">
        <f t="shared" si="134"/>
        <v>6.9</v>
      </c>
      <c r="EN12" s="102"/>
      <c r="EO12" s="102"/>
      <c r="EP12" s="104" t="str">
        <f t="shared" si="27"/>
        <v/>
      </c>
      <c r="EQ12" s="118"/>
      <c r="ER12" s="104" t="str">
        <f t="shared" si="135"/>
        <v/>
      </c>
      <c r="ES12" s="102"/>
      <c r="ET12" s="102"/>
      <c r="EU12" s="104" t="str">
        <f t="shared" si="28"/>
        <v/>
      </c>
      <c r="EV12" s="118"/>
      <c r="EW12" s="104" t="str">
        <f t="shared" si="136"/>
        <v/>
      </c>
      <c r="EX12" s="102"/>
      <c r="EY12" s="102"/>
      <c r="EZ12" s="104" t="str">
        <f t="shared" si="29"/>
        <v/>
      </c>
      <c r="FA12" s="102"/>
      <c r="FB12" s="104" t="str">
        <f t="shared" si="137"/>
        <v/>
      </c>
      <c r="FC12" s="104">
        <f t="shared" si="138"/>
        <v>11.5</v>
      </c>
      <c r="FD12" s="104">
        <f t="shared" si="139"/>
        <v>4.75</v>
      </c>
      <c r="FE12" s="104">
        <f t="shared" si="140"/>
        <v>7.45</v>
      </c>
      <c r="FF12" s="104" t="str">
        <f t="shared" si="141"/>
        <v/>
      </c>
      <c r="FG12" s="104">
        <f t="shared" si="142"/>
        <v>7.45</v>
      </c>
      <c r="FH12" s="105">
        <f t="shared" si="30"/>
        <v>0</v>
      </c>
      <c r="FI12" s="109">
        <f t="shared" si="143"/>
        <v>23</v>
      </c>
      <c r="FJ12" s="102"/>
      <c r="FK12" s="102"/>
      <c r="FL12" s="104" t="str">
        <f t="shared" si="31"/>
        <v/>
      </c>
      <c r="FM12" s="102"/>
      <c r="FN12" s="104" t="str">
        <f t="shared" si="144"/>
        <v/>
      </c>
      <c r="FO12" s="102">
        <v>13.5</v>
      </c>
      <c r="FP12" s="102">
        <v>14</v>
      </c>
      <c r="FQ12" s="104">
        <f t="shared" si="32"/>
        <v>13.8</v>
      </c>
      <c r="FR12" s="102"/>
      <c r="FS12" s="104">
        <f t="shared" si="145"/>
        <v>13.8</v>
      </c>
      <c r="FT12" s="102"/>
      <c r="FU12" s="102"/>
      <c r="FV12" s="104" t="str">
        <f t="shared" si="33"/>
        <v/>
      </c>
      <c r="FW12" s="118"/>
      <c r="FX12" s="104" t="str">
        <f t="shared" si="146"/>
        <v/>
      </c>
      <c r="FY12" s="102"/>
      <c r="FZ12" s="102"/>
      <c r="GA12" s="104" t="str">
        <f t="shared" si="34"/>
        <v/>
      </c>
      <c r="GB12" s="118"/>
      <c r="GC12" s="104" t="str">
        <f t="shared" si="147"/>
        <v/>
      </c>
      <c r="GD12" s="102"/>
      <c r="GE12" s="102"/>
      <c r="GF12" s="104" t="str">
        <f t="shared" si="35"/>
        <v/>
      </c>
      <c r="GG12" s="102"/>
      <c r="GH12" s="104" t="str">
        <f t="shared" si="148"/>
        <v/>
      </c>
      <c r="GI12" s="104">
        <f t="shared" si="149"/>
        <v>13.5</v>
      </c>
      <c r="GJ12" s="104">
        <f t="shared" si="150"/>
        <v>14</v>
      </c>
      <c r="GK12" s="104">
        <f t="shared" si="151"/>
        <v>13.8</v>
      </c>
      <c r="GL12" s="104" t="str">
        <f t="shared" si="152"/>
        <v/>
      </c>
      <c r="GM12" s="104">
        <f t="shared" si="153"/>
        <v>13.8</v>
      </c>
      <c r="GN12" s="105">
        <f t="shared" si="36"/>
        <v>3</v>
      </c>
      <c r="GO12" s="109">
        <f t="shared" si="154"/>
        <v>3</v>
      </c>
      <c r="GP12" s="102">
        <v>11</v>
      </c>
      <c r="GQ12" s="102">
        <v>10.75</v>
      </c>
      <c r="GR12" s="104">
        <f t="shared" si="37"/>
        <v>11</v>
      </c>
      <c r="GS12" s="102"/>
      <c r="GT12" s="104">
        <f t="shared" si="155"/>
        <v>11</v>
      </c>
      <c r="GU12" s="102">
        <v>10</v>
      </c>
      <c r="GV12" s="102">
        <v>13.75</v>
      </c>
      <c r="GW12" s="104">
        <f t="shared" si="38"/>
        <v>10</v>
      </c>
      <c r="GX12" s="102"/>
      <c r="GY12" s="104">
        <f t="shared" si="156"/>
        <v>10</v>
      </c>
      <c r="GZ12" s="102"/>
      <c r="HA12" s="102"/>
      <c r="HB12" s="104" t="str">
        <f t="shared" si="39"/>
        <v/>
      </c>
      <c r="HC12" s="118"/>
      <c r="HD12" s="104" t="str">
        <f t="shared" si="157"/>
        <v/>
      </c>
      <c r="HE12" s="102"/>
      <c r="HF12" s="102"/>
      <c r="HG12" s="104" t="str">
        <f t="shared" si="40"/>
        <v/>
      </c>
      <c r="HH12" s="118"/>
      <c r="HI12" s="104" t="str">
        <f t="shared" si="158"/>
        <v/>
      </c>
      <c r="HJ12" s="102"/>
      <c r="HK12" s="102"/>
      <c r="HL12" s="104" t="str">
        <f t="shared" si="41"/>
        <v/>
      </c>
      <c r="HM12" s="102"/>
      <c r="HN12" s="104" t="str">
        <f t="shared" si="159"/>
        <v/>
      </c>
      <c r="HO12" s="104">
        <f t="shared" si="160"/>
        <v>10.5</v>
      </c>
      <c r="HP12" s="104">
        <f t="shared" si="161"/>
        <v>12.25</v>
      </c>
      <c r="HQ12" s="104">
        <f t="shared" si="162"/>
        <v>10.5</v>
      </c>
      <c r="HR12" s="104" t="str">
        <f t="shared" si="163"/>
        <v/>
      </c>
      <c r="HS12" s="104">
        <f t="shared" si="164"/>
        <v>10.5</v>
      </c>
      <c r="HT12" s="105">
        <f t="shared" si="42"/>
        <v>2</v>
      </c>
      <c r="HU12" s="109">
        <f t="shared" si="165"/>
        <v>20</v>
      </c>
      <c r="HV12" s="102">
        <v>15.5</v>
      </c>
      <c r="HW12" s="102">
        <v>11.75</v>
      </c>
      <c r="HX12" s="104">
        <f t="shared" si="43"/>
        <v>15.5</v>
      </c>
      <c r="HY12" s="102"/>
      <c r="HZ12" s="104">
        <f t="shared" si="166"/>
        <v>15.5</v>
      </c>
      <c r="IA12" s="102"/>
      <c r="IB12" s="102"/>
      <c r="IC12" s="104" t="str">
        <f t="shared" si="44"/>
        <v/>
      </c>
      <c r="ID12" s="102"/>
      <c r="IE12" s="104" t="str">
        <f t="shared" si="167"/>
        <v/>
      </c>
      <c r="IF12" s="102"/>
      <c r="IG12" s="102"/>
      <c r="IH12" s="104" t="str">
        <f t="shared" si="45"/>
        <v/>
      </c>
      <c r="II12" s="118"/>
      <c r="IJ12" s="104" t="str">
        <f t="shared" si="168"/>
        <v/>
      </c>
      <c r="IK12" s="102"/>
      <c r="IL12" s="102"/>
      <c r="IM12" s="104" t="str">
        <f t="shared" si="46"/>
        <v/>
      </c>
      <c r="IN12" s="118"/>
      <c r="IO12" s="104" t="str">
        <f t="shared" si="169"/>
        <v/>
      </c>
      <c r="IP12" s="102"/>
      <c r="IQ12" s="102"/>
      <c r="IR12" s="104" t="str">
        <f t="shared" si="47"/>
        <v/>
      </c>
      <c r="IS12" s="102"/>
      <c r="IT12" s="104" t="str">
        <f t="shared" si="170"/>
        <v/>
      </c>
      <c r="IU12" s="104">
        <f t="shared" si="171"/>
        <v>15.5</v>
      </c>
      <c r="IV12" s="104">
        <f t="shared" si="172"/>
        <v>11.75</v>
      </c>
      <c r="IW12" s="104">
        <f t="shared" si="173"/>
        <v>15.5</v>
      </c>
      <c r="IX12" s="104" t="str">
        <f t="shared" si="174"/>
        <v/>
      </c>
      <c r="IY12" s="104">
        <f t="shared" si="175"/>
        <v>15.5</v>
      </c>
      <c r="IZ12" s="105">
        <f t="shared" si="48"/>
        <v>2</v>
      </c>
      <c r="JA12" s="109">
        <f t="shared" si="176"/>
        <v>2</v>
      </c>
      <c r="JB12" s="102"/>
      <c r="JC12" s="102"/>
      <c r="JD12" s="104" t="str">
        <f t="shared" si="49"/>
        <v/>
      </c>
      <c r="JE12" s="102"/>
      <c r="JF12" s="104" t="str">
        <f t="shared" si="177"/>
        <v/>
      </c>
      <c r="JG12" s="102"/>
      <c r="JH12" s="102"/>
      <c r="JI12" s="104" t="str">
        <f t="shared" si="50"/>
        <v/>
      </c>
      <c r="JJ12" s="102"/>
      <c r="JK12" s="104" t="str">
        <f t="shared" si="178"/>
        <v/>
      </c>
      <c r="JL12" s="102"/>
      <c r="JM12" s="102"/>
      <c r="JN12" s="104" t="str">
        <f t="shared" si="51"/>
        <v/>
      </c>
      <c r="JO12" s="118"/>
      <c r="JP12" s="104" t="str">
        <f t="shared" si="179"/>
        <v/>
      </c>
      <c r="JQ12" s="102"/>
      <c r="JR12" s="102"/>
      <c r="JS12" s="104" t="str">
        <f t="shared" si="52"/>
        <v/>
      </c>
      <c r="JT12" s="118"/>
      <c r="JU12" s="104" t="str">
        <f t="shared" si="180"/>
        <v/>
      </c>
      <c r="JV12" s="102"/>
      <c r="JW12" s="102"/>
      <c r="JX12" s="104" t="str">
        <f t="shared" si="53"/>
        <v/>
      </c>
      <c r="JY12" s="102"/>
      <c r="JZ12" s="104" t="str">
        <f t="shared" si="181"/>
        <v/>
      </c>
      <c r="KA12" s="104" t="str">
        <f t="shared" si="182"/>
        <v/>
      </c>
      <c r="KB12" s="104" t="str">
        <f t="shared" si="183"/>
        <v/>
      </c>
      <c r="KC12" s="104" t="str">
        <f t="shared" si="184"/>
        <v/>
      </c>
      <c r="KD12" s="104" t="str">
        <f t="shared" si="185"/>
        <v/>
      </c>
      <c r="KE12" s="104" t="str">
        <f t="shared" si="186"/>
        <v/>
      </c>
      <c r="KF12" s="105" t="str">
        <f t="shared" si="54"/>
        <v/>
      </c>
      <c r="KG12" s="109" t="str">
        <f t="shared" si="187"/>
        <v/>
      </c>
      <c r="KH12" s="102"/>
      <c r="KI12" s="102"/>
      <c r="KJ12" s="104" t="str">
        <f t="shared" si="55"/>
        <v/>
      </c>
      <c r="KK12" s="102"/>
      <c r="KL12" s="104" t="str">
        <f t="shared" si="188"/>
        <v/>
      </c>
      <c r="KM12" s="102"/>
      <c r="KN12" s="102"/>
      <c r="KO12" s="104" t="str">
        <f t="shared" si="56"/>
        <v/>
      </c>
      <c r="KP12" s="102"/>
      <c r="KQ12" s="104" t="str">
        <f t="shared" si="189"/>
        <v/>
      </c>
      <c r="KR12" s="102"/>
      <c r="KS12" s="102"/>
      <c r="KT12" s="104" t="str">
        <f t="shared" si="57"/>
        <v/>
      </c>
      <c r="KU12" s="118"/>
      <c r="KV12" s="104" t="str">
        <f t="shared" si="190"/>
        <v/>
      </c>
      <c r="KW12" s="102"/>
      <c r="KX12" s="102"/>
      <c r="KY12" s="104" t="str">
        <f t="shared" si="58"/>
        <v/>
      </c>
      <c r="KZ12" s="118"/>
      <c r="LA12" s="104" t="str">
        <f t="shared" si="191"/>
        <v/>
      </c>
      <c r="LB12" s="102"/>
      <c r="LC12" s="102"/>
      <c r="LD12" s="104" t="str">
        <f t="shared" si="59"/>
        <v/>
      </c>
      <c r="LE12" s="102"/>
      <c r="LF12" s="104" t="str">
        <f t="shared" si="192"/>
        <v/>
      </c>
      <c r="LG12" s="104" t="str">
        <f t="shared" si="193"/>
        <v/>
      </c>
      <c r="LH12" s="104" t="str">
        <f t="shared" si="194"/>
        <v/>
      </c>
      <c r="LI12" s="104" t="str">
        <f t="shared" si="195"/>
        <v/>
      </c>
      <c r="LJ12" s="104" t="str">
        <f t="shared" si="196"/>
        <v/>
      </c>
      <c r="LK12" s="104" t="str">
        <f t="shared" si="197"/>
        <v/>
      </c>
      <c r="LL12" s="105" t="str">
        <f t="shared" si="60"/>
        <v/>
      </c>
      <c r="LM12" s="109" t="str">
        <f t="shared" si="198"/>
        <v/>
      </c>
      <c r="LN12" s="102"/>
      <c r="LO12" s="102"/>
      <c r="LP12" s="104" t="str">
        <f t="shared" si="61"/>
        <v/>
      </c>
      <c r="LQ12" s="102"/>
      <c r="LR12" s="104" t="str">
        <f t="shared" si="199"/>
        <v/>
      </c>
      <c r="LS12" s="102"/>
      <c r="LT12" s="102"/>
      <c r="LU12" s="104" t="str">
        <f t="shared" si="62"/>
        <v/>
      </c>
      <c r="LV12" s="102"/>
      <c r="LW12" s="104" t="str">
        <f t="shared" si="200"/>
        <v/>
      </c>
      <c r="LX12" s="102"/>
      <c r="LY12" s="102"/>
      <c r="LZ12" s="104" t="str">
        <f t="shared" si="63"/>
        <v/>
      </c>
      <c r="MA12" s="118"/>
      <c r="MB12" s="104" t="str">
        <f t="shared" si="201"/>
        <v/>
      </c>
      <c r="MC12" s="102"/>
      <c r="MD12" s="102"/>
      <c r="ME12" s="104" t="str">
        <f t="shared" si="64"/>
        <v/>
      </c>
      <c r="MF12" s="118"/>
      <c r="MG12" s="104" t="str">
        <f t="shared" si="202"/>
        <v/>
      </c>
      <c r="MH12" s="102"/>
      <c r="MI12" s="102"/>
      <c r="MJ12" s="104" t="str">
        <f t="shared" si="65"/>
        <v/>
      </c>
      <c r="MK12" s="102"/>
      <c r="ML12" s="104" t="str">
        <f t="shared" si="203"/>
        <v/>
      </c>
      <c r="MM12" s="104" t="str">
        <f t="shared" si="204"/>
        <v/>
      </c>
      <c r="MN12" s="104" t="str">
        <f t="shared" si="205"/>
        <v/>
      </c>
      <c r="MO12" s="104" t="str">
        <f t="shared" si="206"/>
        <v/>
      </c>
      <c r="MP12" s="104" t="str">
        <f t="shared" si="207"/>
        <v/>
      </c>
      <c r="MQ12" s="104" t="str">
        <f t="shared" si="208"/>
        <v/>
      </c>
      <c r="MR12" s="105" t="str">
        <f t="shared" si="66"/>
        <v/>
      </c>
      <c r="MS12" s="109" t="str">
        <f t="shared" si="209"/>
        <v/>
      </c>
      <c r="MT12" s="102"/>
      <c r="MU12" s="102"/>
      <c r="MV12" s="104" t="str">
        <f t="shared" si="67"/>
        <v/>
      </c>
      <c r="MW12" s="102"/>
      <c r="MX12" s="104" t="str">
        <f t="shared" si="210"/>
        <v/>
      </c>
      <c r="MY12" s="102"/>
      <c r="MZ12" s="102"/>
      <c r="NA12" s="104" t="str">
        <f t="shared" si="68"/>
        <v/>
      </c>
      <c r="NB12" s="102"/>
      <c r="NC12" s="104" t="str">
        <f t="shared" si="211"/>
        <v/>
      </c>
      <c r="ND12" s="102"/>
      <c r="NE12" s="102"/>
      <c r="NF12" s="104" t="str">
        <f t="shared" si="69"/>
        <v/>
      </c>
      <c r="NG12" s="118"/>
      <c r="NH12" s="104" t="str">
        <f t="shared" si="212"/>
        <v/>
      </c>
      <c r="NI12" s="102"/>
      <c r="NJ12" s="102"/>
      <c r="NK12" s="104" t="str">
        <f t="shared" si="70"/>
        <v/>
      </c>
      <c r="NL12" s="118"/>
      <c r="NM12" s="104" t="str">
        <f t="shared" si="213"/>
        <v/>
      </c>
      <c r="NN12" s="102"/>
      <c r="NO12" s="102"/>
      <c r="NP12" s="104" t="str">
        <f t="shared" si="71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72"/>
        <v/>
      </c>
      <c r="NY12" s="109" t="str">
        <f t="shared" si="220"/>
        <v/>
      </c>
      <c r="OA12" s="104">
        <f t="shared" si="73"/>
        <v>12.75</v>
      </c>
      <c r="OB12" s="104">
        <f t="shared" si="74"/>
        <v>10.4</v>
      </c>
      <c r="OC12" s="104">
        <f t="shared" si="75"/>
        <v>8.6</v>
      </c>
      <c r="OD12" s="104">
        <f t="shared" si="76"/>
        <v>12.149999999999999</v>
      </c>
      <c r="OE12" s="104">
        <f t="shared" si="77"/>
        <v>7.45</v>
      </c>
      <c r="OF12" s="104">
        <f t="shared" si="78"/>
        <v>13.8</v>
      </c>
      <c r="OG12" s="104">
        <f t="shared" si="79"/>
        <v>10.5</v>
      </c>
      <c r="OH12" s="104">
        <f t="shared" si="80"/>
        <v>15.5</v>
      </c>
      <c r="OI12" s="104" t="str">
        <f t="shared" si="81"/>
        <v/>
      </c>
      <c r="OJ12" s="104" t="str">
        <f t="shared" si="82"/>
        <v/>
      </c>
      <c r="OK12" s="104" t="str">
        <f t="shared" si="83"/>
        <v/>
      </c>
      <c r="OL12" s="104" t="str">
        <f t="shared" si="84"/>
        <v/>
      </c>
      <c r="OM12" s="133"/>
      <c r="ON12" s="104">
        <f t="shared" si="85"/>
        <v>8.8526785714285712</v>
      </c>
      <c r="OO12" s="104">
        <f t="shared" si="86"/>
        <v>8.6696428571428577</v>
      </c>
      <c r="OP12" s="104">
        <f t="shared" si="87"/>
        <v>11.105357142857143</v>
      </c>
      <c r="OQ12" s="104">
        <f t="shared" si="88"/>
        <v>11.105357142857143</v>
      </c>
      <c r="OR12" s="105">
        <f t="shared" si="221"/>
        <v>20</v>
      </c>
      <c r="OS12" s="105">
        <f t="shared" si="222"/>
        <v>30</v>
      </c>
      <c r="OT12" s="133"/>
      <c r="OU12" s="109">
        <f t="shared" si="89"/>
        <v>13</v>
      </c>
      <c r="OW12" s="95" t="s">
        <v>32</v>
      </c>
      <c r="OX12" s="95" t="s">
        <v>32</v>
      </c>
      <c r="OY12" s="95" t="s">
        <v>30</v>
      </c>
      <c r="OZ12" s="244" t="s">
        <v>31</v>
      </c>
      <c r="PA12" s="95"/>
      <c r="PB12" s="95" t="s">
        <v>32</v>
      </c>
      <c r="PC12" s="95"/>
      <c r="PD12" s="95"/>
      <c r="PE12" s="95"/>
      <c r="PF12" s="95"/>
    </row>
    <row r="13" spans="1:422" x14ac:dyDescent="0.25">
      <c r="A13" s="103">
        <f t="shared" si="223"/>
        <v>8</v>
      </c>
      <c r="B13" s="237" t="s">
        <v>333</v>
      </c>
      <c r="C13" s="237" t="s">
        <v>333</v>
      </c>
      <c r="D13" s="237" t="s">
        <v>462</v>
      </c>
      <c r="E13" s="239" t="s">
        <v>278</v>
      </c>
      <c r="F13" s="102">
        <v>15</v>
      </c>
      <c r="G13" s="102">
        <v>14</v>
      </c>
      <c r="H13" s="104">
        <f t="shared" si="0"/>
        <v>14.4</v>
      </c>
      <c r="I13" s="102"/>
      <c r="J13" s="104">
        <f t="shared" si="90"/>
        <v>14.4</v>
      </c>
      <c r="K13" s="102">
        <v>12.5</v>
      </c>
      <c r="L13" s="102">
        <v>16</v>
      </c>
      <c r="M13" s="104">
        <f t="shared" si="1"/>
        <v>14.6</v>
      </c>
      <c r="N13" s="102"/>
      <c r="O13" s="104">
        <f t="shared" si="91"/>
        <v>14.6</v>
      </c>
      <c r="P13" s="102"/>
      <c r="Q13" s="102"/>
      <c r="R13" s="104" t="str">
        <f t="shared" si="2"/>
        <v/>
      </c>
      <c r="S13" s="118"/>
      <c r="T13" s="104" t="str">
        <f t="shared" si="92"/>
        <v/>
      </c>
      <c r="U13" s="102"/>
      <c r="V13" s="102"/>
      <c r="W13" s="104" t="str">
        <f t="shared" si="3"/>
        <v/>
      </c>
      <c r="X13" s="118"/>
      <c r="Y13" s="104" t="str">
        <f t="shared" si="93"/>
        <v/>
      </c>
      <c r="Z13" s="102"/>
      <c r="AA13" s="102"/>
      <c r="AB13" s="104" t="str">
        <f t="shared" si="4"/>
        <v/>
      </c>
      <c r="AC13" s="102"/>
      <c r="AD13" s="104" t="str">
        <f t="shared" si="94"/>
        <v/>
      </c>
      <c r="AE13" s="104">
        <f t="shared" si="95"/>
        <v>13.75</v>
      </c>
      <c r="AF13" s="104">
        <f t="shared" si="96"/>
        <v>15</v>
      </c>
      <c r="AG13" s="104">
        <f t="shared" si="97"/>
        <v>14.5</v>
      </c>
      <c r="AH13" s="104" t="str">
        <f t="shared" si="98"/>
        <v/>
      </c>
      <c r="AI13" s="104">
        <f t="shared" si="99"/>
        <v>14.5</v>
      </c>
      <c r="AJ13" s="105">
        <f t="shared" si="5"/>
        <v>5</v>
      </c>
      <c r="AK13" s="109">
        <f t="shared" si="6"/>
        <v>3</v>
      </c>
      <c r="AL13" s="102">
        <v>13</v>
      </c>
      <c r="AM13" s="102">
        <v>7.5</v>
      </c>
      <c r="AN13" s="104">
        <f t="shared" si="7"/>
        <v>9.6999999999999993</v>
      </c>
      <c r="AO13" s="102"/>
      <c r="AP13" s="104">
        <f t="shared" si="100"/>
        <v>9.6999999999999993</v>
      </c>
      <c r="AQ13" s="102">
        <v>12.5</v>
      </c>
      <c r="AR13" s="102">
        <v>12.5</v>
      </c>
      <c r="AS13" s="104">
        <f t="shared" si="8"/>
        <v>12.5</v>
      </c>
      <c r="AT13" s="102"/>
      <c r="AU13" s="104">
        <f t="shared" si="101"/>
        <v>12.5</v>
      </c>
      <c r="AV13" s="102"/>
      <c r="AW13" s="102"/>
      <c r="AX13" s="104" t="str">
        <f t="shared" si="9"/>
        <v/>
      </c>
      <c r="AY13" s="118"/>
      <c r="AZ13" s="104" t="str">
        <f t="shared" si="102"/>
        <v/>
      </c>
      <c r="BA13" s="102"/>
      <c r="BB13" s="102"/>
      <c r="BC13" s="104" t="str">
        <f t="shared" si="10"/>
        <v/>
      </c>
      <c r="BD13" s="118"/>
      <c r="BE13" s="104" t="str">
        <f t="shared" si="103"/>
        <v/>
      </c>
      <c r="BF13" s="102"/>
      <c r="BG13" s="102"/>
      <c r="BH13" s="104" t="str">
        <f t="shared" si="11"/>
        <v/>
      </c>
      <c r="BI13" s="102"/>
      <c r="BJ13" s="104" t="str">
        <f t="shared" si="104"/>
        <v/>
      </c>
      <c r="BK13" s="104">
        <f t="shared" si="105"/>
        <v>12.75</v>
      </c>
      <c r="BL13" s="104">
        <f t="shared" si="106"/>
        <v>10</v>
      </c>
      <c r="BM13" s="104">
        <f t="shared" si="107"/>
        <v>11.1</v>
      </c>
      <c r="BN13" s="104" t="str">
        <f t="shared" si="108"/>
        <v/>
      </c>
      <c r="BO13" s="104">
        <f t="shared" si="109"/>
        <v>11.1</v>
      </c>
      <c r="BP13" s="105">
        <f t="shared" si="12"/>
        <v>5</v>
      </c>
      <c r="BQ13" s="109">
        <f t="shared" si="110"/>
        <v>15</v>
      </c>
      <c r="BR13" s="102">
        <v>12</v>
      </c>
      <c r="BS13" s="102">
        <v>7</v>
      </c>
      <c r="BT13" s="104">
        <f t="shared" si="13"/>
        <v>9</v>
      </c>
      <c r="BU13" s="102"/>
      <c r="BV13" s="104">
        <f t="shared" si="111"/>
        <v>9</v>
      </c>
      <c r="BW13" s="102">
        <v>9.5</v>
      </c>
      <c r="BX13" s="102">
        <v>10</v>
      </c>
      <c r="BY13" s="104">
        <f t="shared" si="14"/>
        <v>9.8000000000000007</v>
      </c>
      <c r="BZ13" s="102"/>
      <c r="CA13" s="104">
        <f t="shared" si="112"/>
        <v>9.8000000000000007</v>
      </c>
      <c r="CB13" s="102">
        <v>12</v>
      </c>
      <c r="CC13" s="102">
        <v>11.5</v>
      </c>
      <c r="CD13" s="104">
        <f t="shared" si="15"/>
        <v>11.7</v>
      </c>
      <c r="CE13" s="118"/>
      <c r="CF13" s="104">
        <f t="shared" si="113"/>
        <v>11.7</v>
      </c>
      <c r="CG13" s="102"/>
      <c r="CH13" s="102"/>
      <c r="CI13" s="104" t="str">
        <f t="shared" si="16"/>
        <v/>
      </c>
      <c r="CJ13" s="118"/>
      <c r="CK13" s="104" t="str">
        <f t="shared" si="114"/>
        <v/>
      </c>
      <c r="CL13" s="102"/>
      <c r="CM13" s="102"/>
      <c r="CN13" s="104" t="str">
        <f t="shared" si="17"/>
        <v/>
      </c>
      <c r="CO13" s="102"/>
      <c r="CP13" s="104" t="str">
        <f t="shared" si="115"/>
        <v/>
      </c>
      <c r="CQ13" s="104">
        <f t="shared" si="116"/>
        <v>11.21875</v>
      </c>
      <c r="CR13" s="104">
        <f t="shared" si="117"/>
        <v>9.34375</v>
      </c>
      <c r="CS13" s="104">
        <f t="shared" si="118"/>
        <v>10.09375</v>
      </c>
      <c r="CT13" s="104" t="str">
        <f t="shared" si="119"/>
        <v/>
      </c>
      <c r="CU13" s="104">
        <f t="shared" si="120"/>
        <v>10.09375</v>
      </c>
      <c r="CV13" s="105">
        <f t="shared" si="18"/>
        <v>5</v>
      </c>
      <c r="CW13" s="109">
        <f t="shared" si="121"/>
        <v>14</v>
      </c>
      <c r="CX13" s="102">
        <v>15</v>
      </c>
      <c r="CY13" s="102">
        <v>16</v>
      </c>
      <c r="CZ13" s="104">
        <f t="shared" si="19"/>
        <v>15.6</v>
      </c>
      <c r="DA13" s="102"/>
      <c r="DB13" s="104">
        <f t="shared" si="122"/>
        <v>15.6</v>
      </c>
      <c r="DC13" s="102">
        <v>14.5</v>
      </c>
      <c r="DD13" s="102">
        <v>14.5</v>
      </c>
      <c r="DE13" s="104">
        <f t="shared" si="20"/>
        <v>14.5</v>
      </c>
      <c r="DF13" s="102"/>
      <c r="DG13" s="104">
        <f t="shared" si="123"/>
        <v>14.5</v>
      </c>
      <c r="DH13" s="102"/>
      <c r="DI13" s="102"/>
      <c r="DJ13" s="104" t="str">
        <f t="shared" si="21"/>
        <v/>
      </c>
      <c r="DK13" s="118"/>
      <c r="DL13" s="104" t="str">
        <f t="shared" si="124"/>
        <v/>
      </c>
      <c r="DM13" s="102"/>
      <c r="DN13" s="102"/>
      <c r="DO13" s="104" t="str">
        <f t="shared" si="22"/>
        <v/>
      </c>
      <c r="DP13" s="118"/>
      <c r="DQ13" s="104" t="str">
        <f t="shared" si="125"/>
        <v/>
      </c>
      <c r="DR13" s="102"/>
      <c r="DS13" s="102"/>
      <c r="DT13" s="104" t="str">
        <f t="shared" si="23"/>
        <v/>
      </c>
      <c r="DU13" s="102"/>
      <c r="DV13" s="104" t="str">
        <f t="shared" si="126"/>
        <v/>
      </c>
      <c r="DW13" s="104">
        <f t="shared" si="127"/>
        <v>14.75</v>
      </c>
      <c r="DX13" s="104">
        <f t="shared" si="128"/>
        <v>15.25</v>
      </c>
      <c r="DY13" s="104">
        <f t="shared" si="129"/>
        <v>15.05</v>
      </c>
      <c r="DZ13" s="104" t="str">
        <f t="shared" si="130"/>
        <v/>
      </c>
      <c r="EA13" s="104">
        <f t="shared" si="131"/>
        <v>15.05</v>
      </c>
      <c r="EB13" s="105">
        <f t="shared" si="24"/>
        <v>3</v>
      </c>
      <c r="EC13" s="109">
        <f t="shared" si="132"/>
        <v>1</v>
      </c>
      <c r="ED13" s="102">
        <v>12</v>
      </c>
      <c r="EE13" s="242">
        <v>4</v>
      </c>
      <c r="EF13" s="104">
        <f t="shared" si="25"/>
        <v>7.2000000000000011</v>
      </c>
      <c r="EG13" s="102"/>
      <c r="EH13" s="104">
        <f t="shared" si="133"/>
        <v>7.2000000000000011</v>
      </c>
      <c r="EI13" s="102">
        <v>11.5</v>
      </c>
      <c r="EJ13" s="102">
        <v>10.25</v>
      </c>
      <c r="EK13" s="104">
        <f t="shared" si="26"/>
        <v>10.75</v>
      </c>
      <c r="EL13" s="102"/>
      <c r="EM13" s="104">
        <f t="shared" si="134"/>
        <v>10.75</v>
      </c>
      <c r="EN13" s="102"/>
      <c r="EO13" s="102"/>
      <c r="EP13" s="104" t="str">
        <f t="shared" si="27"/>
        <v/>
      </c>
      <c r="EQ13" s="118"/>
      <c r="ER13" s="104" t="str">
        <f t="shared" si="135"/>
        <v/>
      </c>
      <c r="ES13" s="102"/>
      <c r="ET13" s="102"/>
      <c r="EU13" s="104" t="str">
        <f t="shared" si="28"/>
        <v/>
      </c>
      <c r="EV13" s="118"/>
      <c r="EW13" s="104" t="str">
        <f t="shared" si="136"/>
        <v/>
      </c>
      <c r="EX13" s="102"/>
      <c r="EY13" s="102"/>
      <c r="EZ13" s="104" t="str">
        <f t="shared" si="29"/>
        <v/>
      </c>
      <c r="FA13" s="102"/>
      <c r="FB13" s="104" t="str">
        <f t="shared" si="137"/>
        <v/>
      </c>
      <c r="FC13" s="104">
        <f t="shared" si="138"/>
        <v>11.75</v>
      </c>
      <c r="FD13" s="104">
        <f t="shared" si="139"/>
        <v>7.125</v>
      </c>
      <c r="FE13" s="104">
        <f t="shared" si="140"/>
        <v>8.9750000000000014</v>
      </c>
      <c r="FF13" s="104" t="str">
        <f t="shared" si="141"/>
        <v/>
      </c>
      <c r="FG13" s="104">
        <f t="shared" si="142"/>
        <v>8.9750000000000014</v>
      </c>
      <c r="FH13" s="105">
        <f t="shared" si="30"/>
        <v>0</v>
      </c>
      <c r="FI13" s="109">
        <f t="shared" si="143"/>
        <v>20</v>
      </c>
      <c r="FJ13" s="102"/>
      <c r="FK13" s="102"/>
      <c r="FL13" s="104" t="str">
        <f t="shared" si="31"/>
        <v/>
      </c>
      <c r="FM13" s="102"/>
      <c r="FN13" s="104" t="str">
        <f t="shared" si="144"/>
        <v/>
      </c>
      <c r="FO13" s="102"/>
      <c r="FP13" s="102"/>
      <c r="FQ13" s="104" t="str">
        <f t="shared" si="32"/>
        <v/>
      </c>
      <c r="FR13" s="102"/>
      <c r="FS13" s="104" t="str">
        <f t="shared" si="145"/>
        <v/>
      </c>
      <c r="FT13" s="102"/>
      <c r="FU13" s="102"/>
      <c r="FV13" s="104" t="str">
        <f t="shared" si="33"/>
        <v/>
      </c>
      <c r="FW13" s="118"/>
      <c r="FX13" s="104" t="str">
        <f t="shared" si="146"/>
        <v/>
      </c>
      <c r="FY13" s="102"/>
      <c r="FZ13" s="102"/>
      <c r="GA13" s="104" t="str">
        <f t="shared" si="34"/>
        <v/>
      </c>
      <c r="GB13" s="118"/>
      <c r="GC13" s="104" t="str">
        <f t="shared" si="147"/>
        <v/>
      </c>
      <c r="GD13" s="102"/>
      <c r="GE13" s="102"/>
      <c r="GF13" s="104" t="str">
        <f t="shared" si="35"/>
        <v/>
      </c>
      <c r="GG13" s="102"/>
      <c r="GH13" s="104" t="str">
        <f t="shared" si="148"/>
        <v/>
      </c>
      <c r="GI13" s="104" t="str">
        <f t="shared" si="149"/>
        <v/>
      </c>
      <c r="GJ13" s="104" t="str">
        <f t="shared" si="150"/>
        <v/>
      </c>
      <c r="GK13" s="104" t="str">
        <f t="shared" si="151"/>
        <v/>
      </c>
      <c r="GL13" s="104" t="str">
        <f t="shared" si="152"/>
        <v/>
      </c>
      <c r="GM13" s="104" t="str">
        <f t="shared" si="153"/>
        <v/>
      </c>
      <c r="GN13" s="105" t="str">
        <f t="shared" si="36"/>
        <v/>
      </c>
      <c r="GO13" s="109" t="str">
        <f t="shared" si="154"/>
        <v/>
      </c>
      <c r="GP13" s="102">
        <v>12</v>
      </c>
      <c r="GQ13" s="102">
        <v>12</v>
      </c>
      <c r="GR13" s="104">
        <f t="shared" si="37"/>
        <v>12</v>
      </c>
      <c r="GS13" s="102"/>
      <c r="GT13" s="104">
        <f t="shared" si="155"/>
        <v>12</v>
      </c>
      <c r="GU13" s="102">
        <v>13</v>
      </c>
      <c r="GV13" s="102">
        <v>18.5</v>
      </c>
      <c r="GW13" s="104">
        <f t="shared" si="38"/>
        <v>13</v>
      </c>
      <c r="GX13" s="102"/>
      <c r="GY13" s="104">
        <f t="shared" si="156"/>
        <v>13</v>
      </c>
      <c r="GZ13" s="102"/>
      <c r="HA13" s="102"/>
      <c r="HB13" s="104" t="str">
        <f t="shared" si="39"/>
        <v/>
      </c>
      <c r="HC13" s="118"/>
      <c r="HD13" s="104" t="str">
        <f t="shared" si="157"/>
        <v/>
      </c>
      <c r="HE13" s="102"/>
      <c r="HF13" s="102"/>
      <c r="HG13" s="104" t="str">
        <f t="shared" si="40"/>
        <v/>
      </c>
      <c r="HH13" s="118"/>
      <c r="HI13" s="104" t="str">
        <f t="shared" si="158"/>
        <v/>
      </c>
      <c r="HJ13" s="102"/>
      <c r="HK13" s="102"/>
      <c r="HL13" s="104" t="str">
        <f t="shared" si="41"/>
        <v/>
      </c>
      <c r="HM13" s="102"/>
      <c r="HN13" s="104" t="str">
        <f t="shared" si="159"/>
        <v/>
      </c>
      <c r="HO13" s="104">
        <f t="shared" si="160"/>
        <v>12.5</v>
      </c>
      <c r="HP13" s="104">
        <f t="shared" si="161"/>
        <v>15.25</v>
      </c>
      <c r="HQ13" s="104">
        <f t="shared" si="162"/>
        <v>12.5</v>
      </c>
      <c r="HR13" s="104" t="str">
        <f t="shared" si="163"/>
        <v/>
      </c>
      <c r="HS13" s="104">
        <f t="shared" si="164"/>
        <v>12.5</v>
      </c>
      <c r="HT13" s="105">
        <f t="shared" si="42"/>
        <v>2</v>
      </c>
      <c r="HU13" s="109">
        <f t="shared" si="165"/>
        <v>6</v>
      </c>
      <c r="HV13" s="102">
        <v>14.5</v>
      </c>
      <c r="HW13" s="102">
        <v>11.75</v>
      </c>
      <c r="HX13" s="104">
        <f t="shared" si="43"/>
        <v>14.5</v>
      </c>
      <c r="HY13" s="102"/>
      <c r="HZ13" s="104">
        <f t="shared" si="166"/>
        <v>14.5</v>
      </c>
      <c r="IA13" s="102"/>
      <c r="IB13" s="102"/>
      <c r="IC13" s="104" t="str">
        <f t="shared" si="44"/>
        <v/>
      </c>
      <c r="ID13" s="102"/>
      <c r="IE13" s="104" t="str">
        <f t="shared" si="167"/>
        <v/>
      </c>
      <c r="IF13" s="102"/>
      <c r="IG13" s="102"/>
      <c r="IH13" s="104" t="str">
        <f t="shared" si="45"/>
        <v/>
      </c>
      <c r="II13" s="118"/>
      <c r="IJ13" s="104" t="str">
        <f t="shared" si="168"/>
        <v/>
      </c>
      <c r="IK13" s="102"/>
      <c r="IL13" s="102"/>
      <c r="IM13" s="104" t="str">
        <f t="shared" si="46"/>
        <v/>
      </c>
      <c r="IN13" s="118"/>
      <c r="IO13" s="104" t="str">
        <f t="shared" si="169"/>
        <v/>
      </c>
      <c r="IP13" s="102"/>
      <c r="IQ13" s="102"/>
      <c r="IR13" s="104" t="str">
        <f t="shared" si="47"/>
        <v/>
      </c>
      <c r="IS13" s="102"/>
      <c r="IT13" s="104" t="str">
        <f t="shared" si="170"/>
        <v/>
      </c>
      <c r="IU13" s="104">
        <f t="shared" si="171"/>
        <v>14.5</v>
      </c>
      <c r="IV13" s="104">
        <f t="shared" si="172"/>
        <v>11.75</v>
      </c>
      <c r="IW13" s="104">
        <f t="shared" si="173"/>
        <v>14.5</v>
      </c>
      <c r="IX13" s="104" t="str">
        <f t="shared" si="174"/>
        <v/>
      </c>
      <c r="IY13" s="104">
        <f t="shared" si="175"/>
        <v>14.5</v>
      </c>
      <c r="IZ13" s="105">
        <f t="shared" si="48"/>
        <v>2</v>
      </c>
      <c r="JA13" s="109">
        <f t="shared" si="176"/>
        <v>10</v>
      </c>
      <c r="JB13" s="102">
        <v>15</v>
      </c>
      <c r="JC13" s="102">
        <v>11.357142857142858</v>
      </c>
      <c r="JD13" s="104">
        <f t="shared" si="49"/>
        <v>12.814285714285713</v>
      </c>
      <c r="JE13" s="102"/>
      <c r="JF13" s="104">
        <f t="shared" si="177"/>
        <v>12.814285714285713</v>
      </c>
      <c r="JG13" s="102"/>
      <c r="JH13" s="102"/>
      <c r="JI13" s="104" t="str">
        <f t="shared" si="50"/>
        <v/>
      </c>
      <c r="JJ13" s="102"/>
      <c r="JK13" s="104" t="str">
        <f t="shared" si="178"/>
        <v/>
      </c>
      <c r="JL13" s="102"/>
      <c r="JM13" s="102"/>
      <c r="JN13" s="104" t="str">
        <f t="shared" si="51"/>
        <v/>
      </c>
      <c r="JO13" s="118"/>
      <c r="JP13" s="104" t="str">
        <f t="shared" si="179"/>
        <v/>
      </c>
      <c r="JQ13" s="102"/>
      <c r="JR13" s="102"/>
      <c r="JS13" s="104" t="str">
        <f t="shared" si="52"/>
        <v/>
      </c>
      <c r="JT13" s="118"/>
      <c r="JU13" s="104" t="str">
        <f t="shared" si="180"/>
        <v/>
      </c>
      <c r="JV13" s="102"/>
      <c r="JW13" s="102"/>
      <c r="JX13" s="104" t="str">
        <f t="shared" si="53"/>
        <v/>
      </c>
      <c r="JY13" s="102"/>
      <c r="JZ13" s="104" t="str">
        <f t="shared" si="181"/>
        <v/>
      </c>
      <c r="KA13" s="104">
        <f t="shared" si="182"/>
        <v>15</v>
      </c>
      <c r="KB13" s="104">
        <f t="shared" si="183"/>
        <v>11.357142857142858</v>
      </c>
      <c r="KC13" s="104">
        <f t="shared" si="184"/>
        <v>12.814285714285713</v>
      </c>
      <c r="KD13" s="104" t="str">
        <f t="shared" si="185"/>
        <v/>
      </c>
      <c r="KE13" s="104">
        <f t="shared" si="186"/>
        <v>12.814285714285713</v>
      </c>
      <c r="KF13" s="105">
        <f t="shared" si="54"/>
        <v>2</v>
      </c>
      <c r="KG13" s="109">
        <f t="shared" si="187"/>
        <v>6</v>
      </c>
      <c r="KH13" s="102"/>
      <c r="KI13" s="102"/>
      <c r="KJ13" s="104" t="str">
        <f t="shared" si="55"/>
        <v/>
      </c>
      <c r="KK13" s="102"/>
      <c r="KL13" s="104" t="str">
        <f t="shared" si="188"/>
        <v/>
      </c>
      <c r="KM13" s="102"/>
      <c r="KN13" s="102"/>
      <c r="KO13" s="104" t="str">
        <f t="shared" si="56"/>
        <v/>
      </c>
      <c r="KP13" s="102"/>
      <c r="KQ13" s="104" t="str">
        <f t="shared" si="189"/>
        <v/>
      </c>
      <c r="KR13" s="102"/>
      <c r="KS13" s="102"/>
      <c r="KT13" s="104" t="str">
        <f t="shared" si="57"/>
        <v/>
      </c>
      <c r="KU13" s="118"/>
      <c r="KV13" s="104" t="str">
        <f t="shared" si="190"/>
        <v/>
      </c>
      <c r="KW13" s="102"/>
      <c r="KX13" s="102"/>
      <c r="KY13" s="104" t="str">
        <f t="shared" si="58"/>
        <v/>
      </c>
      <c r="KZ13" s="118"/>
      <c r="LA13" s="104" t="str">
        <f t="shared" si="191"/>
        <v/>
      </c>
      <c r="LB13" s="102"/>
      <c r="LC13" s="102"/>
      <c r="LD13" s="104" t="str">
        <f t="shared" si="59"/>
        <v/>
      </c>
      <c r="LE13" s="102"/>
      <c r="LF13" s="104" t="str">
        <f t="shared" si="192"/>
        <v/>
      </c>
      <c r="LG13" s="104" t="str">
        <f t="shared" si="193"/>
        <v/>
      </c>
      <c r="LH13" s="104" t="str">
        <f t="shared" si="194"/>
        <v/>
      </c>
      <c r="LI13" s="104" t="str">
        <f t="shared" si="195"/>
        <v/>
      </c>
      <c r="LJ13" s="104" t="str">
        <f t="shared" si="196"/>
        <v/>
      </c>
      <c r="LK13" s="104" t="str">
        <f t="shared" si="197"/>
        <v/>
      </c>
      <c r="LL13" s="105" t="str">
        <f t="shared" si="60"/>
        <v/>
      </c>
      <c r="LM13" s="109" t="str">
        <f t="shared" si="198"/>
        <v/>
      </c>
      <c r="LN13" s="102"/>
      <c r="LO13" s="102"/>
      <c r="LP13" s="104" t="str">
        <f t="shared" si="61"/>
        <v/>
      </c>
      <c r="LQ13" s="102"/>
      <c r="LR13" s="104" t="str">
        <f t="shared" si="199"/>
        <v/>
      </c>
      <c r="LS13" s="102"/>
      <c r="LT13" s="102"/>
      <c r="LU13" s="104" t="str">
        <f t="shared" si="62"/>
        <v/>
      </c>
      <c r="LV13" s="102"/>
      <c r="LW13" s="104" t="str">
        <f t="shared" si="200"/>
        <v/>
      </c>
      <c r="LX13" s="102"/>
      <c r="LY13" s="102"/>
      <c r="LZ13" s="104" t="str">
        <f t="shared" si="63"/>
        <v/>
      </c>
      <c r="MA13" s="118"/>
      <c r="MB13" s="104" t="str">
        <f t="shared" si="201"/>
        <v/>
      </c>
      <c r="MC13" s="102"/>
      <c r="MD13" s="102"/>
      <c r="ME13" s="104" t="str">
        <f t="shared" si="64"/>
        <v/>
      </c>
      <c r="MF13" s="118"/>
      <c r="MG13" s="104" t="str">
        <f t="shared" si="202"/>
        <v/>
      </c>
      <c r="MH13" s="102"/>
      <c r="MI13" s="102"/>
      <c r="MJ13" s="104" t="str">
        <f t="shared" si="65"/>
        <v/>
      </c>
      <c r="MK13" s="102"/>
      <c r="ML13" s="104" t="str">
        <f t="shared" si="203"/>
        <v/>
      </c>
      <c r="MM13" s="104" t="str">
        <f t="shared" si="204"/>
        <v/>
      </c>
      <c r="MN13" s="104" t="str">
        <f t="shared" si="205"/>
        <v/>
      </c>
      <c r="MO13" s="104" t="str">
        <f t="shared" si="206"/>
        <v/>
      </c>
      <c r="MP13" s="104" t="str">
        <f t="shared" si="207"/>
        <v/>
      </c>
      <c r="MQ13" s="104" t="str">
        <f t="shared" si="208"/>
        <v/>
      </c>
      <c r="MR13" s="105" t="str">
        <f t="shared" si="66"/>
        <v/>
      </c>
      <c r="MS13" s="109" t="str">
        <f t="shared" si="209"/>
        <v/>
      </c>
      <c r="MT13" s="102"/>
      <c r="MU13" s="102"/>
      <c r="MV13" s="104" t="str">
        <f t="shared" si="67"/>
        <v/>
      </c>
      <c r="MW13" s="102"/>
      <c r="MX13" s="104" t="str">
        <f t="shared" si="210"/>
        <v/>
      </c>
      <c r="MY13" s="102"/>
      <c r="MZ13" s="102"/>
      <c r="NA13" s="104" t="str">
        <f t="shared" si="68"/>
        <v/>
      </c>
      <c r="NB13" s="102"/>
      <c r="NC13" s="104" t="str">
        <f t="shared" si="211"/>
        <v/>
      </c>
      <c r="ND13" s="102"/>
      <c r="NE13" s="102"/>
      <c r="NF13" s="104" t="str">
        <f t="shared" si="69"/>
        <v/>
      </c>
      <c r="NG13" s="118"/>
      <c r="NH13" s="104" t="str">
        <f t="shared" si="212"/>
        <v/>
      </c>
      <c r="NI13" s="102"/>
      <c r="NJ13" s="102"/>
      <c r="NK13" s="104" t="str">
        <f t="shared" si="70"/>
        <v/>
      </c>
      <c r="NL13" s="118"/>
      <c r="NM13" s="104" t="str">
        <f t="shared" si="213"/>
        <v/>
      </c>
      <c r="NN13" s="102"/>
      <c r="NO13" s="102"/>
      <c r="NP13" s="104" t="str">
        <f t="shared" si="71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72"/>
        <v/>
      </c>
      <c r="NY13" s="109" t="str">
        <f t="shared" si="220"/>
        <v/>
      </c>
      <c r="OA13" s="104">
        <f t="shared" si="73"/>
        <v>14.5</v>
      </c>
      <c r="OB13" s="104">
        <f t="shared" si="74"/>
        <v>11.1</v>
      </c>
      <c r="OC13" s="104">
        <f t="shared" si="75"/>
        <v>10.09375</v>
      </c>
      <c r="OD13" s="104">
        <f t="shared" si="76"/>
        <v>15.05</v>
      </c>
      <c r="OE13" s="104">
        <f t="shared" si="77"/>
        <v>8.9750000000000014</v>
      </c>
      <c r="OF13" s="104" t="str">
        <f t="shared" si="78"/>
        <v/>
      </c>
      <c r="OG13" s="104">
        <f t="shared" si="79"/>
        <v>12.5</v>
      </c>
      <c r="OH13" s="104">
        <f t="shared" si="80"/>
        <v>14.5</v>
      </c>
      <c r="OI13" s="104">
        <f t="shared" si="81"/>
        <v>12.814285714285713</v>
      </c>
      <c r="OJ13" s="104" t="str">
        <f t="shared" si="82"/>
        <v/>
      </c>
      <c r="OK13" s="104" t="str">
        <f t="shared" si="83"/>
        <v/>
      </c>
      <c r="OL13" s="104" t="str">
        <f t="shared" si="84"/>
        <v/>
      </c>
      <c r="OM13" s="134"/>
      <c r="ON13" s="104">
        <f t="shared" si="85"/>
        <v>10.119419642857142</v>
      </c>
      <c r="OO13" s="104">
        <f t="shared" si="86"/>
        <v>8.5913584183673475</v>
      </c>
      <c r="OP13" s="104">
        <f t="shared" si="87"/>
        <v>11.791868622448982</v>
      </c>
      <c r="OQ13" s="104">
        <f t="shared" si="88"/>
        <v>11.791868622448982</v>
      </c>
      <c r="OR13" s="105">
        <f t="shared" si="221"/>
        <v>24</v>
      </c>
      <c r="OS13" s="105">
        <f t="shared" si="222"/>
        <v>30</v>
      </c>
      <c r="OT13" s="134"/>
      <c r="OU13" s="109">
        <f t="shared" si="89"/>
        <v>9</v>
      </c>
      <c r="OW13" s="95" t="s">
        <v>32</v>
      </c>
      <c r="OX13" s="95" t="s">
        <v>31</v>
      </c>
      <c r="OY13" s="95" t="s">
        <v>30</v>
      </c>
      <c r="OZ13" s="244" t="s">
        <v>31</v>
      </c>
      <c r="PA13" s="95"/>
      <c r="PB13" s="95" t="s">
        <v>31</v>
      </c>
      <c r="PC13" s="95"/>
      <c r="PD13" s="95"/>
      <c r="PE13" s="95"/>
      <c r="PF13" s="95"/>
    </row>
    <row r="14" spans="1:422" x14ac:dyDescent="0.25">
      <c r="A14" s="103">
        <f t="shared" si="223"/>
        <v>9</v>
      </c>
      <c r="B14" s="237" t="s">
        <v>334</v>
      </c>
      <c r="C14" s="237" t="s">
        <v>334</v>
      </c>
      <c r="D14" s="237" t="s">
        <v>463</v>
      </c>
      <c r="E14" s="239" t="s">
        <v>277</v>
      </c>
      <c r="F14" s="102">
        <v>16.5</v>
      </c>
      <c r="G14" s="102">
        <v>9.5</v>
      </c>
      <c r="H14" s="104">
        <f t="shared" si="0"/>
        <v>12.3</v>
      </c>
      <c r="I14" s="102"/>
      <c r="J14" s="104">
        <f t="shared" si="90"/>
        <v>12.3</v>
      </c>
      <c r="K14" s="102">
        <v>13</v>
      </c>
      <c r="L14" s="102">
        <v>12.5</v>
      </c>
      <c r="M14" s="104">
        <f t="shared" si="1"/>
        <v>12.7</v>
      </c>
      <c r="N14" s="102"/>
      <c r="O14" s="104">
        <f t="shared" si="91"/>
        <v>12.7</v>
      </c>
      <c r="P14" s="102"/>
      <c r="Q14" s="102"/>
      <c r="R14" s="104" t="str">
        <f t="shared" si="2"/>
        <v/>
      </c>
      <c r="S14" s="118"/>
      <c r="T14" s="104" t="str">
        <f t="shared" si="92"/>
        <v/>
      </c>
      <c r="U14" s="102"/>
      <c r="V14" s="102"/>
      <c r="W14" s="104" t="str">
        <f t="shared" si="3"/>
        <v/>
      </c>
      <c r="X14" s="118"/>
      <c r="Y14" s="104" t="str">
        <f t="shared" si="93"/>
        <v/>
      </c>
      <c r="Z14" s="102"/>
      <c r="AA14" s="102"/>
      <c r="AB14" s="104" t="str">
        <f t="shared" si="4"/>
        <v/>
      </c>
      <c r="AC14" s="102"/>
      <c r="AD14" s="104" t="str">
        <f t="shared" si="94"/>
        <v/>
      </c>
      <c r="AE14" s="104">
        <f t="shared" si="95"/>
        <v>14.75</v>
      </c>
      <c r="AF14" s="104">
        <f t="shared" si="96"/>
        <v>11</v>
      </c>
      <c r="AG14" s="104">
        <f t="shared" si="97"/>
        <v>12.5</v>
      </c>
      <c r="AH14" s="104" t="str">
        <f t="shared" si="98"/>
        <v/>
      </c>
      <c r="AI14" s="104">
        <f t="shared" si="99"/>
        <v>12.5</v>
      </c>
      <c r="AJ14" s="105">
        <f t="shared" si="5"/>
        <v>5</v>
      </c>
      <c r="AK14" s="109">
        <f t="shared" si="6"/>
        <v>12</v>
      </c>
      <c r="AL14" s="102">
        <v>12.75</v>
      </c>
      <c r="AM14" s="102">
        <v>9</v>
      </c>
      <c r="AN14" s="104">
        <f t="shared" si="7"/>
        <v>10.5</v>
      </c>
      <c r="AO14" s="102"/>
      <c r="AP14" s="104">
        <f t="shared" si="100"/>
        <v>10.5</v>
      </c>
      <c r="AQ14" s="102">
        <v>15</v>
      </c>
      <c r="AR14" s="102">
        <v>10.5</v>
      </c>
      <c r="AS14" s="104">
        <f t="shared" si="8"/>
        <v>12.3</v>
      </c>
      <c r="AT14" s="102"/>
      <c r="AU14" s="104">
        <f t="shared" si="101"/>
        <v>12.3</v>
      </c>
      <c r="AV14" s="102"/>
      <c r="AW14" s="102"/>
      <c r="AX14" s="104" t="str">
        <f t="shared" si="9"/>
        <v/>
      </c>
      <c r="AY14" s="118"/>
      <c r="AZ14" s="104" t="str">
        <f t="shared" si="102"/>
        <v/>
      </c>
      <c r="BA14" s="102"/>
      <c r="BB14" s="102"/>
      <c r="BC14" s="104" t="str">
        <f t="shared" si="10"/>
        <v/>
      </c>
      <c r="BD14" s="118"/>
      <c r="BE14" s="104" t="str">
        <f t="shared" si="103"/>
        <v/>
      </c>
      <c r="BF14" s="102"/>
      <c r="BG14" s="102"/>
      <c r="BH14" s="104" t="str">
        <f t="shared" si="11"/>
        <v/>
      </c>
      <c r="BI14" s="102"/>
      <c r="BJ14" s="104" t="str">
        <f t="shared" si="104"/>
        <v/>
      </c>
      <c r="BK14" s="104">
        <f t="shared" si="105"/>
        <v>13.875</v>
      </c>
      <c r="BL14" s="104">
        <f t="shared" si="106"/>
        <v>9.75</v>
      </c>
      <c r="BM14" s="104">
        <f t="shared" si="107"/>
        <v>11.4</v>
      </c>
      <c r="BN14" s="104" t="str">
        <f t="shared" si="108"/>
        <v/>
      </c>
      <c r="BO14" s="104">
        <f t="shared" si="109"/>
        <v>11.4</v>
      </c>
      <c r="BP14" s="105">
        <f t="shared" si="12"/>
        <v>5</v>
      </c>
      <c r="BQ14" s="109">
        <f t="shared" si="110"/>
        <v>10</v>
      </c>
      <c r="BR14" s="102">
        <v>16</v>
      </c>
      <c r="BS14" s="102">
        <v>4</v>
      </c>
      <c r="BT14" s="104">
        <f t="shared" si="13"/>
        <v>8.8000000000000007</v>
      </c>
      <c r="BU14" s="102"/>
      <c r="BV14" s="104">
        <f t="shared" si="111"/>
        <v>8.8000000000000007</v>
      </c>
      <c r="BW14" s="102">
        <v>12</v>
      </c>
      <c r="BX14" s="102">
        <v>12</v>
      </c>
      <c r="BY14" s="104">
        <f t="shared" si="14"/>
        <v>12</v>
      </c>
      <c r="BZ14" s="102"/>
      <c r="CA14" s="104">
        <f t="shared" si="112"/>
        <v>12</v>
      </c>
      <c r="CB14" s="102">
        <v>12.5</v>
      </c>
      <c r="CC14" s="102">
        <v>11.5</v>
      </c>
      <c r="CD14" s="104">
        <f t="shared" si="15"/>
        <v>11.899999999999999</v>
      </c>
      <c r="CE14" s="118"/>
      <c r="CF14" s="104">
        <f t="shared" si="113"/>
        <v>11.899999999999999</v>
      </c>
      <c r="CG14" s="102"/>
      <c r="CH14" s="102"/>
      <c r="CI14" s="104" t="str">
        <f t="shared" si="16"/>
        <v/>
      </c>
      <c r="CJ14" s="118"/>
      <c r="CK14" s="104" t="str">
        <f t="shared" si="114"/>
        <v/>
      </c>
      <c r="CL14" s="102"/>
      <c r="CM14" s="102"/>
      <c r="CN14" s="104" t="str">
        <f t="shared" si="17"/>
        <v/>
      </c>
      <c r="CO14" s="102"/>
      <c r="CP14" s="104" t="str">
        <f t="shared" si="115"/>
        <v/>
      </c>
      <c r="CQ14" s="104">
        <f t="shared" si="116"/>
        <v>13.65625</v>
      </c>
      <c r="CR14" s="104">
        <f t="shared" si="117"/>
        <v>8.84375</v>
      </c>
      <c r="CS14" s="104">
        <f t="shared" si="118"/>
        <v>10.768750000000001</v>
      </c>
      <c r="CT14" s="104" t="str">
        <f t="shared" si="119"/>
        <v/>
      </c>
      <c r="CU14" s="104">
        <f t="shared" si="120"/>
        <v>10.768750000000001</v>
      </c>
      <c r="CV14" s="105">
        <f t="shared" si="18"/>
        <v>5</v>
      </c>
      <c r="CW14" s="109">
        <f t="shared" si="121"/>
        <v>11</v>
      </c>
      <c r="CX14" s="102">
        <v>14</v>
      </c>
      <c r="CY14" s="102">
        <v>10</v>
      </c>
      <c r="CZ14" s="104">
        <f t="shared" si="19"/>
        <v>11.600000000000001</v>
      </c>
      <c r="DA14" s="102"/>
      <c r="DB14" s="104">
        <f t="shared" si="122"/>
        <v>11.600000000000001</v>
      </c>
      <c r="DC14" s="102">
        <v>13</v>
      </c>
      <c r="DD14" s="102">
        <v>11</v>
      </c>
      <c r="DE14" s="104">
        <f t="shared" si="20"/>
        <v>11.8</v>
      </c>
      <c r="DF14" s="102"/>
      <c r="DG14" s="104">
        <f t="shared" si="123"/>
        <v>11.8</v>
      </c>
      <c r="DH14" s="102"/>
      <c r="DI14" s="102"/>
      <c r="DJ14" s="104" t="str">
        <f t="shared" si="21"/>
        <v/>
      </c>
      <c r="DK14" s="118"/>
      <c r="DL14" s="104" t="str">
        <f t="shared" si="124"/>
        <v/>
      </c>
      <c r="DM14" s="102"/>
      <c r="DN14" s="102"/>
      <c r="DO14" s="104" t="str">
        <f t="shared" si="22"/>
        <v/>
      </c>
      <c r="DP14" s="118"/>
      <c r="DQ14" s="104" t="str">
        <f t="shared" si="125"/>
        <v/>
      </c>
      <c r="DR14" s="102"/>
      <c r="DS14" s="102"/>
      <c r="DT14" s="104" t="str">
        <f t="shared" si="23"/>
        <v/>
      </c>
      <c r="DU14" s="102"/>
      <c r="DV14" s="104" t="str">
        <f t="shared" si="126"/>
        <v/>
      </c>
      <c r="DW14" s="104">
        <f t="shared" si="127"/>
        <v>13.5</v>
      </c>
      <c r="DX14" s="104">
        <f t="shared" si="128"/>
        <v>10.5</v>
      </c>
      <c r="DY14" s="104">
        <f t="shared" si="129"/>
        <v>11.700000000000001</v>
      </c>
      <c r="DZ14" s="104" t="str">
        <f t="shared" si="130"/>
        <v/>
      </c>
      <c r="EA14" s="104">
        <f t="shared" si="131"/>
        <v>11.700000000000001</v>
      </c>
      <c r="EB14" s="105">
        <f t="shared" si="24"/>
        <v>3</v>
      </c>
      <c r="EC14" s="109">
        <f t="shared" si="132"/>
        <v>14</v>
      </c>
      <c r="ED14" s="102">
        <v>15.5</v>
      </c>
      <c r="EE14" s="242">
        <v>9.5</v>
      </c>
      <c r="EF14" s="104">
        <f t="shared" si="25"/>
        <v>11.9</v>
      </c>
      <c r="EG14" s="102"/>
      <c r="EH14" s="104">
        <f t="shared" si="133"/>
        <v>11.9</v>
      </c>
      <c r="EI14" s="102">
        <v>15.5</v>
      </c>
      <c r="EJ14" s="102">
        <v>9.75</v>
      </c>
      <c r="EK14" s="104">
        <f t="shared" si="26"/>
        <v>12.05</v>
      </c>
      <c r="EL14" s="102"/>
      <c r="EM14" s="104">
        <f t="shared" si="134"/>
        <v>12.05</v>
      </c>
      <c r="EN14" s="102"/>
      <c r="EO14" s="102"/>
      <c r="EP14" s="104" t="str">
        <f t="shared" si="27"/>
        <v/>
      </c>
      <c r="EQ14" s="118"/>
      <c r="ER14" s="104" t="str">
        <f t="shared" si="135"/>
        <v/>
      </c>
      <c r="ES14" s="102"/>
      <c r="ET14" s="102"/>
      <c r="EU14" s="104" t="str">
        <f t="shared" si="28"/>
        <v/>
      </c>
      <c r="EV14" s="118"/>
      <c r="EW14" s="104" t="str">
        <f t="shared" si="136"/>
        <v/>
      </c>
      <c r="EX14" s="102"/>
      <c r="EY14" s="102"/>
      <c r="EZ14" s="104" t="str">
        <f t="shared" si="29"/>
        <v/>
      </c>
      <c r="FA14" s="102"/>
      <c r="FB14" s="104" t="str">
        <f t="shared" si="137"/>
        <v/>
      </c>
      <c r="FC14" s="104">
        <f t="shared" si="138"/>
        <v>15.5</v>
      </c>
      <c r="FD14" s="104">
        <f t="shared" si="139"/>
        <v>9.625</v>
      </c>
      <c r="FE14" s="104">
        <f t="shared" si="140"/>
        <v>11.975000000000001</v>
      </c>
      <c r="FF14" s="104" t="str">
        <f t="shared" si="141"/>
        <v/>
      </c>
      <c r="FG14" s="104">
        <f t="shared" si="142"/>
        <v>11.975000000000001</v>
      </c>
      <c r="FH14" s="105">
        <f t="shared" si="30"/>
        <v>3</v>
      </c>
      <c r="FI14" s="109">
        <f t="shared" si="143"/>
        <v>10</v>
      </c>
      <c r="FJ14" s="102">
        <v>10.25</v>
      </c>
      <c r="FK14" s="102">
        <v>8.5</v>
      </c>
      <c r="FL14" s="104">
        <f t="shared" si="31"/>
        <v>9.1999999999999993</v>
      </c>
      <c r="FM14" s="102"/>
      <c r="FN14" s="104">
        <f t="shared" si="144"/>
        <v>9.1999999999999993</v>
      </c>
      <c r="FO14" s="102"/>
      <c r="FP14" s="102"/>
      <c r="FQ14" s="104" t="str">
        <f t="shared" si="32"/>
        <v/>
      </c>
      <c r="FR14" s="102"/>
      <c r="FS14" s="104" t="str">
        <f t="shared" si="145"/>
        <v/>
      </c>
      <c r="FT14" s="102"/>
      <c r="FU14" s="102"/>
      <c r="FV14" s="104" t="str">
        <f t="shared" si="33"/>
        <v/>
      </c>
      <c r="FW14" s="118"/>
      <c r="FX14" s="104" t="str">
        <f t="shared" si="146"/>
        <v/>
      </c>
      <c r="FY14" s="102"/>
      <c r="FZ14" s="102"/>
      <c r="GA14" s="104" t="str">
        <f t="shared" si="34"/>
        <v/>
      </c>
      <c r="GB14" s="118"/>
      <c r="GC14" s="104" t="str">
        <f t="shared" si="147"/>
        <v/>
      </c>
      <c r="GD14" s="102"/>
      <c r="GE14" s="102"/>
      <c r="GF14" s="104" t="str">
        <f t="shared" si="35"/>
        <v/>
      </c>
      <c r="GG14" s="102"/>
      <c r="GH14" s="104" t="str">
        <f t="shared" si="148"/>
        <v/>
      </c>
      <c r="GI14" s="104">
        <f t="shared" si="149"/>
        <v>10.25</v>
      </c>
      <c r="GJ14" s="104">
        <f t="shared" si="150"/>
        <v>8.5</v>
      </c>
      <c r="GK14" s="104">
        <f t="shared" si="151"/>
        <v>9.1999999999999993</v>
      </c>
      <c r="GL14" s="104" t="str">
        <f t="shared" si="152"/>
        <v/>
      </c>
      <c r="GM14" s="104">
        <f t="shared" si="153"/>
        <v>9.1999999999999993</v>
      </c>
      <c r="GN14" s="105">
        <f t="shared" si="36"/>
        <v>0</v>
      </c>
      <c r="GO14" s="109">
        <f t="shared" si="154"/>
        <v>15</v>
      </c>
      <c r="GP14" s="102">
        <v>10</v>
      </c>
      <c r="GQ14" s="102">
        <v>9.5</v>
      </c>
      <c r="GR14" s="104">
        <f t="shared" si="37"/>
        <v>10</v>
      </c>
      <c r="GS14" s="102"/>
      <c r="GT14" s="104">
        <f t="shared" si="155"/>
        <v>10</v>
      </c>
      <c r="GU14" s="102">
        <v>12.75</v>
      </c>
      <c r="GV14" s="102">
        <v>11</v>
      </c>
      <c r="GW14" s="104">
        <f t="shared" si="38"/>
        <v>12.75</v>
      </c>
      <c r="GX14" s="102"/>
      <c r="GY14" s="104">
        <f t="shared" si="156"/>
        <v>12.75</v>
      </c>
      <c r="GZ14" s="102"/>
      <c r="HA14" s="102"/>
      <c r="HB14" s="104" t="str">
        <f t="shared" si="39"/>
        <v/>
      </c>
      <c r="HC14" s="118"/>
      <c r="HD14" s="104" t="str">
        <f t="shared" si="157"/>
        <v/>
      </c>
      <c r="HE14" s="102"/>
      <c r="HF14" s="102"/>
      <c r="HG14" s="104" t="str">
        <f t="shared" si="40"/>
        <v/>
      </c>
      <c r="HH14" s="118"/>
      <c r="HI14" s="104" t="str">
        <f t="shared" si="158"/>
        <v/>
      </c>
      <c r="HJ14" s="102"/>
      <c r="HK14" s="102"/>
      <c r="HL14" s="104" t="str">
        <f t="shared" si="41"/>
        <v/>
      </c>
      <c r="HM14" s="102"/>
      <c r="HN14" s="104" t="str">
        <f t="shared" si="159"/>
        <v/>
      </c>
      <c r="HO14" s="104">
        <f t="shared" si="160"/>
        <v>11.375</v>
      </c>
      <c r="HP14" s="104">
        <f t="shared" si="161"/>
        <v>10.25</v>
      </c>
      <c r="HQ14" s="104">
        <f t="shared" si="162"/>
        <v>11.375</v>
      </c>
      <c r="HR14" s="104" t="str">
        <f t="shared" si="163"/>
        <v/>
      </c>
      <c r="HS14" s="104">
        <f t="shared" si="164"/>
        <v>11.375</v>
      </c>
      <c r="HT14" s="105">
        <f t="shared" si="42"/>
        <v>2</v>
      </c>
      <c r="HU14" s="109">
        <f t="shared" si="165"/>
        <v>15</v>
      </c>
      <c r="HV14" s="102">
        <v>15.5</v>
      </c>
      <c r="HW14" s="102">
        <v>13.25</v>
      </c>
      <c r="HX14" s="104">
        <f t="shared" si="43"/>
        <v>15.5</v>
      </c>
      <c r="HY14" s="102"/>
      <c r="HZ14" s="104">
        <f t="shared" si="166"/>
        <v>15.5</v>
      </c>
      <c r="IA14" s="102"/>
      <c r="IB14" s="102"/>
      <c r="IC14" s="104" t="str">
        <f t="shared" si="44"/>
        <v/>
      </c>
      <c r="ID14" s="102"/>
      <c r="IE14" s="104" t="str">
        <f t="shared" si="167"/>
        <v/>
      </c>
      <c r="IF14" s="102"/>
      <c r="IG14" s="102"/>
      <c r="IH14" s="104" t="str">
        <f t="shared" si="45"/>
        <v/>
      </c>
      <c r="II14" s="118"/>
      <c r="IJ14" s="104" t="str">
        <f t="shared" si="168"/>
        <v/>
      </c>
      <c r="IK14" s="102"/>
      <c r="IL14" s="102"/>
      <c r="IM14" s="104" t="str">
        <f t="shared" si="46"/>
        <v/>
      </c>
      <c r="IN14" s="118"/>
      <c r="IO14" s="104" t="str">
        <f t="shared" si="169"/>
        <v/>
      </c>
      <c r="IP14" s="102"/>
      <c r="IQ14" s="102"/>
      <c r="IR14" s="104" t="str">
        <f t="shared" si="47"/>
        <v/>
      </c>
      <c r="IS14" s="102"/>
      <c r="IT14" s="104" t="str">
        <f t="shared" si="170"/>
        <v/>
      </c>
      <c r="IU14" s="104">
        <f t="shared" si="171"/>
        <v>15.5</v>
      </c>
      <c r="IV14" s="104">
        <f t="shared" si="172"/>
        <v>13.25</v>
      </c>
      <c r="IW14" s="104">
        <f t="shared" si="173"/>
        <v>15.5</v>
      </c>
      <c r="IX14" s="104" t="str">
        <f t="shared" si="174"/>
        <v/>
      </c>
      <c r="IY14" s="104">
        <f t="shared" si="175"/>
        <v>15.5</v>
      </c>
      <c r="IZ14" s="105">
        <f t="shared" si="48"/>
        <v>2</v>
      </c>
      <c r="JA14" s="109">
        <f t="shared" si="176"/>
        <v>2</v>
      </c>
      <c r="JB14" s="102"/>
      <c r="JC14" s="102"/>
      <c r="JD14" s="104" t="str">
        <f t="shared" si="49"/>
        <v/>
      </c>
      <c r="JE14" s="102"/>
      <c r="JF14" s="104" t="str">
        <f t="shared" si="177"/>
        <v/>
      </c>
      <c r="JG14" s="102"/>
      <c r="JH14" s="102"/>
      <c r="JI14" s="104" t="str">
        <f t="shared" si="50"/>
        <v/>
      </c>
      <c r="JJ14" s="102"/>
      <c r="JK14" s="104" t="str">
        <f t="shared" si="178"/>
        <v/>
      </c>
      <c r="JL14" s="102"/>
      <c r="JM14" s="102"/>
      <c r="JN14" s="104" t="str">
        <f t="shared" si="51"/>
        <v/>
      </c>
      <c r="JO14" s="118"/>
      <c r="JP14" s="104" t="str">
        <f t="shared" si="179"/>
        <v/>
      </c>
      <c r="JQ14" s="102"/>
      <c r="JR14" s="102"/>
      <c r="JS14" s="104" t="str">
        <f t="shared" si="52"/>
        <v/>
      </c>
      <c r="JT14" s="118"/>
      <c r="JU14" s="104" t="str">
        <f t="shared" si="180"/>
        <v/>
      </c>
      <c r="JV14" s="102"/>
      <c r="JW14" s="102"/>
      <c r="JX14" s="104" t="str">
        <f t="shared" si="53"/>
        <v/>
      </c>
      <c r="JY14" s="102"/>
      <c r="JZ14" s="104" t="str">
        <f t="shared" si="181"/>
        <v/>
      </c>
      <c r="KA14" s="104" t="str">
        <f t="shared" si="182"/>
        <v/>
      </c>
      <c r="KB14" s="104" t="str">
        <f t="shared" si="183"/>
        <v/>
      </c>
      <c r="KC14" s="104" t="str">
        <f t="shared" si="184"/>
        <v/>
      </c>
      <c r="KD14" s="104" t="str">
        <f t="shared" si="185"/>
        <v/>
      </c>
      <c r="KE14" s="104" t="str">
        <f t="shared" si="186"/>
        <v/>
      </c>
      <c r="KF14" s="105" t="str">
        <f t="shared" si="54"/>
        <v/>
      </c>
      <c r="KG14" s="109" t="str">
        <f t="shared" si="187"/>
        <v/>
      </c>
      <c r="KH14" s="102"/>
      <c r="KI14" s="102"/>
      <c r="KJ14" s="104" t="str">
        <f t="shared" si="55"/>
        <v/>
      </c>
      <c r="KK14" s="102"/>
      <c r="KL14" s="104" t="str">
        <f t="shared" si="188"/>
        <v/>
      </c>
      <c r="KM14" s="102"/>
      <c r="KN14" s="102"/>
      <c r="KO14" s="104" t="str">
        <f t="shared" si="56"/>
        <v/>
      </c>
      <c r="KP14" s="102"/>
      <c r="KQ14" s="104" t="str">
        <f t="shared" si="189"/>
        <v/>
      </c>
      <c r="KR14" s="102"/>
      <c r="KS14" s="102"/>
      <c r="KT14" s="104" t="str">
        <f t="shared" si="57"/>
        <v/>
      </c>
      <c r="KU14" s="118"/>
      <c r="KV14" s="104" t="str">
        <f t="shared" si="190"/>
        <v/>
      </c>
      <c r="KW14" s="102"/>
      <c r="KX14" s="102"/>
      <c r="KY14" s="104" t="str">
        <f t="shared" si="58"/>
        <v/>
      </c>
      <c r="KZ14" s="118"/>
      <c r="LA14" s="104" t="str">
        <f t="shared" si="191"/>
        <v/>
      </c>
      <c r="LB14" s="102"/>
      <c r="LC14" s="102"/>
      <c r="LD14" s="104" t="str">
        <f t="shared" si="59"/>
        <v/>
      </c>
      <c r="LE14" s="102"/>
      <c r="LF14" s="104" t="str">
        <f t="shared" si="192"/>
        <v/>
      </c>
      <c r="LG14" s="104" t="str">
        <f t="shared" si="193"/>
        <v/>
      </c>
      <c r="LH14" s="104" t="str">
        <f t="shared" si="194"/>
        <v/>
      </c>
      <c r="LI14" s="104" t="str">
        <f t="shared" si="195"/>
        <v/>
      </c>
      <c r="LJ14" s="104" t="str">
        <f t="shared" si="196"/>
        <v/>
      </c>
      <c r="LK14" s="104" t="str">
        <f t="shared" si="197"/>
        <v/>
      </c>
      <c r="LL14" s="105" t="str">
        <f t="shared" si="60"/>
        <v/>
      </c>
      <c r="LM14" s="109" t="str">
        <f t="shared" si="198"/>
        <v/>
      </c>
      <c r="LN14" s="102"/>
      <c r="LO14" s="102"/>
      <c r="LP14" s="104" t="str">
        <f t="shared" si="61"/>
        <v/>
      </c>
      <c r="LQ14" s="102"/>
      <c r="LR14" s="104" t="str">
        <f t="shared" si="199"/>
        <v/>
      </c>
      <c r="LS14" s="102"/>
      <c r="LT14" s="102"/>
      <c r="LU14" s="104" t="str">
        <f t="shared" si="62"/>
        <v/>
      </c>
      <c r="LV14" s="102"/>
      <c r="LW14" s="104" t="str">
        <f t="shared" si="200"/>
        <v/>
      </c>
      <c r="LX14" s="102"/>
      <c r="LY14" s="102"/>
      <c r="LZ14" s="104" t="str">
        <f t="shared" si="63"/>
        <v/>
      </c>
      <c r="MA14" s="118"/>
      <c r="MB14" s="104" t="str">
        <f t="shared" si="201"/>
        <v/>
      </c>
      <c r="MC14" s="102"/>
      <c r="MD14" s="102"/>
      <c r="ME14" s="104" t="str">
        <f t="shared" si="64"/>
        <v/>
      </c>
      <c r="MF14" s="118"/>
      <c r="MG14" s="104" t="str">
        <f t="shared" si="202"/>
        <v/>
      </c>
      <c r="MH14" s="102"/>
      <c r="MI14" s="102"/>
      <c r="MJ14" s="104" t="str">
        <f t="shared" si="65"/>
        <v/>
      </c>
      <c r="MK14" s="102"/>
      <c r="ML14" s="104" t="str">
        <f t="shared" si="203"/>
        <v/>
      </c>
      <c r="MM14" s="104" t="str">
        <f t="shared" si="204"/>
        <v/>
      </c>
      <c r="MN14" s="104" t="str">
        <f t="shared" si="205"/>
        <v/>
      </c>
      <c r="MO14" s="104" t="str">
        <f t="shared" si="206"/>
        <v/>
      </c>
      <c r="MP14" s="104" t="str">
        <f t="shared" si="207"/>
        <v/>
      </c>
      <c r="MQ14" s="104" t="str">
        <f t="shared" si="208"/>
        <v/>
      </c>
      <c r="MR14" s="105" t="str">
        <f t="shared" si="66"/>
        <v/>
      </c>
      <c r="MS14" s="109" t="str">
        <f t="shared" si="209"/>
        <v/>
      </c>
      <c r="MT14" s="102"/>
      <c r="MU14" s="102"/>
      <c r="MV14" s="104" t="str">
        <f t="shared" si="67"/>
        <v/>
      </c>
      <c r="MW14" s="102"/>
      <c r="MX14" s="104" t="str">
        <f t="shared" si="210"/>
        <v/>
      </c>
      <c r="MY14" s="102"/>
      <c r="MZ14" s="102"/>
      <c r="NA14" s="104" t="str">
        <f t="shared" si="68"/>
        <v/>
      </c>
      <c r="NB14" s="102"/>
      <c r="NC14" s="104" t="str">
        <f t="shared" si="211"/>
        <v/>
      </c>
      <c r="ND14" s="102"/>
      <c r="NE14" s="102"/>
      <c r="NF14" s="104" t="str">
        <f t="shared" si="69"/>
        <v/>
      </c>
      <c r="NG14" s="118"/>
      <c r="NH14" s="104" t="str">
        <f t="shared" si="212"/>
        <v/>
      </c>
      <c r="NI14" s="102"/>
      <c r="NJ14" s="102"/>
      <c r="NK14" s="104" t="str">
        <f t="shared" si="70"/>
        <v/>
      </c>
      <c r="NL14" s="118"/>
      <c r="NM14" s="104" t="str">
        <f t="shared" si="213"/>
        <v/>
      </c>
      <c r="NN14" s="102"/>
      <c r="NO14" s="102"/>
      <c r="NP14" s="104" t="str">
        <f t="shared" si="71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72"/>
        <v/>
      </c>
      <c r="NY14" s="109" t="str">
        <f t="shared" si="220"/>
        <v/>
      </c>
      <c r="OA14" s="104">
        <f t="shared" si="73"/>
        <v>12.5</v>
      </c>
      <c r="OB14" s="104">
        <f t="shared" si="74"/>
        <v>11.4</v>
      </c>
      <c r="OC14" s="104">
        <f t="shared" si="75"/>
        <v>10.768750000000001</v>
      </c>
      <c r="OD14" s="104">
        <f t="shared" si="76"/>
        <v>11.700000000000001</v>
      </c>
      <c r="OE14" s="104">
        <f t="shared" si="77"/>
        <v>11.975000000000001</v>
      </c>
      <c r="OF14" s="104">
        <f t="shared" si="78"/>
        <v>9.1999999999999993</v>
      </c>
      <c r="OG14" s="104">
        <f t="shared" si="79"/>
        <v>11.375</v>
      </c>
      <c r="OH14" s="104">
        <f t="shared" si="80"/>
        <v>15.5</v>
      </c>
      <c r="OI14" s="104" t="str">
        <f t="shared" si="81"/>
        <v/>
      </c>
      <c r="OJ14" s="104" t="str">
        <f t="shared" si="82"/>
        <v/>
      </c>
      <c r="OK14" s="104" t="str">
        <f t="shared" si="83"/>
        <v/>
      </c>
      <c r="OL14" s="104" t="str">
        <f t="shared" si="84"/>
        <v/>
      </c>
      <c r="OM14" s="134"/>
      <c r="ON14" s="104">
        <f t="shared" si="85"/>
        <v>11.041294642857142</v>
      </c>
      <c r="OO14" s="104">
        <f t="shared" si="86"/>
        <v>8.0658482142857135</v>
      </c>
      <c r="OP14" s="104">
        <f t="shared" si="87"/>
        <v>11.6328125</v>
      </c>
      <c r="OQ14" s="104">
        <f t="shared" si="88"/>
        <v>11.6328125</v>
      </c>
      <c r="OR14" s="105">
        <f t="shared" si="221"/>
        <v>25</v>
      </c>
      <c r="OS14" s="105">
        <f t="shared" si="222"/>
        <v>30</v>
      </c>
      <c r="OT14" s="134"/>
      <c r="OU14" s="109">
        <f t="shared" si="89"/>
        <v>10</v>
      </c>
      <c r="OW14" s="95" t="s">
        <v>31</v>
      </c>
      <c r="OX14" s="95" t="s">
        <v>31</v>
      </c>
      <c r="OY14" s="95" t="s">
        <v>30</v>
      </c>
      <c r="OZ14" s="244" t="s">
        <v>30</v>
      </c>
      <c r="PA14" s="95"/>
      <c r="PB14" s="95" t="s">
        <v>32</v>
      </c>
      <c r="PC14" s="95"/>
      <c r="PD14" s="95"/>
      <c r="PE14" s="95"/>
      <c r="PF14" s="95"/>
    </row>
    <row r="15" spans="1:422" x14ac:dyDescent="0.25">
      <c r="A15" s="103">
        <f t="shared" si="223"/>
        <v>10</v>
      </c>
      <c r="B15" s="237" t="s">
        <v>335</v>
      </c>
      <c r="C15" s="237" t="s">
        <v>335</v>
      </c>
      <c r="D15" s="237" t="s">
        <v>464</v>
      </c>
      <c r="E15" s="239" t="s">
        <v>277</v>
      </c>
      <c r="F15" s="102">
        <v>15</v>
      </c>
      <c r="G15" s="102">
        <v>11.5</v>
      </c>
      <c r="H15" s="104">
        <f t="shared" si="0"/>
        <v>12.899999999999999</v>
      </c>
      <c r="I15" s="102"/>
      <c r="J15" s="104">
        <f t="shared" si="90"/>
        <v>12.899999999999999</v>
      </c>
      <c r="K15" s="102">
        <v>12</v>
      </c>
      <c r="L15" s="102">
        <v>9.5</v>
      </c>
      <c r="M15" s="104">
        <f t="shared" si="1"/>
        <v>10.5</v>
      </c>
      <c r="N15" s="102"/>
      <c r="O15" s="104">
        <f t="shared" si="91"/>
        <v>10.5</v>
      </c>
      <c r="P15" s="102"/>
      <c r="Q15" s="102"/>
      <c r="R15" s="104" t="str">
        <f t="shared" si="2"/>
        <v/>
      </c>
      <c r="S15" s="118"/>
      <c r="T15" s="104" t="str">
        <f t="shared" si="92"/>
        <v/>
      </c>
      <c r="U15" s="102"/>
      <c r="V15" s="102"/>
      <c r="W15" s="104" t="str">
        <f t="shared" si="3"/>
        <v/>
      </c>
      <c r="X15" s="118"/>
      <c r="Y15" s="104" t="str">
        <f t="shared" si="93"/>
        <v/>
      </c>
      <c r="Z15" s="102"/>
      <c r="AA15" s="102"/>
      <c r="AB15" s="104" t="str">
        <f t="shared" si="4"/>
        <v/>
      </c>
      <c r="AC15" s="102"/>
      <c r="AD15" s="104" t="str">
        <f t="shared" si="94"/>
        <v/>
      </c>
      <c r="AE15" s="104">
        <f t="shared" si="95"/>
        <v>13.5</v>
      </c>
      <c r="AF15" s="104">
        <f t="shared" si="96"/>
        <v>10.5</v>
      </c>
      <c r="AG15" s="104">
        <f t="shared" si="97"/>
        <v>11.7</v>
      </c>
      <c r="AH15" s="104" t="str">
        <f t="shared" si="98"/>
        <v/>
      </c>
      <c r="AI15" s="104">
        <f t="shared" si="99"/>
        <v>11.7</v>
      </c>
      <c r="AJ15" s="105">
        <f t="shared" si="5"/>
        <v>5</v>
      </c>
      <c r="AK15" s="109">
        <f t="shared" si="6"/>
        <v>17</v>
      </c>
      <c r="AL15" s="102">
        <v>9.25</v>
      </c>
      <c r="AM15" s="102">
        <v>10.5</v>
      </c>
      <c r="AN15" s="104">
        <f t="shared" si="7"/>
        <v>10</v>
      </c>
      <c r="AO15" s="102"/>
      <c r="AP15" s="104">
        <f t="shared" si="100"/>
        <v>10</v>
      </c>
      <c r="AQ15" s="102">
        <v>13.5</v>
      </c>
      <c r="AR15" s="102">
        <v>10.5</v>
      </c>
      <c r="AS15" s="104">
        <f t="shared" si="8"/>
        <v>11.7</v>
      </c>
      <c r="AT15" s="102"/>
      <c r="AU15" s="104">
        <f t="shared" si="101"/>
        <v>11.7</v>
      </c>
      <c r="AV15" s="102"/>
      <c r="AW15" s="102"/>
      <c r="AX15" s="104" t="str">
        <f t="shared" si="9"/>
        <v/>
      </c>
      <c r="AY15" s="118"/>
      <c r="AZ15" s="104" t="str">
        <f t="shared" si="102"/>
        <v/>
      </c>
      <c r="BA15" s="102"/>
      <c r="BB15" s="102"/>
      <c r="BC15" s="104" t="str">
        <f t="shared" si="10"/>
        <v/>
      </c>
      <c r="BD15" s="118"/>
      <c r="BE15" s="104" t="str">
        <f t="shared" si="103"/>
        <v/>
      </c>
      <c r="BF15" s="102"/>
      <c r="BG15" s="102"/>
      <c r="BH15" s="104" t="str">
        <f t="shared" si="11"/>
        <v/>
      </c>
      <c r="BI15" s="102"/>
      <c r="BJ15" s="104" t="str">
        <f t="shared" si="104"/>
        <v/>
      </c>
      <c r="BK15" s="104">
        <f t="shared" si="105"/>
        <v>11.375</v>
      </c>
      <c r="BL15" s="104">
        <f t="shared" si="106"/>
        <v>10.5</v>
      </c>
      <c r="BM15" s="104">
        <f t="shared" si="107"/>
        <v>10.85</v>
      </c>
      <c r="BN15" s="104" t="str">
        <f t="shared" si="108"/>
        <v/>
      </c>
      <c r="BO15" s="104">
        <f t="shared" si="109"/>
        <v>10.85</v>
      </c>
      <c r="BP15" s="105">
        <f t="shared" si="12"/>
        <v>5</v>
      </c>
      <c r="BQ15" s="109">
        <f t="shared" si="110"/>
        <v>17</v>
      </c>
      <c r="BR15" s="102">
        <v>15</v>
      </c>
      <c r="BS15" s="102">
        <v>6</v>
      </c>
      <c r="BT15" s="104">
        <f t="shared" si="13"/>
        <v>9.6</v>
      </c>
      <c r="BU15" s="102"/>
      <c r="BV15" s="104">
        <f t="shared" si="111"/>
        <v>9.6</v>
      </c>
      <c r="BW15" s="102">
        <v>12</v>
      </c>
      <c r="BX15" s="102">
        <v>13</v>
      </c>
      <c r="BY15" s="104">
        <f t="shared" si="14"/>
        <v>12.600000000000001</v>
      </c>
      <c r="BZ15" s="102"/>
      <c r="CA15" s="104">
        <f t="shared" si="112"/>
        <v>12.600000000000001</v>
      </c>
      <c r="CB15" s="102">
        <v>15</v>
      </c>
      <c r="CC15" s="102">
        <v>12</v>
      </c>
      <c r="CD15" s="104">
        <f t="shared" si="15"/>
        <v>13.2</v>
      </c>
      <c r="CE15" s="118"/>
      <c r="CF15" s="104">
        <f t="shared" si="113"/>
        <v>13.2</v>
      </c>
      <c r="CG15" s="102"/>
      <c r="CH15" s="102"/>
      <c r="CI15" s="104" t="str">
        <f t="shared" si="16"/>
        <v/>
      </c>
      <c r="CJ15" s="118"/>
      <c r="CK15" s="104" t="str">
        <f t="shared" si="114"/>
        <v/>
      </c>
      <c r="CL15" s="102"/>
      <c r="CM15" s="102"/>
      <c r="CN15" s="104" t="str">
        <f t="shared" si="17"/>
        <v/>
      </c>
      <c r="CO15" s="102"/>
      <c r="CP15" s="104" t="str">
        <f t="shared" si="115"/>
        <v/>
      </c>
      <c r="CQ15" s="104">
        <f t="shared" si="116"/>
        <v>14.0625</v>
      </c>
      <c r="CR15" s="104">
        <f t="shared" si="117"/>
        <v>10.0625</v>
      </c>
      <c r="CS15" s="104">
        <f t="shared" si="118"/>
        <v>11.6625</v>
      </c>
      <c r="CT15" s="104" t="str">
        <f t="shared" si="119"/>
        <v/>
      </c>
      <c r="CU15" s="104">
        <f t="shared" si="120"/>
        <v>11.6625</v>
      </c>
      <c r="CV15" s="105">
        <f t="shared" si="18"/>
        <v>5</v>
      </c>
      <c r="CW15" s="109">
        <f t="shared" si="121"/>
        <v>8</v>
      </c>
      <c r="CX15" s="102">
        <v>10</v>
      </c>
      <c r="CY15" s="102">
        <v>9</v>
      </c>
      <c r="CZ15" s="104">
        <f t="shared" si="19"/>
        <v>9.3999999999999986</v>
      </c>
      <c r="DA15" s="102"/>
      <c r="DB15" s="104">
        <f t="shared" si="122"/>
        <v>9.3999999999999986</v>
      </c>
      <c r="DC15" s="102">
        <v>11.5</v>
      </c>
      <c r="DD15" s="102">
        <v>9</v>
      </c>
      <c r="DE15" s="104">
        <f t="shared" si="20"/>
        <v>10</v>
      </c>
      <c r="DF15" s="102"/>
      <c r="DG15" s="104">
        <f t="shared" si="123"/>
        <v>10</v>
      </c>
      <c r="DH15" s="102"/>
      <c r="DI15" s="102"/>
      <c r="DJ15" s="104" t="str">
        <f t="shared" si="21"/>
        <v/>
      </c>
      <c r="DK15" s="118"/>
      <c r="DL15" s="104" t="str">
        <f t="shared" si="124"/>
        <v/>
      </c>
      <c r="DM15" s="102"/>
      <c r="DN15" s="102"/>
      <c r="DO15" s="104" t="str">
        <f t="shared" si="22"/>
        <v/>
      </c>
      <c r="DP15" s="118"/>
      <c r="DQ15" s="104" t="str">
        <f t="shared" si="125"/>
        <v/>
      </c>
      <c r="DR15" s="102"/>
      <c r="DS15" s="102"/>
      <c r="DT15" s="104" t="str">
        <f t="shared" si="23"/>
        <v/>
      </c>
      <c r="DU15" s="102"/>
      <c r="DV15" s="104" t="str">
        <f t="shared" si="126"/>
        <v/>
      </c>
      <c r="DW15" s="104">
        <f t="shared" si="127"/>
        <v>10.75</v>
      </c>
      <c r="DX15" s="104">
        <f t="shared" si="128"/>
        <v>9</v>
      </c>
      <c r="DY15" s="104">
        <f t="shared" si="129"/>
        <v>9.6999999999999993</v>
      </c>
      <c r="DZ15" s="104" t="str">
        <f t="shared" si="130"/>
        <v/>
      </c>
      <c r="EA15" s="104">
        <f t="shared" si="131"/>
        <v>9.6999999999999993</v>
      </c>
      <c r="EB15" s="105">
        <f t="shared" si="24"/>
        <v>0</v>
      </c>
      <c r="EC15" s="109">
        <f t="shared" si="132"/>
        <v>24</v>
      </c>
      <c r="ED15" s="102">
        <v>15.5</v>
      </c>
      <c r="EE15" s="242">
        <v>11</v>
      </c>
      <c r="EF15" s="104">
        <f t="shared" si="25"/>
        <v>12.8</v>
      </c>
      <c r="EG15" s="102"/>
      <c r="EH15" s="104">
        <f t="shared" si="133"/>
        <v>12.8</v>
      </c>
      <c r="EI15" s="102">
        <v>13.5</v>
      </c>
      <c r="EJ15" s="102">
        <v>4</v>
      </c>
      <c r="EK15" s="104">
        <f t="shared" si="26"/>
        <v>7.8000000000000007</v>
      </c>
      <c r="EL15" s="102"/>
      <c r="EM15" s="104">
        <f t="shared" si="134"/>
        <v>7.8000000000000007</v>
      </c>
      <c r="EN15" s="102"/>
      <c r="EO15" s="102"/>
      <c r="EP15" s="104" t="str">
        <f t="shared" si="27"/>
        <v/>
      </c>
      <c r="EQ15" s="118"/>
      <c r="ER15" s="104" t="str">
        <f t="shared" si="135"/>
        <v/>
      </c>
      <c r="ES15" s="102"/>
      <c r="ET15" s="102"/>
      <c r="EU15" s="104" t="str">
        <f t="shared" si="28"/>
        <v/>
      </c>
      <c r="EV15" s="118"/>
      <c r="EW15" s="104" t="str">
        <f t="shared" si="136"/>
        <v/>
      </c>
      <c r="EX15" s="102"/>
      <c r="EY15" s="102"/>
      <c r="EZ15" s="104" t="str">
        <f t="shared" si="29"/>
        <v/>
      </c>
      <c r="FA15" s="102"/>
      <c r="FB15" s="104" t="str">
        <f t="shared" si="137"/>
        <v/>
      </c>
      <c r="FC15" s="104">
        <f t="shared" si="138"/>
        <v>14.5</v>
      </c>
      <c r="FD15" s="104">
        <f t="shared" si="139"/>
        <v>7.5</v>
      </c>
      <c r="FE15" s="104">
        <f t="shared" si="140"/>
        <v>10.3</v>
      </c>
      <c r="FF15" s="104" t="str">
        <f t="shared" si="141"/>
        <v/>
      </c>
      <c r="FG15" s="104">
        <f t="shared" si="142"/>
        <v>10.3</v>
      </c>
      <c r="FH15" s="105">
        <f t="shared" si="30"/>
        <v>3</v>
      </c>
      <c r="FI15" s="109">
        <f t="shared" si="143"/>
        <v>16</v>
      </c>
      <c r="FJ15" s="102">
        <v>10.5</v>
      </c>
      <c r="FK15" s="102">
        <v>8.5</v>
      </c>
      <c r="FL15" s="104">
        <f t="shared" si="31"/>
        <v>9.3000000000000007</v>
      </c>
      <c r="FM15" s="102"/>
      <c r="FN15" s="104">
        <f t="shared" si="144"/>
        <v>9.3000000000000007</v>
      </c>
      <c r="FO15" s="102"/>
      <c r="FP15" s="102"/>
      <c r="FQ15" s="104" t="str">
        <f t="shared" si="32"/>
        <v/>
      </c>
      <c r="FR15" s="102"/>
      <c r="FS15" s="104" t="str">
        <f t="shared" si="145"/>
        <v/>
      </c>
      <c r="FT15" s="102"/>
      <c r="FU15" s="102"/>
      <c r="FV15" s="104" t="str">
        <f t="shared" si="33"/>
        <v/>
      </c>
      <c r="FW15" s="118"/>
      <c r="FX15" s="104" t="str">
        <f t="shared" si="146"/>
        <v/>
      </c>
      <c r="FY15" s="102"/>
      <c r="FZ15" s="102"/>
      <c r="GA15" s="104" t="str">
        <f t="shared" si="34"/>
        <v/>
      </c>
      <c r="GB15" s="118"/>
      <c r="GC15" s="104" t="str">
        <f t="shared" si="147"/>
        <v/>
      </c>
      <c r="GD15" s="102"/>
      <c r="GE15" s="102"/>
      <c r="GF15" s="104" t="str">
        <f t="shared" si="35"/>
        <v/>
      </c>
      <c r="GG15" s="102"/>
      <c r="GH15" s="104" t="str">
        <f t="shared" si="148"/>
        <v/>
      </c>
      <c r="GI15" s="104">
        <f t="shared" si="149"/>
        <v>10.5</v>
      </c>
      <c r="GJ15" s="104">
        <f t="shared" si="150"/>
        <v>8.5</v>
      </c>
      <c r="GK15" s="104">
        <f t="shared" si="151"/>
        <v>9.3000000000000007</v>
      </c>
      <c r="GL15" s="104" t="str">
        <f t="shared" si="152"/>
        <v/>
      </c>
      <c r="GM15" s="104">
        <f t="shared" si="153"/>
        <v>9.3000000000000007</v>
      </c>
      <c r="GN15" s="105">
        <f t="shared" si="36"/>
        <v>0</v>
      </c>
      <c r="GO15" s="109">
        <f t="shared" si="154"/>
        <v>14</v>
      </c>
      <c r="GP15" s="102">
        <v>10</v>
      </c>
      <c r="GQ15" s="102">
        <v>9.75</v>
      </c>
      <c r="GR15" s="104">
        <f t="shared" si="37"/>
        <v>10</v>
      </c>
      <c r="GS15" s="102"/>
      <c r="GT15" s="104">
        <f t="shared" si="155"/>
        <v>10</v>
      </c>
      <c r="GU15" s="102">
        <v>9</v>
      </c>
      <c r="GV15" s="102">
        <v>9</v>
      </c>
      <c r="GW15" s="104">
        <f t="shared" si="38"/>
        <v>9</v>
      </c>
      <c r="GX15" s="102"/>
      <c r="GY15" s="104">
        <f t="shared" si="156"/>
        <v>9</v>
      </c>
      <c r="GZ15" s="102"/>
      <c r="HA15" s="102"/>
      <c r="HB15" s="104" t="str">
        <f t="shared" si="39"/>
        <v/>
      </c>
      <c r="HC15" s="118"/>
      <c r="HD15" s="104" t="str">
        <f t="shared" si="157"/>
        <v/>
      </c>
      <c r="HE15" s="102"/>
      <c r="HF15" s="102"/>
      <c r="HG15" s="104" t="str">
        <f t="shared" si="40"/>
        <v/>
      </c>
      <c r="HH15" s="118"/>
      <c r="HI15" s="104" t="str">
        <f t="shared" si="158"/>
        <v/>
      </c>
      <c r="HJ15" s="102"/>
      <c r="HK15" s="102"/>
      <c r="HL15" s="104" t="str">
        <f t="shared" si="41"/>
        <v/>
      </c>
      <c r="HM15" s="102"/>
      <c r="HN15" s="104" t="str">
        <f t="shared" si="159"/>
        <v/>
      </c>
      <c r="HO15" s="104">
        <f t="shared" si="160"/>
        <v>9.5</v>
      </c>
      <c r="HP15" s="104">
        <f t="shared" si="161"/>
        <v>9.375</v>
      </c>
      <c r="HQ15" s="104">
        <f t="shared" si="162"/>
        <v>9.5</v>
      </c>
      <c r="HR15" s="104" t="str">
        <f t="shared" si="163"/>
        <v/>
      </c>
      <c r="HS15" s="104">
        <f t="shared" si="164"/>
        <v>9.5</v>
      </c>
      <c r="HT15" s="105">
        <f t="shared" si="42"/>
        <v>0</v>
      </c>
      <c r="HU15" s="109">
        <f t="shared" si="165"/>
        <v>23</v>
      </c>
      <c r="HV15" s="102">
        <v>15.5</v>
      </c>
      <c r="HW15" s="102">
        <v>10.5</v>
      </c>
      <c r="HX15" s="104">
        <f t="shared" si="43"/>
        <v>15.5</v>
      </c>
      <c r="HY15" s="102"/>
      <c r="HZ15" s="104">
        <f t="shared" si="166"/>
        <v>15.5</v>
      </c>
      <c r="IA15" s="102"/>
      <c r="IB15" s="102"/>
      <c r="IC15" s="104" t="str">
        <f t="shared" si="44"/>
        <v/>
      </c>
      <c r="ID15" s="102"/>
      <c r="IE15" s="104" t="str">
        <f t="shared" si="167"/>
        <v/>
      </c>
      <c r="IF15" s="102"/>
      <c r="IG15" s="102"/>
      <c r="IH15" s="104" t="str">
        <f t="shared" si="45"/>
        <v/>
      </c>
      <c r="II15" s="118"/>
      <c r="IJ15" s="104" t="str">
        <f t="shared" si="168"/>
        <v/>
      </c>
      <c r="IK15" s="102"/>
      <c r="IL15" s="102"/>
      <c r="IM15" s="104" t="str">
        <f t="shared" si="46"/>
        <v/>
      </c>
      <c r="IN15" s="118"/>
      <c r="IO15" s="104" t="str">
        <f t="shared" si="169"/>
        <v/>
      </c>
      <c r="IP15" s="102"/>
      <c r="IQ15" s="102"/>
      <c r="IR15" s="104" t="str">
        <f t="shared" si="47"/>
        <v/>
      </c>
      <c r="IS15" s="102"/>
      <c r="IT15" s="104" t="str">
        <f t="shared" si="170"/>
        <v/>
      </c>
      <c r="IU15" s="104">
        <f>IF(AND(HV15="",IA15="",IF15=""),"",SUM(HV15)*SUM(HZ$4)+SUM(IA15)*SUM(IE$4)+SUM(IF15)*SUM(IJ$4)+SUM(IK15)*SUM(IO$4)+SUM(IP15)*SUM(IT$4))</f>
        <v>15.5</v>
      </c>
      <c r="IV15" s="104">
        <f t="shared" si="172"/>
        <v>10.5</v>
      </c>
      <c r="IW15" s="104">
        <f t="shared" si="173"/>
        <v>15.5</v>
      </c>
      <c r="IX15" s="104" t="str">
        <f t="shared" si="174"/>
        <v/>
      </c>
      <c r="IY15" s="104">
        <f t="shared" si="175"/>
        <v>15.5</v>
      </c>
      <c r="IZ15" s="105">
        <f t="shared" si="48"/>
        <v>2</v>
      </c>
      <c r="JA15" s="109">
        <f t="shared" si="176"/>
        <v>2</v>
      </c>
      <c r="JB15" s="102"/>
      <c r="JC15" s="102"/>
      <c r="JD15" s="104" t="str">
        <f t="shared" si="49"/>
        <v/>
      </c>
      <c r="JE15" s="102"/>
      <c r="JF15" s="104" t="str">
        <f t="shared" si="177"/>
        <v/>
      </c>
      <c r="JG15" s="102"/>
      <c r="JH15" s="102"/>
      <c r="JI15" s="104" t="str">
        <f t="shared" si="50"/>
        <v/>
      </c>
      <c r="JJ15" s="102"/>
      <c r="JK15" s="104" t="str">
        <f t="shared" si="178"/>
        <v/>
      </c>
      <c r="JL15" s="102"/>
      <c r="JM15" s="102"/>
      <c r="JN15" s="104" t="str">
        <f t="shared" si="51"/>
        <v/>
      </c>
      <c r="JO15" s="118"/>
      <c r="JP15" s="104" t="str">
        <f t="shared" si="179"/>
        <v/>
      </c>
      <c r="JQ15" s="102"/>
      <c r="JR15" s="102"/>
      <c r="JS15" s="104" t="str">
        <f t="shared" si="52"/>
        <v/>
      </c>
      <c r="JT15" s="118"/>
      <c r="JU15" s="104" t="str">
        <f t="shared" si="180"/>
        <v/>
      </c>
      <c r="JV15" s="102"/>
      <c r="JW15" s="102"/>
      <c r="JX15" s="104" t="str">
        <f t="shared" si="53"/>
        <v/>
      </c>
      <c r="JY15" s="102"/>
      <c r="JZ15" s="104" t="str">
        <f t="shared" si="181"/>
        <v/>
      </c>
      <c r="KA15" s="104" t="str">
        <f t="shared" si="182"/>
        <v/>
      </c>
      <c r="KB15" s="104" t="str">
        <f t="shared" si="183"/>
        <v/>
      </c>
      <c r="KC15" s="104" t="str">
        <f t="shared" si="184"/>
        <v/>
      </c>
      <c r="KD15" s="104" t="str">
        <f t="shared" si="185"/>
        <v/>
      </c>
      <c r="KE15" s="104" t="str">
        <f t="shared" si="186"/>
        <v/>
      </c>
      <c r="KF15" s="105" t="str">
        <f t="shared" si="54"/>
        <v/>
      </c>
      <c r="KG15" s="109" t="str">
        <f t="shared" si="187"/>
        <v/>
      </c>
      <c r="KH15" s="102"/>
      <c r="KI15" s="102"/>
      <c r="KJ15" s="104" t="str">
        <f t="shared" si="55"/>
        <v/>
      </c>
      <c r="KK15" s="102"/>
      <c r="KL15" s="104" t="str">
        <f t="shared" si="188"/>
        <v/>
      </c>
      <c r="KM15" s="102"/>
      <c r="KN15" s="102"/>
      <c r="KO15" s="104" t="str">
        <f t="shared" si="56"/>
        <v/>
      </c>
      <c r="KP15" s="102"/>
      <c r="KQ15" s="104" t="str">
        <f t="shared" si="189"/>
        <v/>
      </c>
      <c r="KR15" s="102"/>
      <c r="KS15" s="102"/>
      <c r="KT15" s="104" t="str">
        <f t="shared" si="57"/>
        <v/>
      </c>
      <c r="KU15" s="118"/>
      <c r="KV15" s="104" t="str">
        <f t="shared" si="190"/>
        <v/>
      </c>
      <c r="KW15" s="102"/>
      <c r="KX15" s="102"/>
      <c r="KY15" s="104" t="str">
        <f t="shared" si="58"/>
        <v/>
      </c>
      <c r="KZ15" s="118"/>
      <c r="LA15" s="104" t="str">
        <f t="shared" si="191"/>
        <v/>
      </c>
      <c r="LB15" s="102"/>
      <c r="LC15" s="102"/>
      <c r="LD15" s="104" t="str">
        <f t="shared" si="59"/>
        <v/>
      </c>
      <c r="LE15" s="102"/>
      <c r="LF15" s="104" t="str">
        <f t="shared" si="192"/>
        <v/>
      </c>
      <c r="LG15" s="104" t="str">
        <f t="shared" si="193"/>
        <v/>
      </c>
      <c r="LH15" s="104" t="str">
        <f t="shared" si="194"/>
        <v/>
      </c>
      <c r="LI15" s="104" t="str">
        <f t="shared" si="195"/>
        <v/>
      </c>
      <c r="LJ15" s="104" t="str">
        <f t="shared" si="196"/>
        <v/>
      </c>
      <c r="LK15" s="104" t="str">
        <f t="shared" si="197"/>
        <v/>
      </c>
      <c r="LL15" s="105" t="str">
        <f t="shared" si="60"/>
        <v/>
      </c>
      <c r="LM15" s="109" t="str">
        <f t="shared" si="198"/>
        <v/>
      </c>
      <c r="LN15" s="102"/>
      <c r="LO15" s="102"/>
      <c r="LP15" s="104" t="str">
        <f t="shared" si="61"/>
        <v/>
      </c>
      <c r="LQ15" s="102"/>
      <c r="LR15" s="104" t="str">
        <f t="shared" si="199"/>
        <v/>
      </c>
      <c r="LS15" s="102"/>
      <c r="LT15" s="102"/>
      <c r="LU15" s="104" t="str">
        <f t="shared" si="62"/>
        <v/>
      </c>
      <c r="LV15" s="102"/>
      <c r="LW15" s="104" t="str">
        <f t="shared" si="200"/>
        <v/>
      </c>
      <c r="LX15" s="102"/>
      <c r="LY15" s="102"/>
      <c r="LZ15" s="104" t="str">
        <f t="shared" si="63"/>
        <v/>
      </c>
      <c r="MA15" s="118"/>
      <c r="MB15" s="104" t="str">
        <f t="shared" si="201"/>
        <v/>
      </c>
      <c r="MC15" s="102"/>
      <c r="MD15" s="102"/>
      <c r="ME15" s="104" t="str">
        <f t="shared" si="64"/>
        <v/>
      </c>
      <c r="MF15" s="118"/>
      <c r="MG15" s="104" t="str">
        <f t="shared" si="202"/>
        <v/>
      </c>
      <c r="MH15" s="102"/>
      <c r="MI15" s="102"/>
      <c r="MJ15" s="104" t="str">
        <f t="shared" si="65"/>
        <v/>
      </c>
      <c r="MK15" s="102"/>
      <c r="ML15" s="104" t="str">
        <f t="shared" si="203"/>
        <v/>
      </c>
      <c r="MM15" s="104" t="str">
        <f t="shared" si="204"/>
        <v/>
      </c>
      <c r="MN15" s="104" t="str">
        <f t="shared" si="205"/>
        <v/>
      </c>
      <c r="MO15" s="104" t="str">
        <f t="shared" si="206"/>
        <v/>
      </c>
      <c r="MP15" s="104" t="str">
        <f t="shared" si="207"/>
        <v/>
      </c>
      <c r="MQ15" s="104" t="str">
        <f t="shared" si="208"/>
        <v/>
      </c>
      <c r="MR15" s="105" t="str">
        <f t="shared" si="66"/>
        <v/>
      </c>
      <c r="MS15" s="109" t="str">
        <f t="shared" si="209"/>
        <v/>
      </c>
      <c r="MT15" s="102"/>
      <c r="MU15" s="102"/>
      <c r="MV15" s="104" t="str">
        <f t="shared" si="67"/>
        <v/>
      </c>
      <c r="MW15" s="102"/>
      <c r="MX15" s="104" t="str">
        <f t="shared" si="210"/>
        <v/>
      </c>
      <c r="MY15" s="102"/>
      <c r="MZ15" s="102"/>
      <c r="NA15" s="104" t="str">
        <f t="shared" si="68"/>
        <v/>
      </c>
      <c r="NB15" s="102"/>
      <c r="NC15" s="104" t="str">
        <f t="shared" si="211"/>
        <v/>
      </c>
      <c r="ND15" s="102"/>
      <c r="NE15" s="102"/>
      <c r="NF15" s="104" t="str">
        <f t="shared" si="69"/>
        <v/>
      </c>
      <c r="NG15" s="118"/>
      <c r="NH15" s="104" t="str">
        <f t="shared" si="212"/>
        <v/>
      </c>
      <c r="NI15" s="102"/>
      <c r="NJ15" s="102"/>
      <c r="NK15" s="104" t="str">
        <f t="shared" si="70"/>
        <v/>
      </c>
      <c r="NL15" s="118"/>
      <c r="NM15" s="104" t="str">
        <f t="shared" si="213"/>
        <v/>
      </c>
      <c r="NN15" s="102"/>
      <c r="NO15" s="102"/>
      <c r="NP15" s="104" t="str">
        <f t="shared" si="71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72"/>
        <v/>
      </c>
      <c r="NY15" s="109" t="str">
        <f t="shared" si="220"/>
        <v/>
      </c>
      <c r="OA15" s="104">
        <f t="shared" si="73"/>
        <v>11.7</v>
      </c>
      <c r="OB15" s="104">
        <f t="shared" si="74"/>
        <v>10.85</v>
      </c>
      <c r="OC15" s="104">
        <f t="shared" si="75"/>
        <v>11.6625</v>
      </c>
      <c r="OD15" s="104">
        <f t="shared" si="76"/>
        <v>9.6999999999999993</v>
      </c>
      <c r="OE15" s="104">
        <f t="shared" si="77"/>
        <v>10.3</v>
      </c>
      <c r="OF15" s="104">
        <f t="shared" si="78"/>
        <v>9.3000000000000007</v>
      </c>
      <c r="OG15" s="104">
        <f t="shared" si="79"/>
        <v>9.5</v>
      </c>
      <c r="OH15" s="104">
        <f t="shared" si="80"/>
        <v>15.5</v>
      </c>
      <c r="OI15" s="104" t="str">
        <f t="shared" si="81"/>
        <v/>
      </c>
      <c r="OJ15" s="104" t="str">
        <f t="shared" si="82"/>
        <v/>
      </c>
      <c r="OK15" s="104" t="str">
        <f t="shared" si="83"/>
        <v/>
      </c>
      <c r="OL15" s="104" t="str">
        <f t="shared" si="84"/>
        <v/>
      </c>
      <c r="OM15" s="134"/>
      <c r="ON15" s="104">
        <f t="shared" si="85"/>
        <v>10.158482142857142</v>
      </c>
      <c r="OO15" s="104">
        <f t="shared" si="86"/>
        <v>7.7700892857142856</v>
      </c>
      <c r="OP15" s="104">
        <f t="shared" si="87"/>
        <v>11.034374999999999</v>
      </c>
      <c r="OQ15" s="104">
        <f t="shared" si="88"/>
        <v>11.034374999999999</v>
      </c>
      <c r="OR15" s="105">
        <f t="shared" si="221"/>
        <v>20</v>
      </c>
      <c r="OS15" s="105">
        <f t="shared" si="222"/>
        <v>30</v>
      </c>
      <c r="OT15" s="134"/>
      <c r="OU15" s="109">
        <f t="shared" si="89"/>
        <v>17</v>
      </c>
      <c r="OW15" s="95" t="s">
        <v>31</v>
      </c>
      <c r="OX15" s="95" t="s">
        <v>32</v>
      </c>
      <c r="OY15" s="95" t="s">
        <v>30</v>
      </c>
      <c r="OZ15" s="244" t="s">
        <v>31</v>
      </c>
      <c r="PA15" s="95"/>
      <c r="PB15" s="95" t="s">
        <v>32</v>
      </c>
      <c r="PC15" s="95"/>
      <c r="PD15" s="95"/>
      <c r="PE15" s="95"/>
      <c r="PF15" s="95"/>
    </row>
    <row r="16" spans="1:422" x14ac:dyDescent="0.25">
      <c r="A16" s="103">
        <f t="shared" si="223"/>
        <v>11</v>
      </c>
      <c r="B16" s="237" t="s">
        <v>336</v>
      </c>
      <c r="C16" s="237" t="s">
        <v>443</v>
      </c>
      <c r="D16" s="237" t="s">
        <v>465</v>
      </c>
      <c r="E16" s="239" t="s">
        <v>277</v>
      </c>
      <c r="F16" s="102">
        <v>17.5</v>
      </c>
      <c r="G16" s="102">
        <v>10</v>
      </c>
      <c r="H16" s="104">
        <f t="shared" si="0"/>
        <v>13</v>
      </c>
      <c r="I16" s="102"/>
      <c r="J16" s="104">
        <f t="shared" si="90"/>
        <v>13</v>
      </c>
      <c r="K16" s="102">
        <v>11</v>
      </c>
      <c r="L16" s="102">
        <v>10.5</v>
      </c>
      <c r="M16" s="104">
        <f t="shared" si="1"/>
        <v>10.7</v>
      </c>
      <c r="N16" s="102"/>
      <c r="O16" s="104">
        <f t="shared" si="91"/>
        <v>10.7</v>
      </c>
      <c r="P16" s="102"/>
      <c r="Q16" s="102"/>
      <c r="R16" s="104" t="str">
        <f t="shared" si="2"/>
        <v/>
      </c>
      <c r="S16" s="118"/>
      <c r="T16" s="104" t="str">
        <f t="shared" si="92"/>
        <v/>
      </c>
      <c r="U16" s="102"/>
      <c r="V16" s="102"/>
      <c r="W16" s="104" t="str">
        <f t="shared" si="3"/>
        <v/>
      </c>
      <c r="X16" s="118"/>
      <c r="Y16" s="104" t="str">
        <f t="shared" si="93"/>
        <v/>
      </c>
      <c r="Z16" s="102"/>
      <c r="AA16" s="102"/>
      <c r="AB16" s="104" t="str">
        <f t="shared" si="4"/>
        <v/>
      </c>
      <c r="AC16" s="102"/>
      <c r="AD16" s="104" t="str">
        <f t="shared" si="94"/>
        <v/>
      </c>
      <c r="AE16" s="104">
        <f t="shared" si="95"/>
        <v>14.25</v>
      </c>
      <c r="AF16" s="104">
        <f t="shared" si="96"/>
        <v>10.25</v>
      </c>
      <c r="AG16" s="104">
        <f t="shared" si="97"/>
        <v>11.85</v>
      </c>
      <c r="AH16" s="104" t="str">
        <f t="shared" si="98"/>
        <v/>
      </c>
      <c r="AI16" s="104">
        <f t="shared" si="99"/>
        <v>11.85</v>
      </c>
      <c r="AJ16" s="105">
        <f t="shared" si="5"/>
        <v>5</v>
      </c>
      <c r="AK16" s="109">
        <f t="shared" si="6"/>
        <v>16</v>
      </c>
      <c r="AL16" s="102">
        <v>8</v>
      </c>
      <c r="AM16" s="102">
        <v>10</v>
      </c>
      <c r="AN16" s="104">
        <f t="shared" si="7"/>
        <v>9.1999999999999993</v>
      </c>
      <c r="AO16" s="102"/>
      <c r="AP16" s="104">
        <f t="shared" si="100"/>
        <v>9.1999999999999993</v>
      </c>
      <c r="AQ16" s="102">
        <v>13.5</v>
      </c>
      <c r="AR16" s="102">
        <v>12.5</v>
      </c>
      <c r="AS16" s="104">
        <f t="shared" si="8"/>
        <v>12.9</v>
      </c>
      <c r="AT16" s="102"/>
      <c r="AU16" s="104">
        <f t="shared" si="101"/>
        <v>12.9</v>
      </c>
      <c r="AV16" s="102"/>
      <c r="AW16" s="102"/>
      <c r="AX16" s="104" t="str">
        <f t="shared" si="9"/>
        <v/>
      </c>
      <c r="AY16" s="118"/>
      <c r="AZ16" s="104" t="str">
        <f t="shared" si="102"/>
        <v/>
      </c>
      <c r="BA16" s="102"/>
      <c r="BB16" s="102"/>
      <c r="BC16" s="104" t="str">
        <f t="shared" si="10"/>
        <v/>
      </c>
      <c r="BD16" s="118"/>
      <c r="BE16" s="104" t="str">
        <f t="shared" si="103"/>
        <v/>
      </c>
      <c r="BF16" s="102"/>
      <c r="BG16" s="102"/>
      <c r="BH16" s="104" t="str">
        <f t="shared" si="11"/>
        <v/>
      </c>
      <c r="BI16" s="102"/>
      <c r="BJ16" s="104" t="str">
        <f t="shared" si="104"/>
        <v/>
      </c>
      <c r="BK16" s="104">
        <f t="shared" si="105"/>
        <v>10.75</v>
      </c>
      <c r="BL16" s="104">
        <f t="shared" si="106"/>
        <v>11.25</v>
      </c>
      <c r="BM16" s="104">
        <f t="shared" si="107"/>
        <v>11.05</v>
      </c>
      <c r="BN16" s="104" t="str">
        <f t="shared" si="108"/>
        <v/>
      </c>
      <c r="BO16" s="104">
        <f t="shared" si="109"/>
        <v>11.05</v>
      </c>
      <c r="BP16" s="105">
        <f t="shared" si="12"/>
        <v>5</v>
      </c>
      <c r="BQ16" s="109">
        <f t="shared" si="110"/>
        <v>16</v>
      </c>
      <c r="BR16" s="102">
        <v>13</v>
      </c>
      <c r="BS16" s="102">
        <v>13.5</v>
      </c>
      <c r="BT16" s="104">
        <f t="shared" si="13"/>
        <v>13.3</v>
      </c>
      <c r="BU16" s="102"/>
      <c r="BV16" s="104">
        <f t="shared" si="111"/>
        <v>13.3</v>
      </c>
      <c r="BW16" s="102">
        <v>14</v>
      </c>
      <c r="BX16" s="102">
        <v>13</v>
      </c>
      <c r="BY16" s="104">
        <f t="shared" si="14"/>
        <v>13.4</v>
      </c>
      <c r="BZ16" s="102"/>
      <c r="CA16" s="104">
        <f t="shared" si="112"/>
        <v>13.4</v>
      </c>
      <c r="CB16" s="102">
        <v>12</v>
      </c>
      <c r="CC16" s="102">
        <v>7.5</v>
      </c>
      <c r="CD16" s="104">
        <f t="shared" si="15"/>
        <v>9.3000000000000007</v>
      </c>
      <c r="CE16" s="118"/>
      <c r="CF16" s="104">
        <f t="shared" si="113"/>
        <v>9.3000000000000007</v>
      </c>
      <c r="CG16" s="102"/>
      <c r="CH16" s="102"/>
      <c r="CI16" s="104" t="str">
        <f t="shared" si="16"/>
        <v/>
      </c>
      <c r="CJ16" s="118"/>
      <c r="CK16" s="104" t="str">
        <f t="shared" si="114"/>
        <v/>
      </c>
      <c r="CL16" s="102"/>
      <c r="CM16" s="102"/>
      <c r="CN16" s="104" t="str">
        <f t="shared" si="17"/>
        <v/>
      </c>
      <c r="CO16" s="102"/>
      <c r="CP16" s="104" t="str">
        <f t="shared" si="115"/>
        <v/>
      </c>
      <c r="CQ16" s="104">
        <f t="shared" si="116"/>
        <v>13</v>
      </c>
      <c r="CR16" s="104">
        <f t="shared" si="117"/>
        <v>11.46875</v>
      </c>
      <c r="CS16" s="104">
        <f t="shared" si="118"/>
        <v>12.081250000000001</v>
      </c>
      <c r="CT16" s="104" t="str">
        <f t="shared" si="119"/>
        <v/>
      </c>
      <c r="CU16" s="104">
        <f t="shared" si="120"/>
        <v>12.081250000000001</v>
      </c>
      <c r="CV16" s="105">
        <f t="shared" si="18"/>
        <v>5</v>
      </c>
      <c r="CW16" s="109">
        <f t="shared" si="121"/>
        <v>4</v>
      </c>
      <c r="CX16" s="102">
        <v>12</v>
      </c>
      <c r="CY16" s="102">
        <v>10</v>
      </c>
      <c r="CZ16" s="104">
        <f t="shared" si="19"/>
        <v>10.8</v>
      </c>
      <c r="DA16" s="102"/>
      <c r="DB16" s="104">
        <f t="shared" si="122"/>
        <v>10.8</v>
      </c>
      <c r="DC16" s="102">
        <v>10</v>
      </c>
      <c r="DD16" s="102">
        <v>10</v>
      </c>
      <c r="DE16" s="104">
        <f t="shared" si="20"/>
        <v>10</v>
      </c>
      <c r="DF16" s="102"/>
      <c r="DG16" s="104">
        <f t="shared" si="123"/>
        <v>10</v>
      </c>
      <c r="DH16" s="102"/>
      <c r="DI16" s="102"/>
      <c r="DJ16" s="104" t="str">
        <f t="shared" si="21"/>
        <v/>
      </c>
      <c r="DK16" s="118"/>
      <c r="DL16" s="104" t="str">
        <f t="shared" si="124"/>
        <v/>
      </c>
      <c r="DM16" s="102"/>
      <c r="DN16" s="102"/>
      <c r="DO16" s="104" t="str">
        <f t="shared" si="22"/>
        <v/>
      </c>
      <c r="DP16" s="118"/>
      <c r="DQ16" s="104" t="str">
        <f t="shared" si="125"/>
        <v/>
      </c>
      <c r="DR16" s="102"/>
      <c r="DS16" s="102"/>
      <c r="DT16" s="104" t="str">
        <f t="shared" si="23"/>
        <v/>
      </c>
      <c r="DU16" s="102"/>
      <c r="DV16" s="104" t="str">
        <f t="shared" si="126"/>
        <v/>
      </c>
      <c r="DW16" s="104">
        <f t="shared" si="127"/>
        <v>11</v>
      </c>
      <c r="DX16" s="104">
        <f t="shared" si="128"/>
        <v>10</v>
      </c>
      <c r="DY16" s="104">
        <f t="shared" si="129"/>
        <v>10.4</v>
      </c>
      <c r="DZ16" s="104" t="str">
        <f t="shared" si="130"/>
        <v/>
      </c>
      <c r="EA16" s="104">
        <f t="shared" si="131"/>
        <v>10.4</v>
      </c>
      <c r="EB16" s="105">
        <f t="shared" si="24"/>
        <v>3</v>
      </c>
      <c r="EC16" s="109">
        <f t="shared" si="132"/>
        <v>22</v>
      </c>
      <c r="ED16" s="102">
        <v>10</v>
      </c>
      <c r="EE16" s="242">
        <v>5.5</v>
      </c>
      <c r="EF16" s="104">
        <f t="shared" si="25"/>
        <v>7.3</v>
      </c>
      <c r="EG16" s="102"/>
      <c r="EH16" s="104">
        <f t="shared" si="133"/>
        <v>7.3</v>
      </c>
      <c r="EI16" s="102">
        <v>15.5</v>
      </c>
      <c r="EJ16" s="102">
        <v>7.5</v>
      </c>
      <c r="EK16" s="104">
        <f t="shared" si="26"/>
        <v>10.7</v>
      </c>
      <c r="EL16" s="102"/>
      <c r="EM16" s="104">
        <f t="shared" si="134"/>
        <v>10.7</v>
      </c>
      <c r="EN16" s="102"/>
      <c r="EO16" s="102"/>
      <c r="EP16" s="104" t="str">
        <f t="shared" si="27"/>
        <v/>
      </c>
      <c r="EQ16" s="118"/>
      <c r="ER16" s="104" t="str">
        <f t="shared" si="135"/>
        <v/>
      </c>
      <c r="ES16" s="102"/>
      <c r="ET16" s="102"/>
      <c r="EU16" s="104" t="str">
        <f t="shared" si="28"/>
        <v/>
      </c>
      <c r="EV16" s="118"/>
      <c r="EW16" s="104" t="str">
        <f t="shared" si="136"/>
        <v/>
      </c>
      <c r="EX16" s="102"/>
      <c r="EY16" s="102"/>
      <c r="EZ16" s="104" t="str">
        <f t="shared" si="29"/>
        <v/>
      </c>
      <c r="FA16" s="102"/>
      <c r="FB16" s="104" t="str">
        <f t="shared" si="137"/>
        <v/>
      </c>
      <c r="FC16" s="104">
        <f t="shared" si="138"/>
        <v>12.75</v>
      </c>
      <c r="FD16" s="104">
        <f t="shared" si="139"/>
        <v>6.5</v>
      </c>
      <c r="FE16" s="104">
        <f t="shared" si="140"/>
        <v>9</v>
      </c>
      <c r="FF16" s="104" t="str">
        <f t="shared" si="141"/>
        <v/>
      </c>
      <c r="FG16" s="104">
        <f t="shared" si="142"/>
        <v>9</v>
      </c>
      <c r="FH16" s="105">
        <f t="shared" si="30"/>
        <v>0</v>
      </c>
      <c r="FI16" s="109">
        <f t="shared" si="143"/>
        <v>19</v>
      </c>
      <c r="FJ16" s="102"/>
      <c r="FK16" s="102"/>
      <c r="FL16" s="104" t="str">
        <f t="shared" si="31"/>
        <v/>
      </c>
      <c r="FM16" s="102"/>
      <c r="FN16" s="104" t="str">
        <f t="shared" si="144"/>
        <v/>
      </c>
      <c r="FO16" s="102">
        <v>9</v>
      </c>
      <c r="FP16" s="102">
        <v>11.5</v>
      </c>
      <c r="FQ16" s="104">
        <f t="shared" si="32"/>
        <v>10.5</v>
      </c>
      <c r="FR16" s="102"/>
      <c r="FS16" s="104">
        <f t="shared" si="145"/>
        <v>10.5</v>
      </c>
      <c r="FT16" s="102"/>
      <c r="FU16" s="102"/>
      <c r="FV16" s="104" t="str">
        <f t="shared" si="33"/>
        <v/>
      </c>
      <c r="FW16" s="118"/>
      <c r="FX16" s="104" t="str">
        <f t="shared" si="146"/>
        <v/>
      </c>
      <c r="FY16" s="102"/>
      <c r="FZ16" s="102"/>
      <c r="GA16" s="104" t="str">
        <f t="shared" si="34"/>
        <v/>
      </c>
      <c r="GB16" s="118"/>
      <c r="GC16" s="104" t="str">
        <f t="shared" si="147"/>
        <v/>
      </c>
      <c r="GD16" s="102"/>
      <c r="GE16" s="102"/>
      <c r="GF16" s="104" t="str">
        <f t="shared" si="35"/>
        <v/>
      </c>
      <c r="GG16" s="102"/>
      <c r="GH16" s="104" t="str">
        <f t="shared" si="148"/>
        <v/>
      </c>
      <c r="GI16" s="104">
        <f t="shared" si="149"/>
        <v>9</v>
      </c>
      <c r="GJ16" s="104">
        <f t="shared" si="150"/>
        <v>11.5</v>
      </c>
      <c r="GK16" s="104">
        <f t="shared" si="151"/>
        <v>10.5</v>
      </c>
      <c r="GL16" s="104" t="str">
        <f t="shared" si="152"/>
        <v/>
      </c>
      <c r="GM16" s="104">
        <f t="shared" si="153"/>
        <v>10.5</v>
      </c>
      <c r="GN16" s="105">
        <f t="shared" si="36"/>
        <v>3</v>
      </c>
      <c r="GO16" s="109">
        <f t="shared" si="154"/>
        <v>8</v>
      </c>
      <c r="GP16" s="102">
        <v>11</v>
      </c>
      <c r="GQ16" s="102">
        <v>9</v>
      </c>
      <c r="GR16" s="104">
        <f t="shared" si="37"/>
        <v>11</v>
      </c>
      <c r="GS16" s="102"/>
      <c r="GT16" s="104">
        <f t="shared" si="155"/>
        <v>11</v>
      </c>
      <c r="GU16" s="102">
        <v>12.25</v>
      </c>
      <c r="GV16" s="102">
        <v>12.5</v>
      </c>
      <c r="GW16" s="104">
        <f t="shared" si="38"/>
        <v>12.25</v>
      </c>
      <c r="GX16" s="102"/>
      <c r="GY16" s="104">
        <f t="shared" si="156"/>
        <v>12.25</v>
      </c>
      <c r="GZ16" s="102"/>
      <c r="HA16" s="102"/>
      <c r="HB16" s="104" t="str">
        <f t="shared" si="39"/>
        <v/>
      </c>
      <c r="HC16" s="118"/>
      <c r="HD16" s="104" t="str">
        <f t="shared" si="157"/>
        <v/>
      </c>
      <c r="HE16" s="102"/>
      <c r="HF16" s="102"/>
      <c r="HG16" s="104" t="str">
        <f t="shared" si="40"/>
        <v/>
      </c>
      <c r="HH16" s="118"/>
      <c r="HI16" s="104" t="str">
        <f t="shared" si="158"/>
        <v/>
      </c>
      <c r="HJ16" s="102"/>
      <c r="HK16" s="102"/>
      <c r="HL16" s="104" t="str">
        <f t="shared" si="41"/>
        <v/>
      </c>
      <c r="HM16" s="102"/>
      <c r="HN16" s="104" t="str">
        <f t="shared" si="159"/>
        <v/>
      </c>
      <c r="HO16" s="104">
        <f t="shared" si="160"/>
        <v>11.625</v>
      </c>
      <c r="HP16" s="104">
        <f t="shared" si="161"/>
        <v>10.75</v>
      </c>
      <c r="HQ16" s="104">
        <f t="shared" si="162"/>
        <v>11.625</v>
      </c>
      <c r="HR16" s="104" t="str">
        <f t="shared" si="163"/>
        <v/>
      </c>
      <c r="HS16" s="104">
        <f t="shared" si="164"/>
        <v>11.625</v>
      </c>
      <c r="HT16" s="105">
        <f t="shared" si="42"/>
        <v>2</v>
      </c>
      <c r="HU16" s="109">
        <f t="shared" si="165"/>
        <v>13</v>
      </c>
      <c r="HV16" s="102"/>
      <c r="HW16" s="102"/>
      <c r="HX16" s="104" t="str">
        <f t="shared" si="43"/>
        <v/>
      </c>
      <c r="HY16" s="102"/>
      <c r="HZ16" s="104" t="str">
        <f t="shared" si="166"/>
        <v/>
      </c>
      <c r="IA16" s="102"/>
      <c r="IB16" s="102"/>
      <c r="IC16" s="104" t="str">
        <f t="shared" si="44"/>
        <v/>
      </c>
      <c r="ID16" s="102"/>
      <c r="IE16" s="104" t="str">
        <f t="shared" si="167"/>
        <v/>
      </c>
      <c r="IF16" s="102"/>
      <c r="IG16" s="102"/>
      <c r="IH16" s="104" t="str">
        <f t="shared" si="45"/>
        <v/>
      </c>
      <c r="II16" s="118"/>
      <c r="IJ16" s="104" t="str">
        <f t="shared" si="168"/>
        <v/>
      </c>
      <c r="IK16" s="102"/>
      <c r="IL16" s="102"/>
      <c r="IM16" s="104" t="str">
        <f t="shared" si="46"/>
        <v/>
      </c>
      <c r="IN16" s="118"/>
      <c r="IO16" s="104" t="str">
        <f t="shared" si="169"/>
        <v/>
      </c>
      <c r="IP16" s="102"/>
      <c r="IQ16" s="102"/>
      <c r="IR16" s="104" t="str">
        <f t="shared" si="47"/>
        <v/>
      </c>
      <c r="IS16" s="102"/>
      <c r="IT16" s="104" t="str">
        <f t="shared" si="170"/>
        <v/>
      </c>
      <c r="IU16" s="104" t="str">
        <f t="shared" si="171"/>
        <v/>
      </c>
      <c r="IV16" s="104" t="str">
        <f t="shared" si="172"/>
        <v/>
      </c>
      <c r="IW16" s="104" t="str">
        <f t="shared" si="173"/>
        <v/>
      </c>
      <c r="IX16" s="104" t="str">
        <f t="shared" si="174"/>
        <v/>
      </c>
      <c r="IY16" s="104" t="str">
        <f t="shared" si="175"/>
        <v/>
      </c>
      <c r="IZ16" s="105" t="str">
        <f t="shared" si="48"/>
        <v/>
      </c>
      <c r="JA16" s="109" t="str">
        <f t="shared" si="176"/>
        <v/>
      </c>
      <c r="JB16" s="102">
        <v>13.25</v>
      </c>
      <c r="JC16" s="102">
        <v>13.892857142857142</v>
      </c>
      <c r="JD16" s="104">
        <f t="shared" si="49"/>
        <v>13.635714285714286</v>
      </c>
      <c r="JE16" s="102"/>
      <c r="JF16" s="104">
        <f t="shared" si="177"/>
        <v>13.635714285714286</v>
      </c>
      <c r="JG16" s="102"/>
      <c r="JH16" s="102"/>
      <c r="JI16" s="104" t="str">
        <f t="shared" si="50"/>
        <v/>
      </c>
      <c r="JJ16" s="102"/>
      <c r="JK16" s="104" t="str">
        <f t="shared" si="178"/>
        <v/>
      </c>
      <c r="JL16" s="102"/>
      <c r="JM16" s="102"/>
      <c r="JN16" s="104" t="str">
        <f t="shared" si="51"/>
        <v/>
      </c>
      <c r="JO16" s="118"/>
      <c r="JP16" s="104" t="str">
        <f t="shared" si="179"/>
        <v/>
      </c>
      <c r="JQ16" s="102"/>
      <c r="JR16" s="102"/>
      <c r="JS16" s="104" t="str">
        <f t="shared" si="52"/>
        <v/>
      </c>
      <c r="JT16" s="118"/>
      <c r="JU16" s="104" t="str">
        <f t="shared" si="180"/>
        <v/>
      </c>
      <c r="JV16" s="102"/>
      <c r="JW16" s="102"/>
      <c r="JX16" s="104" t="str">
        <f t="shared" si="53"/>
        <v/>
      </c>
      <c r="JY16" s="102"/>
      <c r="JZ16" s="104" t="str">
        <f t="shared" si="181"/>
        <v/>
      </c>
      <c r="KA16" s="104">
        <f t="shared" si="182"/>
        <v>13.25</v>
      </c>
      <c r="KB16" s="104">
        <f t="shared" si="183"/>
        <v>13.892857142857142</v>
      </c>
      <c r="KC16" s="104">
        <f t="shared" si="184"/>
        <v>13.635714285714286</v>
      </c>
      <c r="KD16" s="104" t="str">
        <f t="shared" si="185"/>
        <v/>
      </c>
      <c r="KE16" s="104">
        <f t="shared" si="186"/>
        <v>13.635714285714286</v>
      </c>
      <c r="KF16" s="105">
        <f t="shared" si="54"/>
        <v>2</v>
      </c>
      <c r="KG16" s="109">
        <f t="shared" si="187"/>
        <v>4</v>
      </c>
      <c r="KH16" s="102"/>
      <c r="KI16" s="102"/>
      <c r="KJ16" s="104" t="str">
        <f t="shared" si="55"/>
        <v/>
      </c>
      <c r="KK16" s="102"/>
      <c r="KL16" s="104" t="str">
        <f t="shared" si="188"/>
        <v/>
      </c>
      <c r="KM16" s="102"/>
      <c r="KN16" s="102"/>
      <c r="KO16" s="104" t="str">
        <f t="shared" si="56"/>
        <v/>
      </c>
      <c r="KP16" s="102"/>
      <c r="KQ16" s="104" t="str">
        <f t="shared" si="189"/>
        <v/>
      </c>
      <c r="KR16" s="102"/>
      <c r="KS16" s="102"/>
      <c r="KT16" s="104" t="str">
        <f t="shared" si="57"/>
        <v/>
      </c>
      <c r="KU16" s="118"/>
      <c r="KV16" s="104" t="str">
        <f t="shared" si="190"/>
        <v/>
      </c>
      <c r="KW16" s="102"/>
      <c r="KX16" s="102"/>
      <c r="KY16" s="104" t="str">
        <f t="shared" si="58"/>
        <v/>
      </c>
      <c r="KZ16" s="118"/>
      <c r="LA16" s="104" t="str">
        <f t="shared" si="191"/>
        <v/>
      </c>
      <c r="LB16" s="102"/>
      <c r="LC16" s="102"/>
      <c r="LD16" s="104" t="str">
        <f t="shared" si="59"/>
        <v/>
      </c>
      <c r="LE16" s="102"/>
      <c r="LF16" s="104" t="str">
        <f t="shared" si="192"/>
        <v/>
      </c>
      <c r="LG16" s="104" t="str">
        <f t="shared" si="193"/>
        <v/>
      </c>
      <c r="LH16" s="104" t="str">
        <f t="shared" si="194"/>
        <v/>
      </c>
      <c r="LI16" s="104" t="str">
        <f t="shared" si="195"/>
        <v/>
      </c>
      <c r="LJ16" s="104" t="str">
        <f t="shared" si="196"/>
        <v/>
      </c>
      <c r="LK16" s="104" t="str">
        <f t="shared" si="197"/>
        <v/>
      </c>
      <c r="LL16" s="105" t="str">
        <f t="shared" si="60"/>
        <v/>
      </c>
      <c r="LM16" s="109" t="str">
        <f t="shared" si="198"/>
        <v/>
      </c>
      <c r="LN16" s="102"/>
      <c r="LO16" s="102"/>
      <c r="LP16" s="104" t="str">
        <f t="shared" si="61"/>
        <v/>
      </c>
      <c r="LQ16" s="102"/>
      <c r="LR16" s="104" t="str">
        <f t="shared" si="199"/>
        <v/>
      </c>
      <c r="LS16" s="102"/>
      <c r="LT16" s="102"/>
      <c r="LU16" s="104" t="str">
        <f t="shared" si="62"/>
        <v/>
      </c>
      <c r="LV16" s="102"/>
      <c r="LW16" s="104" t="str">
        <f t="shared" si="200"/>
        <v/>
      </c>
      <c r="LX16" s="102"/>
      <c r="LY16" s="102"/>
      <c r="LZ16" s="104" t="str">
        <f t="shared" si="63"/>
        <v/>
      </c>
      <c r="MA16" s="118"/>
      <c r="MB16" s="104" t="str">
        <f t="shared" si="201"/>
        <v/>
      </c>
      <c r="MC16" s="102"/>
      <c r="MD16" s="102"/>
      <c r="ME16" s="104" t="str">
        <f t="shared" si="64"/>
        <v/>
      </c>
      <c r="MF16" s="118"/>
      <c r="MG16" s="104" t="str">
        <f t="shared" si="202"/>
        <v/>
      </c>
      <c r="MH16" s="102"/>
      <c r="MI16" s="102"/>
      <c r="MJ16" s="104" t="str">
        <f t="shared" si="65"/>
        <v/>
      </c>
      <c r="MK16" s="102"/>
      <c r="ML16" s="104" t="str">
        <f t="shared" si="203"/>
        <v/>
      </c>
      <c r="MM16" s="104" t="str">
        <f t="shared" si="204"/>
        <v/>
      </c>
      <c r="MN16" s="104" t="str">
        <f t="shared" si="205"/>
        <v/>
      </c>
      <c r="MO16" s="104" t="str">
        <f t="shared" si="206"/>
        <v/>
      </c>
      <c r="MP16" s="104" t="str">
        <f t="shared" si="207"/>
        <v/>
      </c>
      <c r="MQ16" s="104" t="str">
        <f t="shared" si="208"/>
        <v/>
      </c>
      <c r="MR16" s="105" t="str">
        <f t="shared" si="66"/>
        <v/>
      </c>
      <c r="MS16" s="109" t="str">
        <f t="shared" si="209"/>
        <v/>
      </c>
      <c r="MT16" s="102"/>
      <c r="MU16" s="102"/>
      <c r="MV16" s="104" t="str">
        <f t="shared" si="67"/>
        <v/>
      </c>
      <c r="MW16" s="102"/>
      <c r="MX16" s="104" t="str">
        <f t="shared" si="210"/>
        <v/>
      </c>
      <c r="MY16" s="102"/>
      <c r="MZ16" s="102"/>
      <c r="NA16" s="104" t="str">
        <f t="shared" si="68"/>
        <v/>
      </c>
      <c r="NB16" s="102"/>
      <c r="NC16" s="104" t="str">
        <f t="shared" si="211"/>
        <v/>
      </c>
      <c r="ND16" s="102"/>
      <c r="NE16" s="102"/>
      <c r="NF16" s="104" t="str">
        <f t="shared" si="69"/>
        <v/>
      </c>
      <c r="NG16" s="118"/>
      <c r="NH16" s="104" t="str">
        <f t="shared" si="212"/>
        <v/>
      </c>
      <c r="NI16" s="102"/>
      <c r="NJ16" s="102"/>
      <c r="NK16" s="104" t="str">
        <f t="shared" si="70"/>
        <v/>
      </c>
      <c r="NL16" s="118"/>
      <c r="NM16" s="104" t="str">
        <f t="shared" si="213"/>
        <v/>
      </c>
      <c r="NN16" s="102"/>
      <c r="NO16" s="102"/>
      <c r="NP16" s="104" t="str">
        <f t="shared" si="71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72"/>
        <v/>
      </c>
      <c r="NY16" s="109" t="str">
        <f t="shared" si="220"/>
        <v/>
      </c>
      <c r="OA16" s="104">
        <f t="shared" si="73"/>
        <v>11.85</v>
      </c>
      <c r="OB16" s="104">
        <f t="shared" si="74"/>
        <v>11.05</v>
      </c>
      <c r="OC16" s="104">
        <f t="shared" si="75"/>
        <v>12.081250000000001</v>
      </c>
      <c r="OD16" s="104">
        <f t="shared" si="76"/>
        <v>10.4</v>
      </c>
      <c r="OE16" s="104">
        <f t="shared" si="77"/>
        <v>9</v>
      </c>
      <c r="OF16" s="104">
        <f t="shared" si="78"/>
        <v>10.5</v>
      </c>
      <c r="OG16" s="104">
        <f t="shared" si="79"/>
        <v>11.625</v>
      </c>
      <c r="OH16" s="104" t="str">
        <f t="shared" si="80"/>
        <v/>
      </c>
      <c r="OI16" s="104">
        <f t="shared" si="81"/>
        <v>13.635714285714286</v>
      </c>
      <c r="OJ16" s="104" t="str">
        <f t="shared" si="82"/>
        <v/>
      </c>
      <c r="OK16" s="104" t="str">
        <f t="shared" si="83"/>
        <v/>
      </c>
      <c r="OL16" s="104" t="str">
        <f t="shared" si="84"/>
        <v/>
      </c>
      <c r="OM16" s="134"/>
      <c r="ON16" s="104">
        <f t="shared" si="85"/>
        <v>9.5267857142857135</v>
      </c>
      <c r="OO16" s="104">
        <f t="shared" si="86"/>
        <v>8.8171237244897949</v>
      </c>
      <c r="OP16" s="104">
        <f t="shared" si="87"/>
        <v>11.25455994897959</v>
      </c>
      <c r="OQ16" s="104">
        <f t="shared" si="88"/>
        <v>11.25455994897959</v>
      </c>
      <c r="OR16" s="105">
        <f t="shared" si="221"/>
        <v>25</v>
      </c>
      <c r="OS16" s="105">
        <f t="shared" si="222"/>
        <v>30</v>
      </c>
      <c r="OT16" s="134"/>
      <c r="OU16" s="109">
        <f t="shared" si="89"/>
        <v>12</v>
      </c>
      <c r="OW16" s="95" t="s">
        <v>32</v>
      </c>
      <c r="OX16" s="95" t="s">
        <v>31</v>
      </c>
      <c r="OY16" s="95" t="s">
        <v>31</v>
      </c>
      <c r="OZ16" s="244" t="s">
        <v>31</v>
      </c>
      <c r="PA16" s="95"/>
      <c r="PB16" s="95" t="s">
        <v>32</v>
      </c>
      <c r="PC16" s="95"/>
      <c r="PD16" s="95"/>
      <c r="PE16" s="95"/>
      <c r="PF16" s="95"/>
    </row>
    <row r="17" spans="1:422" x14ac:dyDescent="0.25">
      <c r="A17" s="103">
        <f t="shared" si="223"/>
        <v>12</v>
      </c>
      <c r="B17" s="237" t="s">
        <v>337</v>
      </c>
      <c r="C17" s="237" t="s">
        <v>444</v>
      </c>
      <c r="D17" s="237" t="s">
        <v>466</v>
      </c>
      <c r="E17" s="239" t="s">
        <v>277</v>
      </c>
      <c r="F17" s="102">
        <v>14</v>
      </c>
      <c r="G17" s="102">
        <v>6.5</v>
      </c>
      <c r="H17" s="104">
        <f t="shared" si="0"/>
        <v>9.5</v>
      </c>
      <c r="I17" s="102"/>
      <c r="J17" s="104">
        <f t="shared" si="90"/>
        <v>9.5</v>
      </c>
      <c r="K17" s="102"/>
      <c r="L17" s="102">
        <v>8.5</v>
      </c>
      <c r="M17" s="104">
        <f t="shared" si="1"/>
        <v>5.0999999999999996</v>
      </c>
      <c r="N17" s="102"/>
      <c r="O17" s="104">
        <f t="shared" si="91"/>
        <v>5.0999999999999996</v>
      </c>
      <c r="P17" s="102"/>
      <c r="Q17" s="102"/>
      <c r="R17" s="104" t="str">
        <f t="shared" si="2"/>
        <v/>
      </c>
      <c r="S17" s="118"/>
      <c r="T17" s="104" t="str">
        <f t="shared" si="92"/>
        <v/>
      </c>
      <c r="U17" s="102"/>
      <c r="V17" s="102"/>
      <c r="W17" s="104" t="str">
        <f t="shared" si="3"/>
        <v/>
      </c>
      <c r="X17" s="118"/>
      <c r="Y17" s="104" t="str">
        <f t="shared" si="93"/>
        <v/>
      </c>
      <c r="Z17" s="102"/>
      <c r="AA17" s="102"/>
      <c r="AB17" s="104" t="str">
        <f t="shared" si="4"/>
        <v/>
      </c>
      <c r="AC17" s="102"/>
      <c r="AD17" s="104" t="str">
        <f t="shared" si="94"/>
        <v/>
      </c>
      <c r="AE17" s="104">
        <f t="shared" si="95"/>
        <v>7</v>
      </c>
      <c r="AF17" s="104">
        <f t="shared" si="96"/>
        <v>7.5</v>
      </c>
      <c r="AG17" s="104">
        <f t="shared" si="97"/>
        <v>7.3</v>
      </c>
      <c r="AH17" s="104" t="str">
        <f t="shared" si="98"/>
        <v/>
      </c>
      <c r="AI17" s="104">
        <f t="shared" si="99"/>
        <v>7.3</v>
      </c>
      <c r="AJ17" s="105">
        <f t="shared" si="5"/>
        <v>0</v>
      </c>
      <c r="AK17" s="109">
        <f t="shared" si="6"/>
        <v>24</v>
      </c>
      <c r="AL17" s="102">
        <v>8.75</v>
      </c>
      <c r="AM17" s="102">
        <v>10</v>
      </c>
      <c r="AN17" s="104">
        <f t="shared" si="7"/>
        <v>9.5</v>
      </c>
      <c r="AO17" s="102"/>
      <c r="AP17" s="104">
        <f t="shared" si="100"/>
        <v>9.5</v>
      </c>
      <c r="AQ17" s="102">
        <v>11</v>
      </c>
      <c r="AR17" s="102">
        <v>11</v>
      </c>
      <c r="AS17" s="104">
        <f t="shared" si="8"/>
        <v>11</v>
      </c>
      <c r="AT17" s="102"/>
      <c r="AU17" s="104">
        <f t="shared" si="101"/>
        <v>11</v>
      </c>
      <c r="AV17" s="102"/>
      <c r="AW17" s="102"/>
      <c r="AX17" s="104" t="str">
        <f t="shared" si="9"/>
        <v/>
      </c>
      <c r="AY17" s="118"/>
      <c r="AZ17" s="104" t="str">
        <f t="shared" si="102"/>
        <v/>
      </c>
      <c r="BA17" s="102"/>
      <c r="BB17" s="102"/>
      <c r="BC17" s="104" t="str">
        <f t="shared" si="10"/>
        <v/>
      </c>
      <c r="BD17" s="118"/>
      <c r="BE17" s="104" t="str">
        <f t="shared" si="103"/>
        <v/>
      </c>
      <c r="BF17" s="102"/>
      <c r="BG17" s="102"/>
      <c r="BH17" s="104" t="str">
        <f t="shared" si="11"/>
        <v/>
      </c>
      <c r="BI17" s="102"/>
      <c r="BJ17" s="104" t="str">
        <f t="shared" si="104"/>
        <v/>
      </c>
      <c r="BK17" s="104">
        <f t="shared" si="105"/>
        <v>9.875</v>
      </c>
      <c r="BL17" s="104">
        <f t="shared" si="106"/>
        <v>10.5</v>
      </c>
      <c r="BM17" s="104">
        <f t="shared" si="107"/>
        <v>10.25</v>
      </c>
      <c r="BN17" s="104" t="str">
        <f t="shared" si="108"/>
        <v/>
      </c>
      <c r="BO17" s="104">
        <f t="shared" si="109"/>
        <v>10.25</v>
      </c>
      <c r="BP17" s="105">
        <f t="shared" si="12"/>
        <v>5</v>
      </c>
      <c r="BQ17" s="109">
        <f t="shared" si="110"/>
        <v>19</v>
      </c>
      <c r="BR17" s="102">
        <v>13</v>
      </c>
      <c r="BS17" s="102">
        <v>12</v>
      </c>
      <c r="BT17" s="104">
        <f t="shared" si="13"/>
        <v>12.399999999999999</v>
      </c>
      <c r="BU17" s="102"/>
      <c r="BV17" s="104">
        <f t="shared" si="111"/>
        <v>12.399999999999999</v>
      </c>
      <c r="BW17" s="102">
        <v>8</v>
      </c>
      <c r="BX17" s="102">
        <v>15.5</v>
      </c>
      <c r="BY17" s="104">
        <f t="shared" si="14"/>
        <v>12.5</v>
      </c>
      <c r="BZ17" s="102"/>
      <c r="CA17" s="104">
        <f t="shared" si="112"/>
        <v>12.5</v>
      </c>
      <c r="CB17" s="102">
        <v>11</v>
      </c>
      <c r="CC17" s="102">
        <v>11</v>
      </c>
      <c r="CD17" s="104">
        <f t="shared" si="15"/>
        <v>11</v>
      </c>
      <c r="CE17" s="118"/>
      <c r="CF17" s="104">
        <f t="shared" si="113"/>
        <v>11</v>
      </c>
      <c r="CG17" s="102"/>
      <c r="CH17" s="102"/>
      <c r="CI17" s="104" t="str">
        <f t="shared" si="16"/>
        <v/>
      </c>
      <c r="CJ17" s="118"/>
      <c r="CK17" s="104" t="str">
        <f t="shared" si="114"/>
        <v/>
      </c>
      <c r="CL17" s="102"/>
      <c r="CM17" s="102"/>
      <c r="CN17" s="104" t="str">
        <f t="shared" si="17"/>
        <v/>
      </c>
      <c r="CO17" s="102"/>
      <c r="CP17" s="104" t="str">
        <f t="shared" si="115"/>
        <v/>
      </c>
      <c r="CQ17" s="104">
        <f t="shared" si="116"/>
        <v>10.8125</v>
      </c>
      <c r="CR17" s="104">
        <f t="shared" si="117"/>
        <v>12.78125</v>
      </c>
      <c r="CS17" s="104">
        <f t="shared" si="118"/>
        <v>11.993749999999999</v>
      </c>
      <c r="CT17" s="104" t="str">
        <f t="shared" si="119"/>
        <v/>
      </c>
      <c r="CU17" s="104">
        <f t="shared" si="120"/>
        <v>11.993749999999999</v>
      </c>
      <c r="CV17" s="105">
        <f t="shared" si="18"/>
        <v>5</v>
      </c>
      <c r="CW17" s="109">
        <f t="shared" si="121"/>
        <v>6</v>
      </c>
      <c r="CX17" s="102">
        <v>11</v>
      </c>
      <c r="CY17" s="102">
        <v>13</v>
      </c>
      <c r="CZ17" s="104">
        <f t="shared" si="19"/>
        <v>12.2</v>
      </c>
      <c r="DA17" s="102"/>
      <c r="DB17" s="104">
        <f t="shared" si="122"/>
        <v>12.2</v>
      </c>
      <c r="DC17" s="102">
        <v>11</v>
      </c>
      <c r="DD17" s="102">
        <v>11</v>
      </c>
      <c r="DE17" s="104">
        <f t="shared" si="20"/>
        <v>11</v>
      </c>
      <c r="DF17" s="102"/>
      <c r="DG17" s="104">
        <f t="shared" si="123"/>
        <v>11</v>
      </c>
      <c r="DH17" s="102"/>
      <c r="DI17" s="102"/>
      <c r="DJ17" s="104" t="str">
        <f t="shared" si="21"/>
        <v/>
      </c>
      <c r="DK17" s="118"/>
      <c r="DL17" s="104" t="str">
        <f t="shared" si="124"/>
        <v/>
      </c>
      <c r="DM17" s="102"/>
      <c r="DN17" s="102"/>
      <c r="DO17" s="104" t="str">
        <f t="shared" si="22"/>
        <v/>
      </c>
      <c r="DP17" s="118"/>
      <c r="DQ17" s="104" t="str">
        <f t="shared" si="125"/>
        <v/>
      </c>
      <c r="DR17" s="102"/>
      <c r="DS17" s="102"/>
      <c r="DT17" s="104" t="str">
        <f t="shared" si="23"/>
        <v/>
      </c>
      <c r="DU17" s="102"/>
      <c r="DV17" s="104" t="str">
        <f t="shared" si="126"/>
        <v/>
      </c>
      <c r="DW17" s="104">
        <f t="shared" si="127"/>
        <v>11</v>
      </c>
      <c r="DX17" s="104">
        <f t="shared" si="128"/>
        <v>12</v>
      </c>
      <c r="DY17" s="104">
        <f t="shared" si="129"/>
        <v>11.6</v>
      </c>
      <c r="DZ17" s="104" t="str">
        <f t="shared" si="130"/>
        <v/>
      </c>
      <c r="EA17" s="104">
        <f t="shared" si="131"/>
        <v>11.6</v>
      </c>
      <c r="EB17" s="105">
        <f t="shared" si="24"/>
        <v>3</v>
      </c>
      <c r="EC17" s="109">
        <f t="shared" si="132"/>
        <v>17</v>
      </c>
      <c r="ED17" s="102">
        <v>7.75</v>
      </c>
      <c r="EE17" s="242">
        <v>13</v>
      </c>
      <c r="EF17" s="104">
        <f t="shared" si="25"/>
        <v>10.9</v>
      </c>
      <c r="EG17" s="102"/>
      <c r="EH17" s="104">
        <f t="shared" si="133"/>
        <v>10.9</v>
      </c>
      <c r="EI17" s="102">
        <v>13.5</v>
      </c>
      <c r="EJ17" s="102">
        <v>10.5</v>
      </c>
      <c r="EK17" s="104">
        <f t="shared" si="26"/>
        <v>11.7</v>
      </c>
      <c r="EL17" s="102"/>
      <c r="EM17" s="104">
        <f t="shared" si="134"/>
        <v>11.7</v>
      </c>
      <c r="EN17" s="102"/>
      <c r="EO17" s="102"/>
      <c r="EP17" s="104" t="str">
        <f t="shared" si="27"/>
        <v/>
      </c>
      <c r="EQ17" s="118"/>
      <c r="ER17" s="104" t="str">
        <f t="shared" si="135"/>
        <v/>
      </c>
      <c r="ES17" s="102"/>
      <c r="ET17" s="102"/>
      <c r="EU17" s="104" t="str">
        <f t="shared" si="28"/>
        <v/>
      </c>
      <c r="EV17" s="118"/>
      <c r="EW17" s="104" t="str">
        <f t="shared" si="136"/>
        <v/>
      </c>
      <c r="EX17" s="102"/>
      <c r="EY17" s="102"/>
      <c r="EZ17" s="104" t="str">
        <f t="shared" si="29"/>
        <v/>
      </c>
      <c r="FA17" s="102"/>
      <c r="FB17" s="104" t="str">
        <f t="shared" si="137"/>
        <v/>
      </c>
      <c r="FC17" s="104">
        <f t="shared" si="138"/>
        <v>10.625</v>
      </c>
      <c r="FD17" s="104">
        <f t="shared" si="139"/>
        <v>11.75</v>
      </c>
      <c r="FE17" s="104">
        <f t="shared" si="140"/>
        <v>11.3</v>
      </c>
      <c r="FF17" s="104" t="str">
        <f t="shared" si="141"/>
        <v/>
      </c>
      <c r="FG17" s="104">
        <f t="shared" si="142"/>
        <v>11.3</v>
      </c>
      <c r="FH17" s="105">
        <f t="shared" si="30"/>
        <v>3</v>
      </c>
      <c r="FI17" s="109">
        <f t="shared" si="143"/>
        <v>12</v>
      </c>
      <c r="FJ17" s="102"/>
      <c r="FK17" s="102"/>
      <c r="FL17" s="104" t="str">
        <f t="shared" si="31"/>
        <v/>
      </c>
      <c r="FM17" s="102"/>
      <c r="FN17" s="104" t="str">
        <f t="shared" si="144"/>
        <v/>
      </c>
      <c r="FO17" s="102"/>
      <c r="FP17" s="102"/>
      <c r="FQ17" s="104" t="str">
        <f t="shared" si="32"/>
        <v/>
      </c>
      <c r="FR17" s="102"/>
      <c r="FS17" s="104" t="str">
        <f t="shared" si="145"/>
        <v/>
      </c>
      <c r="FT17" s="102"/>
      <c r="FU17" s="102"/>
      <c r="FV17" s="104" t="str">
        <f t="shared" si="33"/>
        <v/>
      </c>
      <c r="FW17" s="118"/>
      <c r="FX17" s="104" t="str">
        <f t="shared" si="146"/>
        <v/>
      </c>
      <c r="FY17" s="102"/>
      <c r="FZ17" s="102"/>
      <c r="GA17" s="104" t="str">
        <f t="shared" si="34"/>
        <v/>
      </c>
      <c r="GB17" s="118"/>
      <c r="GC17" s="104" t="str">
        <f t="shared" si="147"/>
        <v/>
      </c>
      <c r="GD17" s="102"/>
      <c r="GE17" s="102"/>
      <c r="GF17" s="104" t="str">
        <f t="shared" si="35"/>
        <v/>
      </c>
      <c r="GG17" s="102"/>
      <c r="GH17" s="104" t="str">
        <f t="shared" si="148"/>
        <v/>
      </c>
      <c r="GI17" s="104" t="str">
        <f t="shared" si="149"/>
        <v/>
      </c>
      <c r="GJ17" s="104" t="str">
        <f t="shared" si="150"/>
        <v/>
      </c>
      <c r="GK17" s="104" t="str">
        <f t="shared" si="151"/>
        <v/>
      </c>
      <c r="GL17" s="104" t="str">
        <f t="shared" si="152"/>
        <v/>
      </c>
      <c r="GM17" s="104" t="str">
        <f t="shared" si="153"/>
        <v/>
      </c>
      <c r="GN17" s="105" t="str">
        <f t="shared" si="36"/>
        <v/>
      </c>
      <c r="GO17" s="109" t="str">
        <f t="shared" si="154"/>
        <v/>
      </c>
      <c r="GP17" s="102">
        <v>10</v>
      </c>
      <c r="GQ17" s="102">
        <v>11</v>
      </c>
      <c r="GR17" s="104">
        <f t="shared" si="37"/>
        <v>10</v>
      </c>
      <c r="GS17" s="102"/>
      <c r="GT17" s="104">
        <f t="shared" si="155"/>
        <v>10</v>
      </c>
      <c r="GU17" s="102">
        <v>9.5</v>
      </c>
      <c r="GV17" s="102">
        <v>9.5</v>
      </c>
      <c r="GW17" s="104">
        <f t="shared" si="38"/>
        <v>9.5</v>
      </c>
      <c r="GX17" s="102"/>
      <c r="GY17" s="104">
        <f t="shared" si="156"/>
        <v>9.5</v>
      </c>
      <c r="GZ17" s="102"/>
      <c r="HA17" s="102"/>
      <c r="HB17" s="104" t="str">
        <f t="shared" si="39"/>
        <v/>
      </c>
      <c r="HC17" s="118"/>
      <c r="HD17" s="104" t="str">
        <f t="shared" si="157"/>
        <v/>
      </c>
      <c r="HE17" s="102"/>
      <c r="HF17" s="102"/>
      <c r="HG17" s="104" t="str">
        <f t="shared" si="40"/>
        <v/>
      </c>
      <c r="HH17" s="118"/>
      <c r="HI17" s="104" t="str">
        <f t="shared" si="158"/>
        <v/>
      </c>
      <c r="HJ17" s="102"/>
      <c r="HK17" s="102"/>
      <c r="HL17" s="104" t="str">
        <f t="shared" si="41"/>
        <v/>
      </c>
      <c r="HM17" s="102"/>
      <c r="HN17" s="104" t="str">
        <f t="shared" si="159"/>
        <v/>
      </c>
      <c r="HO17" s="104">
        <f t="shared" si="160"/>
        <v>9.75</v>
      </c>
      <c r="HP17" s="104">
        <f t="shared" si="161"/>
        <v>10.25</v>
      </c>
      <c r="HQ17" s="104">
        <f t="shared" si="162"/>
        <v>9.75</v>
      </c>
      <c r="HR17" s="104" t="str">
        <f t="shared" si="163"/>
        <v/>
      </c>
      <c r="HS17" s="104">
        <f t="shared" si="164"/>
        <v>9.75</v>
      </c>
      <c r="HT17" s="105">
        <f t="shared" si="42"/>
        <v>0</v>
      </c>
      <c r="HU17" s="109">
        <f t="shared" si="165"/>
        <v>22</v>
      </c>
      <c r="HV17" s="102">
        <v>14.5</v>
      </c>
      <c r="HW17" s="102">
        <v>7.5</v>
      </c>
      <c r="HX17" s="104">
        <f t="shared" si="43"/>
        <v>14.5</v>
      </c>
      <c r="HY17" s="102"/>
      <c r="HZ17" s="104">
        <f t="shared" si="166"/>
        <v>14.5</v>
      </c>
      <c r="IA17" s="102"/>
      <c r="IB17" s="102"/>
      <c r="IC17" s="104" t="str">
        <f t="shared" si="44"/>
        <v/>
      </c>
      <c r="ID17" s="102"/>
      <c r="IE17" s="104" t="str">
        <f t="shared" si="167"/>
        <v/>
      </c>
      <c r="IF17" s="102"/>
      <c r="IG17" s="102"/>
      <c r="IH17" s="104" t="str">
        <f t="shared" si="45"/>
        <v/>
      </c>
      <c r="II17" s="118"/>
      <c r="IJ17" s="104" t="str">
        <f t="shared" si="168"/>
        <v/>
      </c>
      <c r="IK17" s="102"/>
      <c r="IL17" s="102"/>
      <c r="IM17" s="104" t="str">
        <f t="shared" si="46"/>
        <v/>
      </c>
      <c r="IN17" s="118"/>
      <c r="IO17" s="104" t="str">
        <f t="shared" si="169"/>
        <v/>
      </c>
      <c r="IP17" s="102"/>
      <c r="IQ17" s="102"/>
      <c r="IR17" s="104" t="str">
        <f t="shared" si="47"/>
        <v/>
      </c>
      <c r="IS17" s="102"/>
      <c r="IT17" s="104" t="str">
        <f t="shared" si="170"/>
        <v/>
      </c>
      <c r="IU17" s="104">
        <f t="shared" si="171"/>
        <v>14.5</v>
      </c>
      <c r="IV17" s="104">
        <f t="shared" si="172"/>
        <v>7.5</v>
      </c>
      <c r="IW17" s="104">
        <f t="shared" si="173"/>
        <v>14.5</v>
      </c>
      <c r="IX17" s="104" t="str">
        <f t="shared" si="174"/>
        <v/>
      </c>
      <c r="IY17" s="104">
        <f t="shared" si="175"/>
        <v>14.5</v>
      </c>
      <c r="IZ17" s="105">
        <f t="shared" si="48"/>
        <v>2</v>
      </c>
      <c r="JA17" s="109">
        <f t="shared" si="176"/>
        <v>10</v>
      </c>
      <c r="JB17" s="102">
        <v>12.625</v>
      </c>
      <c r="JC17" s="102">
        <v>9.1428571428571423</v>
      </c>
      <c r="JD17" s="104">
        <f t="shared" si="49"/>
        <v>10.535714285714285</v>
      </c>
      <c r="JE17" s="102"/>
      <c r="JF17" s="104">
        <f t="shared" si="177"/>
        <v>10.535714285714285</v>
      </c>
      <c r="JG17" s="102"/>
      <c r="JH17" s="102"/>
      <c r="JI17" s="104" t="str">
        <f t="shared" si="50"/>
        <v/>
      </c>
      <c r="JJ17" s="102"/>
      <c r="JK17" s="104" t="str">
        <f t="shared" si="178"/>
        <v/>
      </c>
      <c r="JL17" s="102"/>
      <c r="JM17" s="102"/>
      <c r="JN17" s="104" t="str">
        <f t="shared" si="51"/>
        <v/>
      </c>
      <c r="JO17" s="118"/>
      <c r="JP17" s="104" t="str">
        <f t="shared" si="179"/>
        <v/>
      </c>
      <c r="JQ17" s="102"/>
      <c r="JR17" s="102"/>
      <c r="JS17" s="104" t="str">
        <f t="shared" si="52"/>
        <v/>
      </c>
      <c r="JT17" s="118"/>
      <c r="JU17" s="104" t="str">
        <f t="shared" si="180"/>
        <v/>
      </c>
      <c r="JV17" s="102"/>
      <c r="JW17" s="102"/>
      <c r="JX17" s="104" t="str">
        <f t="shared" si="53"/>
        <v/>
      </c>
      <c r="JY17" s="102"/>
      <c r="JZ17" s="104" t="str">
        <f t="shared" si="181"/>
        <v/>
      </c>
      <c r="KA17" s="104">
        <f t="shared" si="182"/>
        <v>12.625</v>
      </c>
      <c r="KB17" s="104">
        <f t="shared" si="183"/>
        <v>9.1428571428571423</v>
      </c>
      <c r="KC17" s="104">
        <f t="shared" si="184"/>
        <v>10.535714285714285</v>
      </c>
      <c r="KD17" s="104" t="str">
        <f t="shared" si="185"/>
        <v/>
      </c>
      <c r="KE17" s="104">
        <f t="shared" si="186"/>
        <v>10.535714285714285</v>
      </c>
      <c r="KF17" s="105">
        <f t="shared" si="54"/>
        <v>2</v>
      </c>
      <c r="KG17" s="109">
        <f t="shared" si="187"/>
        <v>10</v>
      </c>
      <c r="KH17" s="102"/>
      <c r="KI17" s="102"/>
      <c r="KJ17" s="104" t="str">
        <f t="shared" si="55"/>
        <v/>
      </c>
      <c r="KK17" s="102"/>
      <c r="KL17" s="104" t="str">
        <f t="shared" si="188"/>
        <v/>
      </c>
      <c r="KM17" s="102"/>
      <c r="KN17" s="102"/>
      <c r="KO17" s="104" t="str">
        <f t="shared" si="56"/>
        <v/>
      </c>
      <c r="KP17" s="102"/>
      <c r="KQ17" s="104" t="str">
        <f t="shared" si="189"/>
        <v/>
      </c>
      <c r="KR17" s="102"/>
      <c r="KS17" s="102"/>
      <c r="KT17" s="104" t="str">
        <f t="shared" si="57"/>
        <v/>
      </c>
      <c r="KU17" s="118"/>
      <c r="KV17" s="104" t="str">
        <f t="shared" si="190"/>
        <v/>
      </c>
      <c r="KW17" s="102"/>
      <c r="KX17" s="102"/>
      <c r="KY17" s="104" t="str">
        <f t="shared" si="58"/>
        <v/>
      </c>
      <c r="KZ17" s="118"/>
      <c r="LA17" s="104" t="str">
        <f t="shared" si="191"/>
        <v/>
      </c>
      <c r="LB17" s="102"/>
      <c r="LC17" s="102"/>
      <c r="LD17" s="104" t="str">
        <f t="shared" si="59"/>
        <v/>
      </c>
      <c r="LE17" s="102"/>
      <c r="LF17" s="104" t="str">
        <f t="shared" si="192"/>
        <v/>
      </c>
      <c r="LG17" s="104" t="str">
        <f t="shared" si="193"/>
        <v/>
      </c>
      <c r="LH17" s="104" t="str">
        <f t="shared" si="194"/>
        <v/>
      </c>
      <c r="LI17" s="104" t="str">
        <f t="shared" si="195"/>
        <v/>
      </c>
      <c r="LJ17" s="104" t="str">
        <f t="shared" si="196"/>
        <v/>
      </c>
      <c r="LK17" s="104" t="str">
        <f t="shared" si="197"/>
        <v/>
      </c>
      <c r="LL17" s="105" t="str">
        <f t="shared" si="60"/>
        <v/>
      </c>
      <c r="LM17" s="109" t="str">
        <f t="shared" si="198"/>
        <v/>
      </c>
      <c r="LN17" s="102"/>
      <c r="LO17" s="102"/>
      <c r="LP17" s="104" t="str">
        <f t="shared" si="61"/>
        <v/>
      </c>
      <c r="LQ17" s="102"/>
      <c r="LR17" s="104" t="str">
        <f t="shared" si="199"/>
        <v/>
      </c>
      <c r="LS17" s="102"/>
      <c r="LT17" s="102"/>
      <c r="LU17" s="104" t="str">
        <f t="shared" si="62"/>
        <v/>
      </c>
      <c r="LV17" s="102"/>
      <c r="LW17" s="104" t="str">
        <f t="shared" si="200"/>
        <v/>
      </c>
      <c r="LX17" s="102"/>
      <c r="LY17" s="102"/>
      <c r="LZ17" s="104" t="str">
        <f t="shared" si="63"/>
        <v/>
      </c>
      <c r="MA17" s="118"/>
      <c r="MB17" s="104" t="str">
        <f t="shared" si="201"/>
        <v/>
      </c>
      <c r="MC17" s="102"/>
      <c r="MD17" s="102"/>
      <c r="ME17" s="104" t="str">
        <f t="shared" si="64"/>
        <v/>
      </c>
      <c r="MF17" s="118"/>
      <c r="MG17" s="104" t="str">
        <f t="shared" si="202"/>
        <v/>
      </c>
      <c r="MH17" s="102"/>
      <c r="MI17" s="102"/>
      <c r="MJ17" s="104" t="str">
        <f t="shared" si="65"/>
        <v/>
      </c>
      <c r="MK17" s="102"/>
      <c r="ML17" s="104" t="str">
        <f t="shared" si="203"/>
        <v/>
      </c>
      <c r="MM17" s="104" t="str">
        <f t="shared" si="204"/>
        <v/>
      </c>
      <c r="MN17" s="104" t="str">
        <f t="shared" si="205"/>
        <v/>
      </c>
      <c r="MO17" s="104" t="str">
        <f t="shared" si="206"/>
        <v/>
      </c>
      <c r="MP17" s="104" t="str">
        <f t="shared" si="207"/>
        <v/>
      </c>
      <c r="MQ17" s="104" t="str">
        <f t="shared" si="208"/>
        <v/>
      </c>
      <c r="MR17" s="105" t="str">
        <f t="shared" si="66"/>
        <v/>
      </c>
      <c r="MS17" s="109" t="str">
        <f t="shared" si="209"/>
        <v/>
      </c>
      <c r="MT17" s="102"/>
      <c r="MU17" s="102"/>
      <c r="MV17" s="104" t="str">
        <f t="shared" si="67"/>
        <v/>
      </c>
      <c r="MW17" s="102"/>
      <c r="MX17" s="104" t="str">
        <f t="shared" si="210"/>
        <v/>
      </c>
      <c r="MY17" s="102"/>
      <c r="MZ17" s="102"/>
      <c r="NA17" s="104" t="str">
        <f t="shared" si="68"/>
        <v/>
      </c>
      <c r="NB17" s="102"/>
      <c r="NC17" s="104" t="str">
        <f t="shared" si="211"/>
        <v/>
      </c>
      <c r="ND17" s="102"/>
      <c r="NE17" s="102"/>
      <c r="NF17" s="104" t="str">
        <f t="shared" si="69"/>
        <v/>
      </c>
      <c r="NG17" s="118"/>
      <c r="NH17" s="104" t="str">
        <f t="shared" si="212"/>
        <v/>
      </c>
      <c r="NI17" s="102"/>
      <c r="NJ17" s="102"/>
      <c r="NK17" s="104" t="str">
        <f t="shared" si="70"/>
        <v/>
      </c>
      <c r="NL17" s="118"/>
      <c r="NM17" s="104" t="str">
        <f t="shared" si="213"/>
        <v/>
      </c>
      <c r="NN17" s="102"/>
      <c r="NO17" s="102"/>
      <c r="NP17" s="104" t="str">
        <f t="shared" si="71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72"/>
        <v/>
      </c>
      <c r="NY17" s="109" t="str">
        <f t="shared" si="220"/>
        <v/>
      </c>
      <c r="OA17" s="104">
        <f t="shared" si="73"/>
        <v>7.3</v>
      </c>
      <c r="OB17" s="104">
        <f t="shared" si="74"/>
        <v>10.25</v>
      </c>
      <c r="OC17" s="104">
        <f t="shared" si="75"/>
        <v>11.993749999999999</v>
      </c>
      <c r="OD17" s="104">
        <f t="shared" si="76"/>
        <v>11.6</v>
      </c>
      <c r="OE17" s="104">
        <f t="shared" si="77"/>
        <v>11.3</v>
      </c>
      <c r="OF17" s="104" t="str">
        <f t="shared" si="78"/>
        <v/>
      </c>
      <c r="OG17" s="104">
        <f t="shared" si="79"/>
        <v>9.75</v>
      </c>
      <c r="OH17" s="104">
        <f t="shared" si="80"/>
        <v>14.5</v>
      </c>
      <c r="OI17" s="104">
        <f t="shared" si="81"/>
        <v>10.535714285714285</v>
      </c>
      <c r="OJ17" s="104" t="str">
        <f t="shared" si="82"/>
        <v/>
      </c>
      <c r="OK17" s="104" t="str">
        <f t="shared" si="83"/>
        <v/>
      </c>
      <c r="OL17" s="104" t="str">
        <f t="shared" si="84"/>
        <v/>
      </c>
      <c r="OM17" s="134"/>
      <c r="ON17" s="104">
        <f t="shared" si="85"/>
        <v>8.6450892857142865</v>
      </c>
      <c r="OO17" s="104">
        <f t="shared" si="86"/>
        <v>8.6229272959183678</v>
      </c>
      <c r="OP17" s="104">
        <f t="shared" si="87"/>
        <v>10.213934948979594</v>
      </c>
      <c r="OQ17" s="104">
        <f t="shared" si="88"/>
        <v>10.213934948979594</v>
      </c>
      <c r="OR17" s="105">
        <f t="shared" si="221"/>
        <v>20</v>
      </c>
      <c r="OS17" s="105">
        <f t="shared" si="222"/>
        <v>30</v>
      </c>
      <c r="OT17" s="134"/>
      <c r="OU17" s="109">
        <f t="shared" si="89"/>
        <v>21</v>
      </c>
      <c r="OW17" s="95" t="s">
        <v>31</v>
      </c>
      <c r="OX17" s="95" t="s">
        <v>31</v>
      </c>
      <c r="OY17" s="95" t="s">
        <v>30</v>
      </c>
      <c r="OZ17" s="244" t="s">
        <v>31</v>
      </c>
      <c r="PA17" s="95"/>
      <c r="PB17" s="95" t="s">
        <v>32</v>
      </c>
      <c r="PC17" s="95"/>
      <c r="PD17" s="95"/>
      <c r="PE17" s="95"/>
      <c r="PF17" s="95"/>
    </row>
    <row r="18" spans="1:422" s="3" customFormat="1" x14ac:dyDescent="0.25">
      <c r="A18" s="103">
        <f t="shared" si="223"/>
        <v>13</v>
      </c>
      <c r="B18" s="237" t="s">
        <v>338</v>
      </c>
      <c r="C18" s="237" t="s">
        <v>445</v>
      </c>
      <c r="D18" s="237" t="s">
        <v>467</v>
      </c>
      <c r="E18" s="239" t="s">
        <v>277</v>
      </c>
      <c r="F18" s="102">
        <v>15</v>
      </c>
      <c r="G18" s="102">
        <v>11</v>
      </c>
      <c r="H18" s="104">
        <f t="shared" si="0"/>
        <v>12.6</v>
      </c>
      <c r="I18" s="102"/>
      <c r="J18" s="104">
        <f t="shared" si="90"/>
        <v>12.6</v>
      </c>
      <c r="K18" s="102">
        <v>15</v>
      </c>
      <c r="L18" s="102">
        <v>10.5</v>
      </c>
      <c r="M18" s="104">
        <f t="shared" si="1"/>
        <v>12.3</v>
      </c>
      <c r="N18" s="102"/>
      <c r="O18" s="104">
        <f t="shared" si="91"/>
        <v>12.3</v>
      </c>
      <c r="P18" s="102"/>
      <c r="Q18" s="102"/>
      <c r="R18" s="104" t="str">
        <f t="shared" si="2"/>
        <v/>
      </c>
      <c r="S18" s="118"/>
      <c r="T18" s="104" t="str">
        <f t="shared" si="92"/>
        <v/>
      </c>
      <c r="U18" s="102"/>
      <c r="V18" s="102"/>
      <c r="W18" s="104" t="str">
        <f t="shared" si="3"/>
        <v/>
      </c>
      <c r="X18" s="118"/>
      <c r="Y18" s="104" t="str">
        <f t="shared" si="93"/>
        <v/>
      </c>
      <c r="Z18" s="102"/>
      <c r="AA18" s="102"/>
      <c r="AB18" s="104" t="str">
        <f t="shared" si="4"/>
        <v/>
      </c>
      <c r="AC18" s="102"/>
      <c r="AD18" s="104" t="str">
        <f t="shared" si="94"/>
        <v/>
      </c>
      <c r="AE18" s="104">
        <f t="shared" si="95"/>
        <v>15</v>
      </c>
      <c r="AF18" s="104">
        <f t="shared" si="96"/>
        <v>10.75</v>
      </c>
      <c r="AG18" s="104">
        <f t="shared" si="97"/>
        <v>12.45</v>
      </c>
      <c r="AH18" s="104" t="str">
        <f t="shared" si="98"/>
        <v/>
      </c>
      <c r="AI18" s="104">
        <f t="shared" si="99"/>
        <v>12.45</v>
      </c>
      <c r="AJ18" s="105">
        <f t="shared" si="5"/>
        <v>5</v>
      </c>
      <c r="AK18" s="109">
        <f t="shared" si="6"/>
        <v>13</v>
      </c>
      <c r="AL18" s="102">
        <v>9.75</v>
      </c>
      <c r="AM18" s="102">
        <v>13.5</v>
      </c>
      <c r="AN18" s="104">
        <f t="shared" si="7"/>
        <v>12</v>
      </c>
      <c r="AO18" s="102"/>
      <c r="AP18" s="104">
        <f t="shared" si="100"/>
        <v>12</v>
      </c>
      <c r="AQ18" s="102">
        <v>14.25</v>
      </c>
      <c r="AR18" s="102">
        <v>13</v>
      </c>
      <c r="AS18" s="104">
        <f t="shared" si="8"/>
        <v>13.5</v>
      </c>
      <c r="AT18" s="102"/>
      <c r="AU18" s="104">
        <f t="shared" si="101"/>
        <v>13.5</v>
      </c>
      <c r="AV18" s="102"/>
      <c r="AW18" s="102"/>
      <c r="AX18" s="104" t="str">
        <f t="shared" si="9"/>
        <v/>
      </c>
      <c r="AY18" s="118"/>
      <c r="AZ18" s="104" t="str">
        <f t="shared" si="102"/>
        <v/>
      </c>
      <c r="BA18" s="102"/>
      <c r="BB18" s="102"/>
      <c r="BC18" s="104" t="str">
        <f t="shared" si="10"/>
        <v/>
      </c>
      <c r="BD18" s="118"/>
      <c r="BE18" s="104" t="str">
        <f t="shared" si="103"/>
        <v/>
      </c>
      <c r="BF18" s="102"/>
      <c r="BG18" s="102"/>
      <c r="BH18" s="104" t="str">
        <f t="shared" si="11"/>
        <v/>
      </c>
      <c r="BI18" s="102"/>
      <c r="BJ18" s="104" t="str">
        <f t="shared" si="104"/>
        <v/>
      </c>
      <c r="BK18" s="104">
        <f t="shared" si="105"/>
        <v>12</v>
      </c>
      <c r="BL18" s="104">
        <f t="shared" si="106"/>
        <v>13.25</v>
      </c>
      <c r="BM18" s="104">
        <f t="shared" si="107"/>
        <v>12.75</v>
      </c>
      <c r="BN18" s="104" t="str">
        <f t="shared" si="108"/>
        <v/>
      </c>
      <c r="BO18" s="104">
        <f t="shared" si="109"/>
        <v>12.75</v>
      </c>
      <c r="BP18" s="105">
        <f t="shared" si="12"/>
        <v>5</v>
      </c>
      <c r="BQ18" s="109">
        <f t="shared" si="110"/>
        <v>5</v>
      </c>
      <c r="BR18" s="102">
        <v>12</v>
      </c>
      <c r="BS18" s="102">
        <v>13.5</v>
      </c>
      <c r="BT18" s="104">
        <f t="shared" si="13"/>
        <v>12.9</v>
      </c>
      <c r="BU18" s="102"/>
      <c r="BV18" s="104">
        <f t="shared" si="111"/>
        <v>12.9</v>
      </c>
      <c r="BW18" s="102">
        <v>11</v>
      </c>
      <c r="BX18" s="102">
        <v>10.5</v>
      </c>
      <c r="BY18" s="104">
        <f t="shared" si="14"/>
        <v>10.7</v>
      </c>
      <c r="BZ18" s="102"/>
      <c r="CA18" s="104">
        <f t="shared" si="112"/>
        <v>10.7</v>
      </c>
      <c r="CB18" s="102">
        <v>12.5</v>
      </c>
      <c r="CC18" s="102">
        <v>13</v>
      </c>
      <c r="CD18" s="104">
        <f t="shared" si="15"/>
        <v>12.8</v>
      </c>
      <c r="CE18" s="118"/>
      <c r="CF18" s="104">
        <f t="shared" si="113"/>
        <v>12.8</v>
      </c>
      <c r="CG18" s="102"/>
      <c r="CH18" s="102"/>
      <c r="CI18" s="104" t="str">
        <f t="shared" si="16"/>
        <v/>
      </c>
      <c r="CJ18" s="118"/>
      <c r="CK18" s="104" t="str">
        <f t="shared" si="114"/>
        <v/>
      </c>
      <c r="CL18" s="102"/>
      <c r="CM18" s="102"/>
      <c r="CN18" s="104" t="str">
        <f t="shared" si="17"/>
        <v/>
      </c>
      <c r="CO18" s="102"/>
      <c r="CP18" s="104" t="str">
        <f t="shared" si="115"/>
        <v/>
      </c>
      <c r="CQ18" s="104">
        <f t="shared" si="116"/>
        <v>11.84375</v>
      </c>
      <c r="CR18" s="104">
        <f t="shared" si="117"/>
        <v>12.40625</v>
      </c>
      <c r="CS18" s="104">
        <f t="shared" si="118"/>
        <v>12.18125</v>
      </c>
      <c r="CT18" s="104" t="str">
        <f t="shared" si="119"/>
        <v/>
      </c>
      <c r="CU18" s="104">
        <f t="shared" si="120"/>
        <v>12.18125</v>
      </c>
      <c r="CV18" s="105">
        <f t="shared" si="18"/>
        <v>5</v>
      </c>
      <c r="CW18" s="109">
        <f t="shared" si="121"/>
        <v>3</v>
      </c>
      <c r="CX18" s="102">
        <v>16</v>
      </c>
      <c r="CY18" s="102">
        <v>12</v>
      </c>
      <c r="CZ18" s="104">
        <f t="shared" si="19"/>
        <v>13.6</v>
      </c>
      <c r="DA18" s="102"/>
      <c r="DB18" s="104">
        <f t="shared" si="122"/>
        <v>13.6</v>
      </c>
      <c r="DC18" s="102">
        <v>16</v>
      </c>
      <c r="DD18" s="102">
        <v>15</v>
      </c>
      <c r="DE18" s="104">
        <f t="shared" si="20"/>
        <v>15.4</v>
      </c>
      <c r="DF18" s="102"/>
      <c r="DG18" s="104">
        <f t="shared" si="123"/>
        <v>15.4</v>
      </c>
      <c r="DH18" s="102"/>
      <c r="DI18" s="102"/>
      <c r="DJ18" s="104" t="str">
        <f t="shared" si="21"/>
        <v/>
      </c>
      <c r="DK18" s="118"/>
      <c r="DL18" s="104" t="str">
        <f t="shared" si="124"/>
        <v/>
      </c>
      <c r="DM18" s="102"/>
      <c r="DN18" s="102"/>
      <c r="DO18" s="104" t="str">
        <f t="shared" si="22"/>
        <v/>
      </c>
      <c r="DP18" s="118"/>
      <c r="DQ18" s="104" t="str">
        <f t="shared" si="125"/>
        <v/>
      </c>
      <c r="DR18" s="102"/>
      <c r="DS18" s="102"/>
      <c r="DT18" s="104" t="str">
        <f t="shared" si="23"/>
        <v/>
      </c>
      <c r="DU18" s="102"/>
      <c r="DV18" s="104" t="str">
        <f t="shared" si="126"/>
        <v/>
      </c>
      <c r="DW18" s="104">
        <f t="shared" si="127"/>
        <v>16</v>
      </c>
      <c r="DX18" s="104">
        <f t="shared" si="128"/>
        <v>13.5</v>
      </c>
      <c r="DY18" s="104">
        <f t="shared" si="129"/>
        <v>14.5</v>
      </c>
      <c r="DZ18" s="104" t="str">
        <f t="shared" si="130"/>
        <v/>
      </c>
      <c r="EA18" s="104">
        <f t="shared" si="131"/>
        <v>14.5</v>
      </c>
      <c r="EB18" s="105">
        <f t="shared" si="24"/>
        <v>3</v>
      </c>
      <c r="EC18" s="109">
        <f t="shared" si="132"/>
        <v>3</v>
      </c>
      <c r="ED18" s="102">
        <v>17</v>
      </c>
      <c r="EE18" s="242">
        <v>16.5</v>
      </c>
      <c r="EF18" s="104">
        <f t="shared" si="25"/>
        <v>16.700000000000003</v>
      </c>
      <c r="EG18" s="102"/>
      <c r="EH18" s="104">
        <f t="shared" si="133"/>
        <v>16.700000000000003</v>
      </c>
      <c r="EI18" s="102">
        <v>18.5</v>
      </c>
      <c r="EJ18" s="102">
        <v>14</v>
      </c>
      <c r="EK18" s="104">
        <f t="shared" si="26"/>
        <v>15.8</v>
      </c>
      <c r="EL18" s="102"/>
      <c r="EM18" s="104">
        <f t="shared" si="134"/>
        <v>15.8</v>
      </c>
      <c r="EN18" s="102"/>
      <c r="EO18" s="102"/>
      <c r="EP18" s="104" t="str">
        <f t="shared" si="27"/>
        <v/>
      </c>
      <c r="EQ18" s="118"/>
      <c r="ER18" s="104" t="str">
        <f t="shared" si="135"/>
        <v/>
      </c>
      <c r="ES18" s="102"/>
      <c r="ET18" s="102"/>
      <c r="EU18" s="104" t="str">
        <f t="shared" si="28"/>
        <v/>
      </c>
      <c r="EV18" s="118"/>
      <c r="EW18" s="104" t="str">
        <f t="shared" si="136"/>
        <v/>
      </c>
      <c r="EX18" s="102"/>
      <c r="EY18" s="102"/>
      <c r="EZ18" s="104" t="str">
        <f t="shared" si="29"/>
        <v/>
      </c>
      <c r="FA18" s="102"/>
      <c r="FB18" s="104" t="str">
        <f t="shared" si="137"/>
        <v/>
      </c>
      <c r="FC18" s="104">
        <f t="shared" si="138"/>
        <v>17.75</v>
      </c>
      <c r="FD18" s="104">
        <f t="shared" si="139"/>
        <v>15.25</v>
      </c>
      <c r="FE18" s="104">
        <f t="shared" si="140"/>
        <v>16.25</v>
      </c>
      <c r="FF18" s="104" t="str">
        <f t="shared" si="141"/>
        <v/>
      </c>
      <c r="FG18" s="104">
        <f t="shared" si="142"/>
        <v>16.25</v>
      </c>
      <c r="FH18" s="105">
        <f t="shared" si="30"/>
        <v>3</v>
      </c>
      <c r="FI18" s="109">
        <f t="shared" si="143"/>
        <v>1</v>
      </c>
      <c r="FJ18" s="102"/>
      <c r="FK18" s="102"/>
      <c r="FL18" s="104" t="str">
        <f t="shared" si="31"/>
        <v/>
      </c>
      <c r="FM18" s="102"/>
      <c r="FN18" s="104" t="str">
        <f t="shared" si="144"/>
        <v/>
      </c>
      <c r="FO18" s="102"/>
      <c r="FP18" s="102"/>
      <c r="FQ18" s="104" t="str">
        <f t="shared" si="32"/>
        <v/>
      </c>
      <c r="FR18" s="102"/>
      <c r="FS18" s="104" t="str">
        <f t="shared" si="145"/>
        <v/>
      </c>
      <c r="FT18" s="102"/>
      <c r="FU18" s="102"/>
      <c r="FV18" s="104" t="str">
        <f t="shared" si="33"/>
        <v/>
      </c>
      <c r="FW18" s="118"/>
      <c r="FX18" s="104" t="str">
        <f t="shared" si="146"/>
        <v/>
      </c>
      <c r="FY18" s="102"/>
      <c r="FZ18" s="102"/>
      <c r="GA18" s="104" t="str">
        <f t="shared" si="34"/>
        <v/>
      </c>
      <c r="GB18" s="118"/>
      <c r="GC18" s="104" t="str">
        <f t="shared" si="147"/>
        <v/>
      </c>
      <c r="GD18" s="102"/>
      <c r="GE18" s="102"/>
      <c r="GF18" s="104" t="str">
        <f t="shared" si="35"/>
        <v/>
      </c>
      <c r="GG18" s="102"/>
      <c r="GH18" s="104" t="str">
        <f t="shared" si="148"/>
        <v/>
      </c>
      <c r="GI18" s="104" t="str">
        <f t="shared" si="149"/>
        <v/>
      </c>
      <c r="GJ18" s="104" t="str">
        <f t="shared" si="150"/>
        <v/>
      </c>
      <c r="GK18" s="104" t="str">
        <f t="shared" si="151"/>
        <v/>
      </c>
      <c r="GL18" s="104" t="str">
        <f t="shared" si="152"/>
        <v/>
      </c>
      <c r="GM18" s="104" t="str">
        <f t="shared" si="153"/>
        <v/>
      </c>
      <c r="GN18" s="105" t="str">
        <f t="shared" si="36"/>
        <v/>
      </c>
      <c r="GO18" s="109" t="str">
        <f t="shared" si="154"/>
        <v/>
      </c>
      <c r="GP18" s="102">
        <v>12</v>
      </c>
      <c r="GQ18" s="102">
        <v>14</v>
      </c>
      <c r="GR18" s="104">
        <f t="shared" si="37"/>
        <v>12</v>
      </c>
      <c r="GS18" s="102"/>
      <c r="GT18" s="104">
        <f t="shared" si="155"/>
        <v>12</v>
      </c>
      <c r="GU18" s="102">
        <v>15.75</v>
      </c>
      <c r="GV18" s="102">
        <v>13.75</v>
      </c>
      <c r="GW18" s="104">
        <f t="shared" si="38"/>
        <v>15.75</v>
      </c>
      <c r="GX18" s="102"/>
      <c r="GY18" s="104">
        <f t="shared" si="156"/>
        <v>15.75</v>
      </c>
      <c r="GZ18" s="102"/>
      <c r="HA18" s="102"/>
      <c r="HB18" s="104" t="str">
        <f t="shared" si="39"/>
        <v/>
      </c>
      <c r="HC18" s="118"/>
      <c r="HD18" s="104" t="str">
        <f t="shared" si="157"/>
        <v/>
      </c>
      <c r="HE18" s="102"/>
      <c r="HF18" s="102"/>
      <c r="HG18" s="104" t="str">
        <f t="shared" si="40"/>
        <v/>
      </c>
      <c r="HH18" s="118"/>
      <c r="HI18" s="104" t="str">
        <f t="shared" si="158"/>
        <v/>
      </c>
      <c r="HJ18" s="102"/>
      <c r="HK18" s="102"/>
      <c r="HL18" s="104" t="str">
        <f t="shared" si="41"/>
        <v/>
      </c>
      <c r="HM18" s="102"/>
      <c r="HN18" s="104" t="str">
        <f t="shared" si="159"/>
        <v/>
      </c>
      <c r="HO18" s="104">
        <f t="shared" si="160"/>
        <v>13.875</v>
      </c>
      <c r="HP18" s="104">
        <f t="shared" si="161"/>
        <v>13.875</v>
      </c>
      <c r="HQ18" s="104">
        <f t="shared" si="162"/>
        <v>13.875</v>
      </c>
      <c r="HR18" s="104" t="str">
        <f t="shared" si="163"/>
        <v/>
      </c>
      <c r="HS18" s="104">
        <f t="shared" si="164"/>
        <v>13.875</v>
      </c>
      <c r="HT18" s="105">
        <f t="shared" si="42"/>
        <v>2</v>
      </c>
      <c r="HU18" s="109">
        <f t="shared" si="165"/>
        <v>3</v>
      </c>
      <c r="HV18" s="102">
        <v>13.75</v>
      </c>
      <c r="HW18" s="102">
        <v>9.5</v>
      </c>
      <c r="HX18" s="104">
        <f t="shared" si="43"/>
        <v>13.75</v>
      </c>
      <c r="HY18" s="102"/>
      <c r="HZ18" s="104">
        <f t="shared" si="166"/>
        <v>13.75</v>
      </c>
      <c r="IA18" s="102"/>
      <c r="IB18" s="102"/>
      <c r="IC18" s="104" t="str">
        <f t="shared" si="44"/>
        <v/>
      </c>
      <c r="ID18" s="102"/>
      <c r="IE18" s="104" t="str">
        <f t="shared" si="167"/>
        <v/>
      </c>
      <c r="IF18" s="102"/>
      <c r="IG18" s="102"/>
      <c r="IH18" s="104" t="str">
        <f t="shared" si="45"/>
        <v/>
      </c>
      <c r="II18" s="118"/>
      <c r="IJ18" s="104" t="str">
        <f t="shared" si="168"/>
        <v/>
      </c>
      <c r="IK18" s="102"/>
      <c r="IL18" s="102"/>
      <c r="IM18" s="104" t="str">
        <f t="shared" si="46"/>
        <v/>
      </c>
      <c r="IN18" s="118"/>
      <c r="IO18" s="104" t="str">
        <f t="shared" si="169"/>
        <v/>
      </c>
      <c r="IP18" s="102"/>
      <c r="IQ18" s="102"/>
      <c r="IR18" s="104" t="str">
        <f t="shared" si="47"/>
        <v/>
      </c>
      <c r="IS18" s="102"/>
      <c r="IT18" s="104" t="str">
        <f t="shared" si="170"/>
        <v/>
      </c>
      <c r="IU18" s="104">
        <f t="shared" si="171"/>
        <v>13.75</v>
      </c>
      <c r="IV18" s="104">
        <f t="shared" si="172"/>
        <v>9.5</v>
      </c>
      <c r="IW18" s="104">
        <f t="shared" si="173"/>
        <v>13.75</v>
      </c>
      <c r="IX18" s="104" t="str">
        <f t="shared" si="174"/>
        <v/>
      </c>
      <c r="IY18" s="104">
        <f t="shared" si="175"/>
        <v>13.75</v>
      </c>
      <c r="IZ18" s="105">
        <f t="shared" si="48"/>
        <v>2</v>
      </c>
      <c r="JA18" s="109">
        <f t="shared" si="176"/>
        <v>13</v>
      </c>
      <c r="JB18" s="102">
        <v>13.5</v>
      </c>
      <c r="JC18" s="102">
        <v>14.772142857142857</v>
      </c>
      <c r="JD18" s="104">
        <f t="shared" si="49"/>
        <v>14.263285714285715</v>
      </c>
      <c r="JE18" s="102"/>
      <c r="JF18" s="104">
        <f t="shared" si="177"/>
        <v>14.263285714285715</v>
      </c>
      <c r="JG18" s="102"/>
      <c r="JH18" s="102"/>
      <c r="JI18" s="104" t="str">
        <f t="shared" si="50"/>
        <v/>
      </c>
      <c r="JJ18" s="102"/>
      <c r="JK18" s="104" t="str">
        <f t="shared" si="178"/>
        <v/>
      </c>
      <c r="JL18" s="102"/>
      <c r="JM18" s="102"/>
      <c r="JN18" s="104" t="str">
        <f t="shared" si="51"/>
        <v/>
      </c>
      <c r="JO18" s="118"/>
      <c r="JP18" s="104" t="str">
        <f t="shared" si="179"/>
        <v/>
      </c>
      <c r="JQ18" s="102"/>
      <c r="JR18" s="102"/>
      <c r="JS18" s="104" t="str">
        <f t="shared" si="52"/>
        <v/>
      </c>
      <c r="JT18" s="118"/>
      <c r="JU18" s="104" t="str">
        <f t="shared" si="180"/>
        <v/>
      </c>
      <c r="JV18" s="102"/>
      <c r="JW18" s="102"/>
      <c r="JX18" s="104" t="str">
        <f t="shared" si="53"/>
        <v/>
      </c>
      <c r="JY18" s="102"/>
      <c r="JZ18" s="104" t="str">
        <f t="shared" si="181"/>
        <v/>
      </c>
      <c r="KA18" s="104">
        <f t="shared" si="182"/>
        <v>13.5</v>
      </c>
      <c r="KB18" s="104">
        <f t="shared" si="183"/>
        <v>14.772142857142857</v>
      </c>
      <c r="KC18" s="104">
        <f t="shared" si="184"/>
        <v>14.263285714285715</v>
      </c>
      <c r="KD18" s="104" t="str">
        <f t="shared" si="185"/>
        <v/>
      </c>
      <c r="KE18" s="104">
        <f t="shared" si="186"/>
        <v>14.263285714285715</v>
      </c>
      <c r="KF18" s="105">
        <f t="shared" si="54"/>
        <v>2</v>
      </c>
      <c r="KG18" s="109">
        <f t="shared" si="187"/>
        <v>3</v>
      </c>
      <c r="KH18" s="102"/>
      <c r="KI18" s="102"/>
      <c r="KJ18" s="104" t="str">
        <f t="shared" si="55"/>
        <v/>
      </c>
      <c r="KK18" s="102"/>
      <c r="KL18" s="104" t="str">
        <f t="shared" si="188"/>
        <v/>
      </c>
      <c r="KM18" s="102"/>
      <c r="KN18" s="102"/>
      <c r="KO18" s="104" t="str">
        <f t="shared" si="56"/>
        <v/>
      </c>
      <c r="KP18" s="102"/>
      <c r="KQ18" s="104" t="str">
        <f t="shared" si="189"/>
        <v/>
      </c>
      <c r="KR18" s="102"/>
      <c r="KS18" s="102"/>
      <c r="KT18" s="104" t="str">
        <f t="shared" si="57"/>
        <v/>
      </c>
      <c r="KU18" s="118"/>
      <c r="KV18" s="104" t="str">
        <f t="shared" si="190"/>
        <v/>
      </c>
      <c r="KW18" s="102"/>
      <c r="KX18" s="102"/>
      <c r="KY18" s="104" t="str">
        <f t="shared" si="58"/>
        <v/>
      </c>
      <c r="KZ18" s="118"/>
      <c r="LA18" s="104" t="str">
        <f t="shared" si="191"/>
        <v/>
      </c>
      <c r="LB18" s="102"/>
      <c r="LC18" s="102"/>
      <c r="LD18" s="104" t="str">
        <f t="shared" si="59"/>
        <v/>
      </c>
      <c r="LE18" s="102"/>
      <c r="LF18" s="104" t="str">
        <f t="shared" si="192"/>
        <v/>
      </c>
      <c r="LG18" s="104" t="str">
        <f t="shared" si="193"/>
        <v/>
      </c>
      <c r="LH18" s="104" t="str">
        <f t="shared" si="194"/>
        <v/>
      </c>
      <c r="LI18" s="104" t="str">
        <f t="shared" si="195"/>
        <v/>
      </c>
      <c r="LJ18" s="104" t="str">
        <f t="shared" si="196"/>
        <v/>
      </c>
      <c r="LK18" s="104" t="str">
        <f t="shared" si="197"/>
        <v/>
      </c>
      <c r="LL18" s="105" t="str">
        <f t="shared" si="60"/>
        <v/>
      </c>
      <c r="LM18" s="109" t="str">
        <f t="shared" si="198"/>
        <v/>
      </c>
      <c r="LN18" s="102"/>
      <c r="LO18" s="102"/>
      <c r="LP18" s="104" t="str">
        <f t="shared" si="61"/>
        <v/>
      </c>
      <c r="LQ18" s="102"/>
      <c r="LR18" s="104" t="str">
        <f t="shared" si="199"/>
        <v/>
      </c>
      <c r="LS18" s="102"/>
      <c r="LT18" s="102"/>
      <c r="LU18" s="104" t="str">
        <f t="shared" si="62"/>
        <v/>
      </c>
      <c r="LV18" s="102"/>
      <c r="LW18" s="104" t="str">
        <f t="shared" si="200"/>
        <v/>
      </c>
      <c r="LX18" s="102"/>
      <c r="LY18" s="102"/>
      <c r="LZ18" s="104" t="str">
        <f t="shared" si="63"/>
        <v/>
      </c>
      <c r="MA18" s="118"/>
      <c r="MB18" s="104" t="str">
        <f t="shared" si="201"/>
        <v/>
      </c>
      <c r="MC18" s="102"/>
      <c r="MD18" s="102"/>
      <c r="ME18" s="104" t="str">
        <f t="shared" si="64"/>
        <v/>
      </c>
      <c r="MF18" s="118"/>
      <c r="MG18" s="104" t="str">
        <f t="shared" si="202"/>
        <v/>
      </c>
      <c r="MH18" s="102"/>
      <c r="MI18" s="102"/>
      <c r="MJ18" s="104" t="str">
        <f t="shared" si="65"/>
        <v/>
      </c>
      <c r="MK18" s="102"/>
      <c r="ML18" s="104" t="str">
        <f t="shared" si="203"/>
        <v/>
      </c>
      <c r="MM18" s="104" t="str">
        <f t="shared" si="204"/>
        <v/>
      </c>
      <c r="MN18" s="104" t="str">
        <f t="shared" si="205"/>
        <v/>
      </c>
      <c r="MO18" s="104" t="str">
        <f t="shared" si="206"/>
        <v/>
      </c>
      <c r="MP18" s="104" t="str">
        <f t="shared" si="207"/>
        <v/>
      </c>
      <c r="MQ18" s="104" t="str">
        <f t="shared" si="208"/>
        <v/>
      </c>
      <c r="MR18" s="105" t="str">
        <f t="shared" si="66"/>
        <v/>
      </c>
      <c r="MS18" s="109" t="str">
        <f t="shared" si="209"/>
        <v/>
      </c>
      <c r="MT18" s="102"/>
      <c r="MU18" s="102"/>
      <c r="MV18" s="104" t="str">
        <f t="shared" si="67"/>
        <v/>
      </c>
      <c r="MW18" s="102"/>
      <c r="MX18" s="104" t="str">
        <f t="shared" si="210"/>
        <v/>
      </c>
      <c r="MY18" s="102"/>
      <c r="MZ18" s="102"/>
      <c r="NA18" s="104" t="str">
        <f t="shared" si="68"/>
        <v/>
      </c>
      <c r="NB18" s="102"/>
      <c r="NC18" s="104" t="str">
        <f t="shared" si="211"/>
        <v/>
      </c>
      <c r="ND18" s="102"/>
      <c r="NE18" s="102"/>
      <c r="NF18" s="104" t="str">
        <f t="shared" si="69"/>
        <v/>
      </c>
      <c r="NG18" s="118"/>
      <c r="NH18" s="104" t="str">
        <f t="shared" si="212"/>
        <v/>
      </c>
      <c r="NI18" s="102"/>
      <c r="NJ18" s="102"/>
      <c r="NK18" s="104" t="str">
        <f t="shared" si="70"/>
        <v/>
      </c>
      <c r="NL18" s="118"/>
      <c r="NM18" s="104" t="str">
        <f t="shared" si="213"/>
        <v/>
      </c>
      <c r="NN18" s="102"/>
      <c r="NO18" s="102"/>
      <c r="NP18" s="104" t="str">
        <f t="shared" si="71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72"/>
        <v/>
      </c>
      <c r="NY18" s="109" t="str">
        <f t="shared" si="220"/>
        <v/>
      </c>
      <c r="OA18" s="104">
        <f t="shared" si="73"/>
        <v>12.45</v>
      </c>
      <c r="OB18" s="104">
        <f t="shared" si="74"/>
        <v>12.75</v>
      </c>
      <c r="OC18" s="104">
        <f t="shared" si="75"/>
        <v>12.18125</v>
      </c>
      <c r="OD18" s="104">
        <f t="shared" si="76"/>
        <v>14.5</v>
      </c>
      <c r="OE18" s="104">
        <f t="shared" si="77"/>
        <v>16.25</v>
      </c>
      <c r="OF18" s="104" t="str">
        <f t="shared" si="78"/>
        <v/>
      </c>
      <c r="OG18" s="104">
        <f t="shared" si="79"/>
        <v>13.875</v>
      </c>
      <c r="OH18" s="104">
        <f t="shared" si="80"/>
        <v>13.75</v>
      </c>
      <c r="OI18" s="104">
        <f t="shared" si="81"/>
        <v>14.263285714285715</v>
      </c>
      <c r="OJ18" s="104" t="str">
        <f t="shared" si="82"/>
        <v/>
      </c>
      <c r="OK18" s="104" t="str">
        <f t="shared" si="83"/>
        <v/>
      </c>
      <c r="OL18" s="104" t="str">
        <f t="shared" si="84"/>
        <v/>
      </c>
      <c r="OM18" s="133"/>
      <c r="ON18" s="104">
        <f t="shared" si="85"/>
        <v>10.811383928571429</v>
      </c>
      <c r="OO18" s="104">
        <f t="shared" si="86"/>
        <v>10.386626275510205</v>
      </c>
      <c r="OP18" s="104">
        <f t="shared" si="87"/>
        <v>12.961886479591836</v>
      </c>
      <c r="OQ18" s="104">
        <f t="shared" si="88"/>
        <v>12.961886479591836</v>
      </c>
      <c r="OR18" s="105">
        <f t="shared" si="221"/>
        <v>27</v>
      </c>
      <c r="OS18" s="105">
        <f t="shared" si="222"/>
        <v>30</v>
      </c>
      <c r="OT18" s="133"/>
      <c r="OU18" s="109">
        <f t="shared" si="89"/>
        <v>3</v>
      </c>
      <c r="OW18" s="95" t="s">
        <v>32</v>
      </c>
      <c r="OX18" s="95" t="s">
        <v>31</v>
      </c>
      <c r="OY18" s="95" t="s">
        <v>30</v>
      </c>
      <c r="OZ18" s="244" t="s">
        <v>30</v>
      </c>
      <c r="PA18" s="95"/>
      <c r="PB18" s="95" t="s">
        <v>31</v>
      </c>
      <c r="PC18" s="95"/>
      <c r="PD18" s="95"/>
      <c r="PE18" s="95"/>
      <c r="PF18" s="95"/>
    </row>
    <row r="19" spans="1:422" x14ac:dyDescent="0.25">
      <c r="A19" s="103">
        <f t="shared" si="223"/>
        <v>14</v>
      </c>
      <c r="B19" s="237" t="s">
        <v>339</v>
      </c>
      <c r="C19" s="237" t="s">
        <v>455</v>
      </c>
      <c r="D19" s="237" t="s">
        <v>468</v>
      </c>
      <c r="E19" s="239" t="s">
        <v>278</v>
      </c>
      <c r="F19" s="102">
        <v>14</v>
      </c>
      <c r="G19" s="102">
        <v>3.5</v>
      </c>
      <c r="H19" s="104">
        <f t="shared" si="0"/>
        <v>7.7000000000000011</v>
      </c>
      <c r="I19" s="102"/>
      <c r="J19" s="104">
        <f t="shared" si="90"/>
        <v>7.7000000000000011</v>
      </c>
      <c r="K19" s="102">
        <v>12</v>
      </c>
      <c r="L19" s="102">
        <v>9.5</v>
      </c>
      <c r="M19" s="104">
        <f t="shared" si="1"/>
        <v>10.5</v>
      </c>
      <c r="N19" s="102"/>
      <c r="O19" s="104">
        <f t="shared" si="91"/>
        <v>10.5</v>
      </c>
      <c r="P19" s="102"/>
      <c r="Q19" s="102"/>
      <c r="R19" s="104" t="str">
        <f t="shared" si="2"/>
        <v/>
      </c>
      <c r="S19" s="118"/>
      <c r="T19" s="104" t="str">
        <f t="shared" si="92"/>
        <v/>
      </c>
      <c r="U19" s="102"/>
      <c r="V19" s="102"/>
      <c r="W19" s="104" t="str">
        <f t="shared" si="3"/>
        <v/>
      </c>
      <c r="X19" s="118"/>
      <c r="Y19" s="104" t="str">
        <f t="shared" si="93"/>
        <v/>
      </c>
      <c r="Z19" s="102"/>
      <c r="AA19" s="102"/>
      <c r="AB19" s="104" t="str">
        <f t="shared" si="4"/>
        <v/>
      </c>
      <c r="AC19" s="102"/>
      <c r="AD19" s="104" t="str">
        <f t="shared" si="94"/>
        <v/>
      </c>
      <c r="AE19" s="104">
        <f t="shared" si="95"/>
        <v>13</v>
      </c>
      <c r="AF19" s="104">
        <f t="shared" si="96"/>
        <v>6.5</v>
      </c>
      <c r="AG19" s="104">
        <f t="shared" si="97"/>
        <v>9.1000000000000014</v>
      </c>
      <c r="AH19" s="104" t="str">
        <f t="shared" si="98"/>
        <v/>
      </c>
      <c r="AI19" s="104">
        <f t="shared" si="99"/>
        <v>9.1000000000000014</v>
      </c>
      <c r="AJ19" s="105">
        <f t="shared" si="5"/>
        <v>0</v>
      </c>
      <c r="AK19" s="109">
        <f t="shared" si="6"/>
        <v>23</v>
      </c>
      <c r="AL19" s="102">
        <v>9.25</v>
      </c>
      <c r="AM19" s="102">
        <v>5.5</v>
      </c>
      <c r="AN19" s="104">
        <f t="shared" si="7"/>
        <v>7</v>
      </c>
      <c r="AO19" s="102"/>
      <c r="AP19" s="104">
        <f t="shared" si="100"/>
        <v>7</v>
      </c>
      <c r="AQ19" s="102">
        <v>9.5</v>
      </c>
      <c r="AR19" s="102">
        <v>13</v>
      </c>
      <c r="AS19" s="104">
        <f t="shared" si="8"/>
        <v>11.6</v>
      </c>
      <c r="AT19" s="102"/>
      <c r="AU19" s="104">
        <f t="shared" si="101"/>
        <v>11.6</v>
      </c>
      <c r="AV19" s="102"/>
      <c r="AW19" s="102"/>
      <c r="AX19" s="104" t="str">
        <f t="shared" si="9"/>
        <v/>
      </c>
      <c r="AY19" s="118"/>
      <c r="AZ19" s="104" t="str">
        <f t="shared" si="102"/>
        <v/>
      </c>
      <c r="BA19" s="102"/>
      <c r="BB19" s="102"/>
      <c r="BC19" s="104" t="str">
        <f t="shared" si="10"/>
        <v/>
      </c>
      <c r="BD19" s="118"/>
      <c r="BE19" s="104" t="str">
        <f t="shared" si="103"/>
        <v/>
      </c>
      <c r="BF19" s="102"/>
      <c r="BG19" s="102"/>
      <c r="BH19" s="104" t="str">
        <f t="shared" si="11"/>
        <v/>
      </c>
      <c r="BI19" s="102"/>
      <c r="BJ19" s="104" t="str">
        <f t="shared" si="104"/>
        <v/>
      </c>
      <c r="BK19" s="104">
        <f t="shared" si="105"/>
        <v>9.375</v>
      </c>
      <c r="BL19" s="104">
        <f t="shared" si="106"/>
        <v>9.25</v>
      </c>
      <c r="BM19" s="104">
        <f t="shared" si="107"/>
        <v>9.3000000000000007</v>
      </c>
      <c r="BN19" s="104" t="str">
        <f t="shared" si="108"/>
        <v/>
      </c>
      <c r="BO19" s="104">
        <f t="shared" si="109"/>
        <v>9.3000000000000007</v>
      </c>
      <c r="BP19" s="105">
        <f t="shared" si="12"/>
        <v>0</v>
      </c>
      <c r="BQ19" s="109">
        <f t="shared" si="110"/>
        <v>22</v>
      </c>
      <c r="BR19" s="102">
        <v>8.5</v>
      </c>
      <c r="BS19" s="102">
        <v>4</v>
      </c>
      <c r="BT19" s="104">
        <f t="shared" si="13"/>
        <v>5.8000000000000007</v>
      </c>
      <c r="BU19" s="102"/>
      <c r="BV19" s="104">
        <f t="shared" si="111"/>
        <v>5.8000000000000007</v>
      </c>
      <c r="BW19" s="102">
        <v>11.5</v>
      </c>
      <c r="BX19" s="102">
        <v>2</v>
      </c>
      <c r="BY19" s="104">
        <f t="shared" si="14"/>
        <v>5.8000000000000007</v>
      </c>
      <c r="BZ19" s="102"/>
      <c r="CA19" s="104">
        <f t="shared" si="112"/>
        <v>5.8000000000000007</v>
      </c>
      <c r="CB19" s="102">
        <v>11.5</v>
      </c>
      <c r="CC19" s="102">
        <v>8.5</v>
      </c>
      <c r="CD19" s="104">
        <f t="shared" si="15"/>
        <v>9.6999999999999993</v>
      </c>
      <c r="CE19" s="118"/>
      <c r="CF19" s="104">
        <f t="shared" si="113"/>
        <v>9.6999999999999993</v>
      </c>
      <c r="CG19" s="102"/>
      <c r="CH19" s="102"/>
      <c r="CI19" s="104" t="str">
        <f t="shared" si="16"/>
        <v/>
      </c>
      <c r="CJ19" s="118"/>
      <c r="CK19" s="104" t="str">
        <f t="shared" si="114"/>
        <v/>
      </c>
      <c r="CL19" s="102"/>
      <c r="CM19" s="102"/>
      <c r="CN19" s="104" t="str">
        <f t="shared" si="17"/>
        <v/>
      </c>
      <c r="CO19" s="102"/>
      <c r="CP19" s="104" t="str">
        <f t="shared" si="115"/>
        <v/>
      </c>
      <c r="CQ19" s="104">
        <f t="shared" si="116"/>
        <v>10.375</v>
      </c>
      <c r="CR19" s="104">
        <f t="shared" si="117"/>
        <v>4.78125</v>
      </c>
      <c r="CS19" s="104">
        <f t="shared" si="118"/>
        <v>7.0187500000000007</v>
      </c>
      <c r="CT19" s="104" t="str">
        <f t="shared" si="119"/>
        <v/>
      </c>
      <c r="CU19" s="104">
        <f t="shared" si="120"/>
        <v>7.0187500000000007</v>
      </c>
      <c r="CV19" s="105">
        <f t="shared" si="18"/>
        <v>0</v>
      </c>
      <c r="CW19" s="109">
        <f t="shared" si="121"/>
        <v>24</v>
      </c>
      <c r="CX19" s="102">
        <v>17</v>
      </c>
      <c r="CY19" s="102">
        <v>11.5</v>
      </c>
      <c r="CZ19" s="104">
        <f t="shared" si="19"/>
        <v>13.7</v>
      </c>
      <c r="DA19" s="102"/>
      <c r="DB19" s="104">
        <f t="shared" si="122"/>
        <v>13.7</v>
      </c>
      <c r="DC19" s="102">
        <v>12</v>
      </c>
      <c r="DD19" s="102">
        <v>11.5</v>
      </c>
      <c r="DE19" s="104">
        <f t="shared" si="20"/>
        <v>11.7</v>
      </c>
      <c r="DF19" s="102"/>
      <c r="DG19" s="104">
        <f t="shared" si="123"/>
        <v>11.7</v>
      </c>
      <c r="DH19" s="102"/>
      <c r="DI19" s="102"/>
      <c r="DJ19" s="104" t="str">
        <f t="shared" si="21"/>
        <v/>
      </c>
      <c r="DK19" s="118"/>
      <c r="DL19" s="104" t="str">
        <f t="shared" si="124"/>
        <v/>
      </c>
      <c r="DM19" s="102"/>
      <c r="DN19" s="102"/>
      <c r="DO19" s="104" t="str">
        <f t="shared" si="22"/>
        <v/>
      </c>
      <c r="DP19" s="118"/>
      <c r="DQ19" s="104" t="str">
        <f t="shared" si="125"/>
        <v/>
      </c>
      <c r="DR19" s="102"/>
      <c r="DS19" s="102"/>
      <c r="DT19" s="104" t="str">
        <f t="shared" si="23"/>
        <v/>
      </c>
      <c r="DU19" s="102"/>
      <c r="DV19" s="104" t="str">
        <f t="shared" si="126"/>
        <v/>
      </c>
      <c r="DW19" s="104">
        <f t="shared" si="127"/>
        <v>14.5</v>
      </c>
      <c r="DX19" s="104">
        <f t="shared" si="128"/>
        <v>11.5</v>
      </c>
      <c r="DY19" s="104">
        <f t="shared" si="129"/>
        <v>12.7</v>
      </c>
      <c r="DZ19" s="104" t="str">
        <f t="shared" si="130"/>
        <v/>
      </c>
      <c r="EA19" s="104">
        <f t="shared" si="131"/>
        <v>12.7</v>
      </c>
      <c r="EB19" s="105">
        <f t="shared" si="24"/>
        <v>3</v>
      </c>
      <c r="EC19" s="109">
        <f t="shared" si="132"/>
        <v>6</v>
      </c>
      <c r="ED19" s="102">
        <v>15.5</v>
      </c>
      <c r="EE19" s="242">
        <v>14</v>
      </c>
      <c r="EF19" s="104">
        <f t="shared" si="25"/>
        <v>14.600000000000001</v>
      </c>
      <c r="EG19" s="102"/>
      <c r="EH19" s="104">
        <f t="shared" si="133"/>
        <v>14.600000000000001</v>
      </c>
      <c r="EI19" s="102">
        <v>15</v>
      </c>
      <c r="EJ19" s="102">
        <v>13.25</v>
      </c>
      <c r="EK19" s="104">
        <f t="shared" si="26"/>
        <v>13.95</v>
      </c>
      <c r="EL19" s="102"/>
      <c r="EM19" s="104">
        <f t="shared" si="134"/>
        <v>13.95</v>
      </c>
      <c r="EN19" s="102"/>
      <c r="EO19" s="102"/>
      <c r="EP19" s="104" t="str">
        <f t="shared" si="27"/>
        <v/>
      </c>
      <c r="EQ19" s="118"/>
      <c r="ER19" s="104" t="str">
        <f t="shared" si="135"/>
        <v/>
      </c>
      <c r="ES19" s="102"/>
      <c r="ET19" s="102"/>
      <c r="EU19" s="104" t="str">
        <f t="shared" si="28"/>
        <v/>
      </c>
      <c r="EV19" s="118"/>
      <c r="EW19" s="104" t="str">
        <f t="shared" si="136"/>
        <v/>
      </c>
      <c r="EX19" s="102"/>
      <c r="EY19" s="102"/>
      <c r="EZ19" s="104" t="str">
        <f t="shared" si="29"/>
        <v/>
      </c>
      <c r="FA19" s="102"/>
      <c r="FB19" s="104" t="str">
        <f t="shared" si="137"/>
        <v/>
      </c>
      <c r="FC19" s="104">
        <f t="shared" si="138"/>
        <v>15.25</v>
      </c>
      <c r="FD19" s="104">
        <f t="shared" si="139"/>
        <v>13.625</v>
      </c>
      <c r="FE19" s="104">
        <f t="shared" si="140"/>
        <v>14.275</v>
      </c>
      <c r="FF19" s="104" t="str">
        <f t="shared" si="141"/>
        <v/>
      </c>
      <c r="FG19" s="104">
        <f t="shared" si="142"/>
        <v>14.275</v>
      </c>
      <c r="FH19" s="105">
        <f t="shared" si="30"/>
        <v>3</v>
      </c>
      <c r="FI19" s="109">
        <f t="shared" si="143"/>
        <v>6</v>
      </c>
      <c r="FJ19" s="102"/>
      <c r="FK19" s="102"/>
      <c r="FL19" s="104" t="str">
        <f t="shared" si="31"/>
        <v/>
      </c>
      <c r="FM19" s="102"/>
      <c r="FN19" s="104" t="str">
        <f t="shared" si="144"/>
        <v/>
      </c>
      <c r="FO19" s="102">
        <v>13</v>
      </c>
      <c r="FP19" s="102">
        <v>8</v>
      </c>
      <c r="FQ19" s="104">
        <f t="shared" si="32"/>
        <v>10</v>
      </c>
      <c r="FR19" s="102"/>
      <c r="FS19" s="104">
        <f t="shared" si="145"/>
        <v>10</v>
      </c>
      <c r="FT19" s="102"/>
      <c r="FU19" s="102"/>
      <c r="FV19" s="104" t="str">
        <f t="shared" si="33"/>
        <v/>
      </c>
      <c r="FW19" s="118"/>
      <c r="FX19" s="104" t="str">
        <f t="shared" si="146"/>
        <v/>
      </c>
      <c r="FY19" s="102"/>
      <c r="FZ19" s="102"/>
      <c r="GA19" s="104" t="str">
        <f t="shared" si="34"/>
        <v/>
      </c>
      <c r="GB19" s="118"/>
      <c r="GC19" s="104" t="str">
        <f t="shared" si="147"/>
        <v/>
      </c>
      <c r="GD19" s="102"/>
      <c r="GE19" s="102"/>
      <c r="GF19" s="104" t="str">
        <f t="shared" si="35"/>
        <v/>
      </c>
      <c r="GG19" s="102"/>
      <c r="GH19" s="104" t="str">
        <f t="shared" si="148"/>
        <v/>
      </c>
      <c r="GI19" s="104">
        <f t="shared" si="149"/>
        <v>13</v>
      </c>
      <c r="GJ19" s="104">
        <f t="shared" si="150"/>
        <v>8</v>
      </c>
      <c r="GK19" s="104">
        <f t="shared" si="151"/>
        <v>10</v>
      </c>
      <c r="GL19" s="104" t="str">
        <f t="shared" si="152"/>
        <v/>
      </c>
      <c r="GM19" s="104">
        <f t="shared" si="153"/>
        <v>10</v>
      </c>
      <c r="GN19" s="105">
        <f t="shared" si="36"/>
        <v>3</v>
      </c>
      <c r="GO19" s="109">
        <f t="shared" si="154"/>
        <v>11</v>
      </c>
      <c r="GP19" s="102">
        <v>10</v>
      </c>
      <c r="GQ19" s="102">
        <v>10</v>
      </c>
      <c r="GR19" s="104">
        <f t="shared" si="37"/>
        <v>10</v>
      </c>
      <c r="GS19" s="102"/>
      <c r="GT19" s="104">
        <f t="shared" si="155"/>
        <v>10</v>
      </c>
      <c r="GU19" s="102">
        <v>10</v>
      </c>
      <c r="GV19" s="102">
        <v>10.5</v>
      </c>
      <c r="GW19" s="104">
        <f t="shared" si="38"/>
        <v>10</v>
      </c>
      <c r="GX19" s="102"/>
      <c r="GY19" s="104">
        <f t="shared" si="156"/>
        <v>10</v>
      </c>
      <c r="GZ19" s="102"/>
      <c r="HA19" s="102"/>
      <c r="HB19" s="104" t="str">
        <f t="shared" si="39"/>
        <v/>
      </c>
      <c r="HC19" s="118"/>
      <c r="HD19" s="104" t="str">
        <f t="shared" si="157"/>
        <v/>
      </c>
      <c r="HE19" s="102"/>
      <c r="HF19" s="102"/>
      <c r="HG19" s="104" t="str">
        <f t="shared" si="40"/>
        <v/>
      </c>
      <c r="HH19" s="118"/>
      <c r="HI19" s="104" t="str">
        <f t="shared" si="158"/>
        <v/>
      </c>
      <c r="HJ19" s="102"/>
      <c r="HK19" s="102"/>
      <c r="HL19" s="104" t="str">
        <f t="shared" si="41"/>
        <v/>
      </c>
      <c r="HM19" s="102"/>
      <c r="HN19" s="104" t="str">
        <f t="shared" si="159"/>
        <v/>
      </c>
      <c r="HO19" s="104">
        <f t="shared" si="160"/>
        <v>10</v>
      </c>
      <c r="HP19" s="104">
        <f t="shared" si="161"/>
        <v>10.25</v>
      </c>
      <c r="HQ19" s="104">
        <f t="shared" si="162"/>
        <v>10</v>
      </c>
      <c r="HR19" s="104" t="str">
        <f t="shared" si="163"/>
        <v/>
      </c>
      <c r="HS19" s="104">
        <f t="shared" si="164"/>
        <v>10</v>
      </c>
      <c r="HT19" s="105">
        <f t="shared" si="42"/>
        <v>2</v>
      </c>
      <c r="HU19" s="109">
        <f t="shared" si="165"/>
        <v>21</v>
      </c>
      <c r="HV19" s="102"/>
      <c r="HW19" s="102"/>
      <c r="HX19" s="104" t="str">
        <f t="shared" si="43"/>
        <v/>
      </c>
      <c r="HY19" s="102"/>
      <c r="HZ19" s="104" t="str">
        <f t="shared" si="166"/>
        <v/>
      </c>
      <c r="IA19" s="102"/>
      <c r="IB19" s="102"/>
      <c r="IC19" s="104" t="str">
        <f t="shared" si="44"/>
        <v/>
      </c>
      <c r="ID19" s="102"/>
      <c r="IE19" s="104" t="str">
        <f t="shared" si="167"/>
        <v/>
      </c>
      <c r="IF19" s="102"/>
      <c r="IG19" s="102"/>
      <c r="IH19" s="104" t="str">
        <f t="shared" si="45"/>
        <v/>
      </c>
      <c r="II19" s="118"/>
      <c r="IJ19" s="104" t="str">
        <f t="shared" si="168"/>
        <v/>
      </c>
      <c r="IK19" s="102"/>
      <c r="IL19" s="102"/>
      <c r="IM19" s="104" t="str">
        <f t="shared" si="46"/>
        <v/>
      </c>
      <c r="IN19" s="118"/>
      <c r="IO19" s="104" t="str">
        <f t="shared" si="169"/>
        <v/>
      </c>
      <c r="IP19" s="102"/>
      <c r="IQ19" s="102"/>
      <c r="IR19" s="104" t="str">
        <f t="shared" si="47"/>
        <v/>
      </c>
      <c r="IS19" s="102"/>
      <c r="IT19" s="104" t="str">
        <f t="shared" si="170"/>
        <v/>
      </c>
      <c r="IU19" s="104" t="str">
        <f t="shared" si="171"/>
        <v/>
      </c>
      <c r="IV19" s="104" t="str">
        <f t="shared" si="172"/>
        <v/>
      </c>
      <c r="IW19" s="104" t="str">
        <f t="shared" si="173"/>
        <v/>
      </c>
      <c r="IX19" s="104" t="str">
        <f t="shared" si="174"/>
        <v/>
      </c>
      <c r="IY19" s="104" t="str">
        <f t="shared" si="175"/>
        <v/>
      </c>
      <c r="IZ19" s="105" t="str">
        <f t="shared" si="48"/>
        <v/>
      </c>
      <c r="JA19" s="109" t="str">
        <f t="shared" si="176"/>
        <v/>
      </c>
      <c r="JB19" s="102">
        <v>11.5</v>
      </c>
      <c r="JC19" s="102">
        <v>14.857142857142858</v>
      </c>
      <c r="JD19" s="104">
        <f t="shared" si="49"/>
        <v>13.514285714285716</v>
      </c>
      <c r="JE19" s="102"/>
      <c r="JF19" s="104">
        <f t="shared" si="177"/>
        <v>13.514285714285716</v>
      </c>
      <c r="JG19" s="102"/>
      <c r="JH19" s="102"/>
      <c r="JI19" s="104" t="str">
        <f t="shared" si="50"/>
        <v/>
      </c>
      <c r="JJ19" s="102"/>
      <c r="JK19" s="104" t="str">
        <f t="shared" si="178"/>
        <v/>
      </c>
      <c r="JL19" s="102"/>
      <c r="JM19" s="102"/>
      <c r="JN19" s="104" t="str">
        <f t="shared" si="51"/>
        <v/>
      </c>
      <c r="JO19" s="118"/>
      <c r="JP19" s="104" t="str">
        <f t="shared" si="179"/>
        <v/>
      </c>
      <c r="JQ19" s="102"/>
      <c r="JR19" s="102"/>
      <c r="JS19" s="104" t="str">
        <f t="shared" si="52"/>
        <v/>
      </c>
      <c r="JT19" s="118"/>
      <c r="JU19" s="104" t="str">
        <f t="shared" si="180"/>
        <v/>
      </c>
      <c r="JV19" s="102"/>
      <c r="JW19" s="102"/>
      <c r="JX19" s="104" t="str">
        <f t="shared" si="53"/>
        <v/>
      </c>
      <c r="JY19" s="102"/>
      <c r="JZ19" s="104" t="str">
        <f t="shared" si="181"/>
        <v/>
      </c>
      <c r="KA19" s="104">
        <f t="shared" si="182"/>
        <v>11.5</v>
      </c>
      <c r="KB19" s="104">
        <f t="shared" si="183"/>
        <v>14.857142857142858</v>
      </c>
      <c r="KC19" s="104">
        <f t="shared" si="184"/>
        <v>13.514285714285716</v>
      </c>
      <c r="KD19" s="104" t="str">
        <f t="shared" si="185"/>
        <v/>
      </c>
      <c r="KE19" s="104">
        <f t="shared" si="186"/>
        <v>13.514285714285716</v>
      </c>
      <c r="KF19" s="105">
        <f t="shared" si="54"/>
        <v>2</v>
      </c>
      <c r="KG19" s="109">
        <f t="shared" si="187"/>
        <v>5</v>
      </c>
      <c r="KH19" s="102"/>
      <c r="KI19" s="102"/>
      <c r="KJ19" s="104" t="str">
        <f t="shared" si="55"/>
        <v/>
      </c>
      <c r="KK19" s="102"/>
      <c r="KL19" s="104" t="str">
        <f t="shared" si="188"/>
        <v/>
      </c>
      <c r="KM19" s="102"/>
      <c r="KN19" s="102"/>
      <c r="KO19" s="104" t="str">
        <f t="shared" si="56"/>
        <v/>
      </c>
      <c r="KP19" s="102"/>
      <c r="KQ19" s="104" t="str">
        <f t="shared" si="189"/>
        <v/>
      </c>
      <c r="KR19" s="102"/>
      <c r="KS19" s="102"/>
      <c r="KT19" s="104" t="str">
        <f t="shared" si="57"/>
        <v/>
      </c>
      <c r="KU19" s="118"/>
      <c r="KV19" s="104" t="str">
        <f t="shared" si="190"/>
        <v/>
      </c>
      <c r="KW19" s="102"/>
      <c r="KX19" s="102"/>
      <c r="KY19" s="104" t="str">
        <f t="shared" si="58"/>
        <v/>
      </c>
      <c r="KZ19" s="118"/>
      <c r="LA19" s="104" t="str">
        <f t="shared" si="191"/>
        <v/>
      </c>
      <c r="LB19" s="102"/>
      <c r="LC19" s="102"/>
      <c r="LD19" s="104" t="str">
        <f t="shared" si="59"/>
        <v/>
      </c>
      <c r="LE19" s="102"/>
      <c r="LF19" s="104" t="str">
        <f t="shared" si="192"/>
        <v/>
      </c>
      <c r="LG19" s="104" t="str">
        <f t="shared" si="193"/>
        <v/>
      </c>
      <c r="LH19" s="104" t="str">
        <f t="shared" si="194"/>
        <v/>
      </c>
      <c r="LI19" s="104" t="str">
        <f t="shared" si="195"/>
        <v/>
      </c>
      <c r="LJ19" s="104" t="str">
        <f t="shared" si="196"/>
        <v/>
      </c>
      <c r="LK19" s="104" t="str">
        <f t="shared" si="197"/>
        <v/>
      </c>
      <c r="LL19" s="105" t="str">
        <f t="shared" si="60"/>
        <v/>
      </c>
      <c r="LM19" s="109" t="str">
        <f t="shared" si="198"/>
        <v/>
      </c>
      <c r="LN19" s="102"/>
      <c r="LO19" s="102"/>
      <c r="LP19" s="104" t="str">
        <f t="shared" si="61"/>
        <v/>
      </c>
      <c r="LQ19" s="102"/>
      <c r="LR19" s="104" t="str">
        <f t="shared" si="199"/>
        <v/>
      </c>
      <c r="LS19" s="102"/>
      <c r="LT19" s="102"/>
      <c r="LU19" s="104" t="str">
        <f t="shared" si="62"/>
        <v/>
      </c>
      <c r="LV19" s="102"/>
      <c r="LW19" s="104" t="str">
        <f t="shared" si="200"/>
        <v/>
      </c>
      <c r="LX19" s="102"/>
      <c r="LY19" s="102"/>
      <c r="LZ19" s="104" t="str">
        <f t="shared" si="63"/>
        <v/>
      </c>
      <c r="MA19" s="118"/>
      <c r="MB19" s="104" t="str">
        <f t="shared" si="201"/>
        <v/>
      </c>
      <c r="MC19" s="102"/>
      <c r="MD19" s="102"/>
      <c r="ME19" s="104" t="str">
        <f t="shared" si="64"/>
        <v/>
      </c>
      <c r="MF19" s="118"/>
      <c r="MG19" s="104" t="str">
        <f t="shared" si="202"/>
        <v/>
      </c>
      <c r="MH19" s="102"/>
      <c r="MI19" s="102"/>
      <c r="MJ19" s="104" t="str">
        <f t="shared" si="65"/>
        <v/>
      </c>
      <c r="MK19" s="102"/>
      <c r="ML19" s="104" t="str">
        <f t="shared" si="203"/>
        <v/>
      </c>
      <c r="MM19" s="104" t="str">
        <f t="shared" si="204"/>
        <v/>
      </c>
      <c r="MN19" s="104" t="str">
        <f t="shared" si="205"/>
        <v/>
      </c>
      <c r="MO19" s="104" t="str">
        <f t="shared" si="206"/>
        <v/>
      </c>
      <c r="MP19" s="104" t="str">
        <f t="shared" si="207"/>
        <v/>
      </c>
      <c r="MQ19" s="104" t="str">
        <f t="shared" si="208"/>
        <v/>
      </c>
      <c r="MR19" s="105" t="str">
        <f t="shared" si="66"/>
        <v/>
      </c>
      <c r="MS19" s="109" t="str">
        <f t="shared" si="209"/>
        <v/>
      </c>
      <c r="MT19" s="102"/>
      <c r="MU19" s="102"/>
      <c r="MV19" s="104" t="str">
        <f t="shared" si="67"/>
        <v/>
      </c>
      <c r="MW19" s="102"/>
      <c r="MX19" s="104" t="str">
        <f t="shared" si="210"/>
        <v/>
      </c>
      <c r="MY19" s="102"/>
      <c r="MZ19" s="102"/>
      <c r="NA19" s="104" t="str">
        <f t="shared" si="68"/>
        <v/>
      </c>
      <c r="NB19" s="102"/>
      <c r="NC19" s="104" t="str">
        <f t="shared" si="211"/>
        <v/>
      </c>
      <c r="ND19" s="102"/>
      <c r="NE19" s="102"/>
      <c r="NF19" s="104" t="str">
        <f t="shared" si="69"/>
        <v/>
      </c>
      <c r="NG19" s="118"/>
      <c r="NH19" s="104" t="str">
        <f t="shared" si="212"/>
        <v/>
      </c>
      <c r="NI19" s="102"/>
      <c r="NJ19" s="102"/>
      <c r="NK19" s="104" t="str">
        <f t="shared" si="70"/>
        <v/>
      </c>
      <c r="NL19" s="118"/>
      <c r="NM19" s="104" t="str">
        <f t="shared" si="213"/>
        <v/>
      </c>
      <c r="NN19" s="102"/>
      <c r="NO19" s="102"/>
      <c r="NP19" s="104" t="str">
        <f t="shared" si="71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72"/>
        <v/>
      </c>
      <c r="NY19" s="109" t="str">
        <f t="shared" si="220"/>
        <v/>
      </c>
      <c r="OA19" s="104">
        <f t="shared" si="73"/>
        <v>9.1000000000000014</v>
      </c>
      <c r="OB19" s="104">
        <f t="shared" si="74"/>
        <v>9.3000000000000007</v>
      </c>
      <c r="OC19" s="104">
        <f t="shared" si="75"/>
        <v>7.0187500000000007</v>
      </c>
      <c r="OD19" s="104">
        <f t="shared" si="76"/>
        <v>12.7</v>
      </c>
      <c r="OE19" s="104">
        <f t="shared" si="77"/>
        <v>14.275</v>
      </c>
      <c r="OF19" s="104">
        <f t="shared" si="78"/>
        <v>10</v>
      </c>
      <c r="OG19" s="104">
        <f t="shared" si="79"/>
        <v>10</v>
      </c>
      <c r="OH19" s="104" t="str">
        <f t="shared" si="80"/>
        <v/>
      </c>
      <c r="OI19" s="104">
        <f t="shared" si="81"/>
        <v>13.514285714285716</v>
      </c>
      <c r="OJ19" s="104" t="str">
        <f t="shared" si="82"/>
        <v/>
      </c>
      <c r="OK19" s="104" t="str">
        <f t="shared" si="83"/>
        <v/>
      </c>
      <c r="OL19" s="104" t="str">
        <f t="shared" si="84"/>
        <v/>
      </c>
      <c r="OM19" s="134"/>
      <c r="ON19" s="104">
        <f t="shared" si="85"/>
        <v>9.6428571428571423</v>
      </c>
      <c r="OO19" s="104">
        <f t="shared" si="86"/>
        <v>7.8480548469387754</v>
      </c>
      <c r="OP19" s="104">
        <f t="shared" si="87"/>
        <v>10.180261479591836</v>
      </c>
      <c r="OQ19" s="104">
        <f t="shared" si="88"/>
        <v>10.180261479591836</v>
      </c>
      <c r="OR19" s="105">
        <f t="shared" si="221"/>
        <v>13</v>
      </c>
      <c r="OS19" s="105">
        <f t="shared" si="222"/>
        <v>30</v>
      </c>
      <c r="OT19" s="134"/>
      <c r="OU19" s="109">
        <f t="shared" si="89"/>
        <v>22</v>
      </c>
      <c r="OW19" s="95" t="s">
        <v>32</v>
      </c>
      <c r="OX19" s="95" t="s">
        <v>32</v>
      </c>
      <c r="OY19" s="95" t="s">
        <v>30</v>
      </c>
      <c r="OZ19" s="244" t="s">
        <v>30</v>
      </c>
      <c r="PA19" s="95"/>
      <c r="PB19" s="95" t="s">
        <v>31</v>
      </c>
      <c r="PC19" s="95"/>
      <c r="PD19" s="95"/>
      <c r="PE19" s="95"/>
      <c r="PF19" s="95"/>
    </row>
    <row r="20" spans="1:422" x14ac:dyDescent="0.25">
      <c r="A20" s="103">
        <f t="shared" si="223"/>
        <v>15</v>
      </c>
      <c r="B20" s="237" t="s">
        <v>340</v>
      </c>
      <c r="C20" s="237" t="s">
        <v>446</v>
      </c>
      <c r="D20" s="237" t="s">
        <v>469</v>
      </c>
      <c r="E20" s="238" t="s">
        <v>278</v>
      </c>
      <c r="F20" s="102">
        <v>18</v>
      </c>
      <c r="G20" s="102">
        <v>11</v>
      </c>
      <c r="H20" s="104">
        <f t="shared" si="0"/>
        <v>13.8</v>
      </c>
      <c r="I20" s="102"/>
      <c r="J20" s="104">
        <f t="shared" si="90"/>
        <v>13.8</v>
      </c>
      <c r="K20" s="102">
        <v>10.5</v>
      </c>
      <c r="L20" s="102">
        <v>16</v>
      </c>
      <c r="M20" s="104">
        <f t="shared" si="1"/>
        <v>13.8</v>
      </c>
      <c r="N20" s="102"/>
      <c r="O20" s="104">
        <f t="shared" si="91"/>
        <v>13.8</v>
      </c>
      <c r="P20" s="102"/>
      <c r="Q20" s="102"/>
      <c r="R20" s="104" t="str">
        <f t="shared" si="2"/>
        <v/>
      </c>
      <c r="S20" s="118"/>
      <c r="T20" s="104" t="str">
        <f t="shared" si="92"/>
        <v/>
      </c>
      <c r="U20" s="102"/>
      <c r="V20" s="102"/>
      <c r="W20" s="104" t="str">
        <f t="shared" si="3"/>
        <v/>
      </c>
      <c r="X20" s="118"/>
      <c r="Y20" s="104" t="str">
        <f t="shared" si="93"/>
        <v/>
      </c>
      <c r="Z20" s="102"/>
      <c r="AA20" s="102"/>
      <c r="AB20" s="104" t="str">
        <f t="shared" si="4"/>
        <v/>
      </c>
      <c r="AC20" s="102"/>
      <c r="AD20" s="104" t="str">
        <f t="shared" si="94"/>
        <v/>
      </c>
      <c r="AE20" s="104">
        <f t="shared" si="95"/>
        <v>14.25</v>
      </c>
      <c r="AF20" s="104">
        <f t="shared" si="96"/>
        <v>13.5</v>
      </c>
      <c r="AG20" s="104">
        <f t="shared" si="97"/>
        <v>13.8</v>
      </c>
      <c r="AH20" s="104" t="str">
        <f t="shared" si="98"/>
        <v/>
      </c>
      <c r="AI20" s="104">
        <f t="shared" si="99"/>
        <v>13.8</v>
      </c>
      <c r="AJ20" s="105">
        <f t="shared" si="5"/>
        <v>5</v>
      </c>
      <c r="AK20" s="109">
        <f t="shared" si="6"/>
        <v>6</v>
      </c>
      <c r="AL20" s="102">
        <v>15.5</v>
      </c>
      <c r="AM20" s="102">
        <v>12.5</v>
      </c>
      <c r="AN20" s="104">
        <f t="shared" si="7"/>
        <v>13.7</v>
      </c>
      <c r="AO20" s="102"/>
      <c r="AP20" s="104">
        <f t="shared" si="100"/>
        <v>13.7</v>
      </c>
      <c r="AQ20" s="102">
        <v>13.25</v>
      </c>
      <c r="AR20" s="102">
        <v>15</v>
      </c>
      <c r="AS20" s="104">
        <f t="shared" si="8"/>
        <v>14.3</v>
      </c>
      <c r="AT20" s="102"/>
      <c r="AU20" s="104">
        <f t="shared" si="101"/>
        <v>14.3</v>
      </c>
      <c r="AV20" s="102"/>
      <c r="AW20" s="102"/>
      <c r="AX20" s="104" t="str">
        <f t="shared" si="9"/>
        <v/>
      </c>
      <c r="AY20" s="118"/>
      <c r="AZ20" s="104" t="str">
        <f t="shared" si="102"/>
        <v/>
      </c>
      <c r="BA20" s="102"/>
      <c r="BB20" s="102"/>
      <c r="BC20" s="104" t="str">
        <f t="shared" si="10"/>
        <v/>
      </c>
      <c r="BD20" s="118"/>
      <c r="BE20" s="104" t="str">
        <f t="shared" si="103"/>
        <v/>
      </c>
      <c r="BF20" s="102"/>
      <c r="BG20" s="102"/>
      <c r="BH20" s="104" t="str">
        <f t="shared" si="11"/>
        <v/>
      </c>
      <c r="BI20" s="102"/>
      <c r="BJ20" s="104" t="str">
        <f t="shared" si="104"/>
        <v/>
      </c>
      <c r="BK20" s="104">
        <f t="shared" si="105"/>
        <v>14.375</v>
      </c>
      <c r="BL20" s="104">
        <f t="shared" si="106"/>
        <v>13.75</v>
      </c>
      <c r="BM20" s="104">
        <f t="shared" si="107"/>
        <v>14</v>
      </c>
      <c r="BN20" s="104" t="str">
        <f t="shared" si="108"/>
        <v/>
      </c>
      <c r="BO20" s="104">
        <f t="shared" si="109"/>
        <v>14</v>
      </c>
      <c r="BP20" s="105">
        <f t="shared" si="12"/>
        <v>5</v>
      </c>
      <c r="BQ20" s="109">
        <f t="shared" si="110"/>
        <v>2</v>
      </c>
      <c r="BR20" s="102">
        <v>15</v>
      </c>
      <c r="BS20" s="102">
        <v>8.5</v>
      </c>
      <c r="BT20" s="104">
        <f t="shared" si="13"/>
        <v>11.1</v>
      </c>
      <c r="BU20" s="102"/>
      <c r="BV20" s="104">
        <f t="shared" si="111"/>
        <v>11.1</v>
      </c>
      <c r="BW20" s="102">
        <v>13</v>
      </c>
      <c r="BX20" s="102">
        <v>12</v>
      </c>
      <c r="BY20" s="104">
        <f t="shared" si="14"/>
        <v>12.399999999999999</v>
      </c>
      <c r="BZ20" s="102"/>
      <c r="CA20" s="104">
        <f t="shared" si="112"/>
        <v>12.399999999999999</v>
      </c>
      <c r="CB20" s="102">
        <v>14</v>
      </c>
      <c r="CC20" s="102">
        <v>14.5</v>
      </c>
      <c r="CD20" s="104">
        <f t="shared" si="15"/>
        <v>14.3</v>
      </c>
      <c r="CE20" s="118"/>
      <c r="CF20" s="104">
        <f t="shared" si="113"/>
        <v>14.3</v>
      </c>
      <c r="CG20" s="102"/>
      <c r="CH20" s="102"/>
      <c r="CI20" s="104" t="str">
        <f t="shared" si="16"/>
        <v/>
      </c>
      <c r="CJ20" s="118"/>
      <c r="CK20" s="104" t="str">
        <f t="shared" si="114"/>
        <v/>
      </c>
      <c r="CL20" s="102"/>
      <c r="CM20" s="102"/>
      <c r="CN20" s="104" t="str">
        <f t="shared" si="17"/>
        <v/>
      </c>
      <c r="CO20" s="102"/>
      <c r="CP20" s="104" t="str">
        <f t="shared" si="115"/>
        <v/>
      </c>
      <c r="CQ20" s="104">
        <f t="shared" si="116"/>
        <v>14.0625</v>
      </c>
      <c r="CR20" s="104">
        <f t="shared" si="117"/>
        <v>11.46875</v>
      </c>
      <c r="CS20" s="104">
        <f t="shared" si="118"/>
        <v>12.50625</v>
      </c>
      <c r="CT20" s="104" t="str">
        <f t="shared" si="119"/>
        <v/>
      </c>
      <c r="CU20" s="104">
        <f t="shared" si="120"/>
        <v>12.50625</v>
      </c>
      <c r="CV20" s="105">
        <f t="shared" si="18"/>
        <v>5</v>
      </c>
      <c r="CW20" s="109">
        <f t="shared" si="121"/>
        <v>2</v>
      </c>
      <c r="CX20" s="102">
        <v>16</v>
      </c>
      <c r="CY20" s="102">
        <v>13.5</v>
      </c>
      <c r="CZ20" s="104">
        <f t="shared" si="19"/>
        <v>14.5</v>
      </c>
      <c r="DA20" s="102"/>
      <c r="DB20" s="104">
        <f t="shared" si="122"/>
        <v>14.5</v>
      </c>
      <c r="DC20" s="102">
        <v>15.5</v>
      </c>
      <c r="DD20" s="102">
        <v>12</v>
      </c>
      <c r="DE20" s="104">
        <f t="shared" si="20"/>
        <v>13.399999999999999</v>
      </c>
      <c r="DF20" s="102"/>
      <c r="DG20" s="104">
        <f t="shared" si="123"/>
        <v>13.399999999999999</v>
      </c>
      <c r="DH20" s="102"/>
      <c r="DI20" s="102"/>
      <c r="DJ20" s="104" t="str">
        <f t="shared" si="21"/>
        <v/>
      </c>
      <c r="DK20" s="118"/>
      <c r="DL20" s="104" t="str">
        <f t="shared" si="124"/>
        <v/>
      </c>
      <c r="DM20" s="102"/>
      <c r="DN20" s="102"/>
      <c r="DO20" s="104" t="str">
        <f t="shared" si="22"/>
        <v/>
      </c>
      <c r="DP20" s="118"/>
      <c r="DQ20" s="104" t="str">
        <f t="shared" si="125"/>
        <v/>
      </c>
      <c r="DR20" s="102"/>
      <c r="DS20" s="102"/>
      <c r="DT20" s="104" t="str">
        <f t="shared" si="23"/>
        <v/>
      </c>
      <c r="DU20" s="102"/>
      <c r="DV20" s="104" t="str">
        <f t="shared" si="126"/>
        <v/>
      </c>
      <c r="DW20" s="104">
        <f t="shared" si="127"/>
        <v>15.75</v>
      </c>
      <c r="DX20" s="104">
        <f t="shared" si="128"/>
        <v>12.75</v>
      </c>
      <c r="DY20" s="104">
        <f t="shared" si="129"/>
        <v>13.95</v>
      </c>
      <c r="DZ20" s="104" t="str">
        <f t="shared" si="130"/>
        <v/>
      </c>
      <c r="EA20" s="104">
        <f t="shared" si="131"/>
        <v>13.95</v>
      </c>
      <c r="EB20" s="105">
        <f t="shared" si="24"/>
        <v>3</v>
      </c>
      <c r="EC20" s="109">
        <f t="shared" si="132"/>
        <v>4</v>
      </c>
      <c r="ED20" s="102">
        <v>18.5</v>
      </c>
      <c r="EE20" s="242">
        <v>14.75</v>
      </c>
      <c r="EF20" s="104">
        <f t="shared" si="25"/>
        <v>16.25</v>
      </c>
      <c r="EG20" s="102"/>
      <c r="EH20" s="104">
        <f t="shared" si="133"/>
        <v>16.25</v>
      </c>
      <c r="EI20" s="102">
        <v>18.5</v>
      </c>
      <c r="EJ20" s="102">
        <v>12.75</v>
      </c>
      <c r="EK20" s="104">
        <f t="shared" si="26"/>
        <v>15.05</v>
      </c>
      <c r="EL20" s="102"/>
      <c r="EM20" s="104">
        <f t="shared" si="134"/>
        <v>15.05</v>
      </c>
      <c r="EN20" s="102"/>
      <c r="EO20" s="102"/>
      <c r="EP20" s="104" t="str">
        <f t="shared" si="27"/>
        <v/>
      </c>
      <c r="EQ20" s="118"/>
      <c r="ER20" s="104" t="str">
        <f t="shared" si="135"/>
        <v/>
      </c>
      <c r="ES20" s="102"/>
      <c r="ET20" s="102"/>
      <c r="EU20" s="104" t="str">
        <f t="shared" si="28"/>
        <v/>
      </c>
      <c r="EV20" s="118"/>
      <c r="EW20" s="104" t="str">
        <f t="shared" si="136"/>
        <v/>
      </c>
      <c r="EX20" s="102"/>
      <c r="EY20" s="102"/>
      <c r="EZ20" s="104" t="str">
        <f t="shared" si="29"/>
        <v/>
      </c>
      <c r="FA20" s="102"/>
      <c r="FB20" s="104" t="str">
        <f t="shared" si="137"/>
        <v/>
      </c>
      <c r="FC20" s="104">
        <f t="shared" si="138"/>
        <v>18.5</v>
      </c>
      <c r="FD20" s="104">
        <f t="shared" si="139"/>
        <v>13.75</v>
      </c>
      <c r="FE20" s="104">
        <f t="shared" si="140"/>
        <v>15.65</v>
      </c>
      <c r="FF20" s="104" t="str">
        <f t="shared" si="141"/>
        <v/>
      </c>
      <c r="FG20" s="104">
        <f t="shared" si="142"/>
        <v>15.65</v>
      </c>
      <c r="FH20" s="105">
        <f t="shared" si="30"/>
        <v>3</v>
      </c>
      <c r="FI20" s="109">
        <f t="shared" si="143"/>
        <v>3</v>
      </c>
      <c r="FJ20" s="102"/>
      <c r="FK20" s="102"/>
      <c r="FL20" s="104" t="str">
        <f t="shared" si="31"/>
        <v/>
      </c>
      <c r="FM20" s="102"/>
      <c r="FN20" s="104" t="str">
        <f t="shared" si="144"/>
        <v/>
      </c>
      <c r="FO20" s="102"/>
      <c r="FP20" s="102"/>
      <c r="FQ20" s="104" t="str">
        <f t="shared" si="32"/>
        <v/>
      </c>
      <c r="FR20" s="102"/>
      <c r="FS20" s="104" t="str">
        <f t="shared" si="145"/>
        <v/>
      </c>
      <c r="FT20" s="102"/>
      <c r="FU20" s="102"/>
      <c r="FV20" s="104" t="str">
        <f t="shared" si="33"/>
        <v/>
      </c>
      <c r="FW20" s="118"/>
      <c r="FX20" s="104" t="str">
        <f t="shared" si="146"/>
        <v/>
      </c>
      <c r="FY20" s="102"/>
      <c r="FZ20" s="102"/>
      <c r="GA20" s="104" t="str">
        <f t="shared" si="34"/>
        <v/>
      </c>
      <c r="GB20" s="118"/>
      <c r="GC20" s="104" t="str">
        <f t="shared" si="147"/>
        <v/>
      </c>
      <c r="GD20" s="102"/>
      <c r="GE20" s="102"/>
      <c r="GF20" s="104" t="str">
        <f t="shared" si="35"/>
        <v/>
      </c>
      <c r="GG20" s="102"/>
      <c r="GH20" s="104" t="str">
        <f t="shared" si="148"/>
        <v/>
      </c>
      <c r="GI20" s="104" t="str">
        <f t="shared" si="149"/>
        <v/>
      </c>
      <c r="GJ20" s="104" t="str">
        <f t="shared" si="150"/>
        <v/>
      </c>
      <c r="GK20" s="104" t="str">
        <f t="shared" si="151"/>
        <v/>
      </c>
      <c r="GL20" s="104" t="str">
        <f t="shared" si="152"/>
        <v/>
      </c>
      <c r="GM20" s="104" t="str">
        <f t="shared" si="153"/>
        <v/>
      </c>
      <c r="GN20" s="105" t="str">
        <f t="shared" si="36"/>
        <v/>
      </c>
      <c r="GO20" s="109" t="str">
        <f t="shared" si="154"/>
        <v/>
      </c>
      <c r="GP20" s="102">
        <v>11</v>
      </c>
      <c r="GQ20" s="102">
        <v>12.5</v>
      </c>
      <c r="GR20" s="104">
        <f t="shared" si="37"/>
        <v>11</v>
      </c>
      <c r="GS20" s="102"/>
      <c r="GT20" s="104">
        <f t="shared" si="155"/>
        <v>11</v>
      </c>
      <c r="GU20" s="102">
        <v>17</v>
      </c>
      <c r="GV20" s="102">
        <v>16</v>
      </c>
      <c r="GW20" s="104">
        <f t="shared" si="38"/>
        <v>17</v>
      </c>
      <c r="GX20" s="102"/>
      <c r="GY20" s="104">
        <f t="shared" si="156"/>
        <v>17</v>
      </c>
      <c r="GZ20" s="102"/>
      <c r="HA20" s="102"/>
      <c r="HB20" s="104" t="str">
        <f t="shared" si="39"/>
        <v/>
      </c>
      <c r="HC20" s="118"/>
      <c r="HD20" s="104" t="str">
        <f t="shared" si="157"/>
        <v/>
      </c>
      <c r="HE20" s="102"/>
      <c r="HF20" s="102"/>
      <c r="HG20" s="104" t="str">
        <f t="shared" si="40"/>
        <v/>
      </c>
      <c r="HH20" s="118"/>
      <c r="HI20" s="104" t="str">
        <f t="shared" si="158"/>
        <v/>
      </c>
      <c r="HJ20" s="102"/>
      <c r="HK20" s="102"/>
      <c r="HL20" s="104" t="str">
        <f t="shared" si="41"/>
        <v/>
      </c>
      <c r="HM20" s="102"/>
      <c r="HN20" s="104" t="str">
        <f t="shared" si="159"/>
        <v/>
      </c>
      <c r="HO20" s="104">
        <f t="shared" si="160"/>
        <v>14</v>
      </c>
      <c r="HP20" s="104">
        <f t="shared" si="161"/>
        <v>14.25</v>
      </c>
      <c r="HQ20" s="104">
        <f t="shared" si="162"/>
        <v>14</v>
      </c>
      <c r="HR20" s="104" t="str">
        <f t="shared" si="163"/>
        <v/>
      </c>
      <c r="HS20" s="104">
        <f t="shared" si="164"/>
        <v>14</v>
      </c>
      <c r="HT20" s="105">
        <f t="shared" si="42"/>
        <v>2</v>
      </c>
      <c r="HU20" s="109">
        <f t="shared" si="165"/>
        <v>2</v>
      </c>
      <c r="HV20" s="102">
        <v>16</v>
      </c>
      <c r="HW20" s="102">
        <v>11.75</v>
      </c>
      <c r="HX20" s="104">
        <f t="shared" si="43"/>
        <v>16</v>
      </c>
      <c r="HY20" s="102"/>
      <c r="HZ20" s="104">
        <f t="shared" si="166"/>
        <v>16</v>
      </c>
      <c r="IA20" s="102"/>
      <c r="IB20" s="102"/>
      <c r="IC20" s="104" t="str">
        <f t="shared" si="44"/>
        <v/>
      </c>
      <c r="ID20" s="102"/>
      <c r="IE20" s="104" t="str">
        <f t="shared" si="167"/>
        <v/>
      </c>
      <c r="IF20" s="102"/>
      <c r="IG20" s="102"/>
      <c r="IH20" s="104" t="str">
        <f t="shared" si="45"/>
        <v/>
      </c>
      <c r="II20" s="118"/>
      <c r="IJ20" s="104" t="str">
        <f t="shared" si="168"/>
        <v/>
      </c>
      <c r="IK20" s="102"/>
      <c r="IL20" s="102"/>
      <c r="IM20" s="104" t="str">
        <f t="shared" si="46"/>
        <v/>
      </c>
      <c r="IN20" s="118"/>
      <c r="IO20" s="104" t="str">
        <f t="shared" si="169"/>
        <v/>
      </c>
      <c r="IP20" s="102"/>
      <c r="IQ20" s="102"/>
      <c r="IR20" s="104" t="str">
        <f t="shared" si="47"/>
        <v/>
      </c>
      <c r="IS20" s="102"/>
      <c r="IT20" s="104" t="str">
        <f t="shared" si="170"/>
        <v/>
      </c>
      <c r="IU20" s="104">
        <f t="shared" si="171"/>
        <v>16</v>
      </c>
      <c r="IV20" s="104">
        <f t="shared" si="172"/>
        <v>11.75</v>
      </c>
      <c r="IW20" s="104">
        <f t="shared" si="173"/>
        <v>16</v>
      </c>
      <c r="IX20" s="104" t="str">
        <f t="shared" si="174"/>
        <v/>
      </c>
      <c r="IY20" s="104">
        <f t="shared" si="175"/>
        <v>16</v>
      </c>
      <c r="IZ20" s="105">
        <f t="shared" si="48"/>
        <v>2</v>
      </c>
      <c r="JA20" s="109">
        <f t="shared" si="176"/>
        <v>1</v>
      </c>
      <c r="JB20" s="102">
        <v>14.625</v>
      </c>
      <c r="JC20" s="102">
        <v>14.25</v>
      </c>
      <c r="JD20" s="104">
        <f t="shared" si="49"/>
        <v>14.399999999999999</v>
      </c>
      <c r="JE20" s="102"/>
      <c r="JF20" s="104">
        <f t="shared" si="177"/>
        <v>14.399999999999999</v>
      </c>
      <c r="JG20" s="102"/>
      <c r="JH20" s="102"/>
      <c r="JI20" s="104" t="str">
        <f t="shared" si="50"/>
        <v/>
      </c>
      <c r="JJ20" s="102"/>
      <c r="JK20" s="104" t="str">
        <f t="shared" si="178"/>
        <v/>
      </c>
      <c r="JL20" s="102"/>
      <c r="JM20" s="102"/>
      <c r="JN20" s="104" t="str">
        <f t="shared" si="51"/>
        <v/>
      </c>
      <c r="JO20" s="118"/>
      <c r="JP20" s="104" t="str">
        <f t="shared" si="179"/>
        <v/>
      </c>
      <c r="JQ20" s="102"/>
      <c r="JR20" s="102"/>
      <c r="JS20" s="104" t="str">
        <f t="shared" si="52"/>
        <v/>
      </c>
      <c r="JT20" s="118"/>
      <c r="JU20" s="104" t="str">
        <f t="shared" si="180"/>
        <v/>
      </c>
      <c r="JV20" s="102"/>
      <c r="JW20" s="102"/>
      <c r="JX20" s="104" t="str">
        <f t="shared" si="53"/>
        <v/>
      </c>
      <c r="JY20" s="102"/>
      <c r="JZ20" s="104" t="str">
        <f t="shared" si="181"/>
        <v/>
      </c>
      <c r="KA20" s="104">
        <f t="shared" si="182"/>
        <v>14.625</v>
      </c>
      <c r="KB20" s="104">
        <f t="shared" si="183"/>
        <v>14.25</v>
      </c>
      <c r="KC20" s="104">
        <f t="shared" si="184"/>
        <v>14.399999999999999</v>
      </c>
      <c r="KD20" s="104" t="str">
        <f t="shared" si="185"/>
        <v/>
      </c>
      <c r="KE20" s="104">
        <f t="shared" si="186"/>
        <v>14.399999999999999</v>
      </c>
      <c r="KF20" s="105">
        <f t="shared" si="54"/>
        <v>2</v>
      </c>
      <c r="KG20" s="109">
        <f t="shared" si="187"/>
        <v>2</v>
      </c>
      <c r="KH20" s="102"/>
      <c r="KI20" s="102"/>
      <c r="KJ20" s="104" t="str">
        <f t="shared" si="55"/>
        <v/>
      </c>
      <c r="KK20" s="102"/>
      <c r="KL20" s="104" t="str">
        <f t="shared" si="188"/>
        <v/>
      </c>
      <c r="KM20" s="102"/>
      <c r="KN20" s="102"/>
      <c r="KO20" s="104" t="str">
        <f t="shared" si="56"/>
        <v/>
      </c>
      <c r="KP20" s="102"/>
      <c r="KQ20" s="104" t="str">
        <f t="shared" si="189"/>
        <v/>
      </c>
      <c r="KR20" s="102"/>
      <c r="KS20" s="102"/>
      <c r="KT20" s="104" t="str">
        <f t="shared" si="57"/>
        <v/>
      </c>
      <c r="KU20" s="118"/>
      <c r="KV20" s="104" t="str">
        <f t="shared" si="190"/>
        <v/>
      </c>
      <c r="KW20" s="102"/>
      <c r="KX20" s="102"/>
      <c r="KY20" s="104" t="str">
        <f t="shared" si="58"/>
        <v/>
      </c>
      <c r="KZ20" s="118"/>
      <c r="LA20" s="104" t="str">
        <f t="shared" si="191"/>
        <v/>
      </c>
      <c r="LB20" s="102"/>
      <c r="LC20" s="102"/>
      <c r="LD20" s="104" t="str">
        <f t="shared" si="59"/>
        <v/>
      </c>
      <c r="LE20" s="102"/>
      <c r="LF20" s="104" t="str">
        <f t="shared" si="192"/>
        <v/>
      </c>
      <c r="LG20" s="104" t="str">
        <f t="shared" si="193"/>
        <v/>
      </c>
      <c r="LH20" s="104" t="str">
        <f t="shared" si="194"/>
        <v/>
      </c>
      <c r="LI20" s="104" t="str">
        <f t="shared" si="195"/>
        <v/>
      </c>
      <c r="LJ20" s="104" t="str">
        <f t="shared" si="196"/>
        <v/>
      </c>
      <c r="LK20" s="104" t="str">
        <f t="shared" si="197"/>
        <v/>
      </c>
      <c r="LL20" s="105" t="str">
        <f t="shared" si="60"/>
        <v/>
      </c>
      <c r="LM20" s="109" t="str">
        <f t="shared" si="198"/>
        <v/>
      </c>
      <c r="LN20" s="102"/>
      <c r="LO20" s="102"/>
      <c r="LP20" s="104" t="str">
        <f t="shared" si="61"/>
        <v/>
      </c>
      <c r="LQ20" s="102"/>
      <c r="LR20" s="104" t="str">
        <f t="shared" si="199"/>
        <v/>
      </c>
      <c r="LS20" s="102"/>
      <c r="LT20" s="102"/>
      <c r="LU20" s="104" t="str">
        <f t="shared" si="62"/>
        <v/>
      </c>
      <c r="LV20" s="102"/>
      <c r="LW20" s="104" t="str">
        <f t="shared" si="200"/>
        <v/>
      </c>
      <c r="LX20" s="102"/>
      <c r="LY20" s="102"/>
      <c r="LZ20" s="104" t="str">
        <f t="shared" si="63"/>
        <v/>
      </c>
      <c r="MA20" s="118"/>
      <c r="MB20" s="104" t="str">
        <f t="shared" si="201"/>
        <v/>
      </c>
      <c r="MC20" s="102"/>
      <c r="MD20" s="102"/>
      <c r="ME20" s="104" t="str">
        <f t="shared" si="64"/>
        <v/>
      </c>
      <c r="MF20" s="118"/>
      <c r="MG20" s="104" t="str">
        <f t="shared" si="202"/>
        <v/>
      </c>
      <c r="MH20" s="102"/>
      <c r="MI20" s="102"/>
      <c r="MJ20" s="104" t="str">
        <f t="shared" si="65"/>
        <v/>
      </c>
      <c r="MK20" s="102"/>
      <c r="ML20" s="104" t="str">
        <f t="shared" si="203"/>
        <v/>
      </c>
      <c r="MM20" s="104" t="str">
        <f t="shared" si="204"/>
        <v/>
      </c>
      <c r="MN20" s="104" t="str">
        <f t="shared" si="205"/>
        <v/>
      </c>
      <c r="MO20" s="104" t="str">
        <f t="shared" si="206"/>
        <v/>
      </c>
      <c r="MP20" s="104" t="str">
        <f t="shared" si="207"/>
        <v/>
      </c>
      <c r="MQ20" s="104" t="str">
        <f t="shared" si="208"/>
        <v/>
      </c>
      <c r="MR20" s="105" t="str">
        <f t="shared" si="66"/>
        <v/>
      </c>
      <c r="MS20" s="109" t="str">
        <f t="shared" si="209"/>
        <v/>
      </c>
      <c r="MT20" s="102"/>
      <c r="MU20" s="102"/>
      <c r="MV20" s="104" t="str">
        <f t="shared" si="67"/>
        <v/>
      </c>
      <c r="MW20" s="102"/>
      <c r="MX20" s="104" t="str">
        <f t="shared" si="210"/>
        <v/>
      </c>
      <c r="MY20" s="102"/>
      <c r="MZ20" s="102"/>
      <c r="NA20" s="104" t="str">
        <f t="shared" si="68"/>
        <v/>
      </c>
      <c r="NB20" s="102"/>
      <c r="NC20" s="104" t="str">
        <f t="shared" si="211"/>
        <v/>
      </c>
      <c r="ND20" s="102"/>
      <c r="NE20" s="102"/>
      <c r="NF20" s="104" t="str">
        <f t="shared" si="69"/>
        <v/>
      </c>
      <c r="NG20" s="118"/>
      <c r="NH20" s="104" t="str">
        <f t="shared" si="212"/>
        <v/>
      </c>
      <c r="NI20" s="102"/>
      <c r="NJ20" s="102"/>
      <c r="NK20" s="104" t="str">
        <f t="shared" si="70"/>
        <v/>
      </c>
      <c r="NL20" s="118"/>
      <c r="NM20" s="104" t="str">
        <f t="shared" si="213"/>
        <v/>
      </c>
      <c r="NN20" s="102"/>
      <c r="NO20" s="102"/>
      <c r="NP20" s="104" t="str">
        <f t="shared" si="71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72"/>
        <v/>
      </c>
      <c r="NY20" s="109" t="str">
        <f t="shared" si="220"/>
        <v/>
      </c>
      <c r="OA20" s="104">
        <f t="shared" si="73"/>
        <v>13.8</v>
      </c>
      <c r="OB20" s="104">
        <f t="shared" si="74"/>
        <v>14</v>
      </c>
      <c r="OC20" s="104">
        <f t="shared" si="75"/>
        <v>12.50625</v>
      </c>
      <c r="OD20" s="104">
        <f t="shared" si="76"/>
        <v>13.95</v>
      </c>
      <c r="OE20" s="104">
        <f t="shared" si="77"/>
        <v>15.65</v>
      </c>
      <c r="OF20" s="104" t="str">
        <f t="shared" si="78"/>
        <v/>
      </c>
      <c r="OG20" s="104">
        <f t="shared" si="79"/>
        <v>14</v>
      </c>
      <c r="OH20" s="104">
        <f t="shared" si="80"/>
        <v>16</v>
      </c>
      <c r="OI20" s="104">
        <f t="shared" si="81"/>
        <v>14.399999999999999</v>
      </c>
      <c r="OJ20" s="104" t="str">
        <f t="shared" si="82"/>
        <v/>
      </c>
      <c r="OK20" s="104" t="str">
        <f t="shared" si="83"/>
        <v/>
      </c>
      <c r="OL20" s="104" t="str">
        <f t="shared" si="84"/>
        <v/>
      </c>
      <c r="OM20" s="134"/>
      <c r="ON20" s="104">
        <f t="shared" si="85"/>
        <v>11.935267857142858</v>
      </c>
      <c r="OO20" s="104">
        <f t="shared" si="86"/>
        <v>10.217633928571429</v>
      </c>
      <c r="OP20" s="104">
        <f t="shared" si="87"/>
        <v>13.540401785714286</v>
      </c>
      <c r="OQ20" s="104">
        <f t="shared" si="88"/>
        <v>13.540401785714286</v>
      </c>
      <c r="OR20" s="105">
        <f t="shared" si="221"/>
        <v>27</v>
      </c>
      <c r="OS20" s="105">
        <f t="shared" si="222"/>
        <v>30</v>
      </c>
      <c r="OT20" s="134"/>
      <c r="OU20" s="109">
        <f t="shared" si="89"/>
        <v>2</v>
      </c>
      <c r="OW20" s="95" t="s">
        <v>31</v>
      </c>
      <c r="OX20" s="95" t="s">
        <v>32</v>
      </c>
      <c r="OY20" s="95" t="s">
        <v>30</v>
      </c>
      <c r="OZ20" s="244" t="s">
        <v>30</v>
      </c>
      <c r="PA20" s="95"/>
      <c r="PB20" s="95" t="s">
        <v>31</v>
      </c>
      <c r="PC20" s="95"/>
      <c r="PD20" s="95"/>
      <c r="PE20" s="95"/>
      <c r="PF20" s="95"/>
    </row>
    <row r="21" spans="1:422" x14ac:dyDescent="0.25">
      <c r="A21" s="103">
        <f t="shared" si="223"/>
        <v>16</v>
      </c>
      <c r="B21" s="237" t="s">
        <v>341</v>
      </c>
      <c r="C21" s="237" t="s">
        <v>447</v>
      </c>
      <c r="D21" s="237" t="s">
        <v>470</v>
      </c>
      <c r="E21" s="239" t="s">
        <v>278</v>
      </c>
      <c r="F21" s="102">
        <v>19</v>
      </c>
      <c r="G21" s="102">
        <v>11.5</v>
      </c>
      <c r="H21" s="104">
        <f t="shared" si="0"/>
        <v>14.5</v>
      </c>
      <c r="I21" s="102"/>
      <c r="J21" s="104">
        <f t="shared" si="90"/>
        <v>14.5</v>
      </c>
      <c r="K21" s="102">
        <v>13</v>
      </c>
      <c r="L21" s="102">
        <v>16</v>
      </c>
      <c r="M21" s="104">
        <f t="shared" si="1"/>
        <v>14.8</v>
      </c>
      <c r="N21" s="102"/>
      <c r="O21" s="104">
        <f t="shared" si="91"/>
        <v>14.8</v>
      </c>
      <c r="P21" s="102"/>
      <c r="Q21" s="102"/>
      <c r="R21" s="104" t="str">
        <f t="shared" si="2"/>
        <v/>
      </c>
      <c r="S21" s="118"/>
      <c r="T21" s="104" t="str">
        <f t="shared" si="92"/>
        <v/>
      </c>
      <c r="U21" s="102"/>
      <c r="V21" s="102"/>
      <c r="W21" s="104" t="str">
        <f t="shared" si="3"/>
        <v/>
      </c>
      <c r="X21" s="118"/>
      <c r="Y21" s="104" t="str">
        <f t="shared" si="93"/>
        <v/>
      </c>
      <c r="Z21" s="102"/>
      <c r="AA21" s="102"/>
      <c r="AB21" s="104" t="str">
        <f t="shared" si="4"/>
        <v/>
      </c>
      <c r="AC21" s="102"/>
      <c r="AD21" s="104" t="str">
        <f t="shared" si="94"/>
        <v/>
      </c>
      <c r="AE21" s="104">
        <f t="shared" si="95"/>
        <v>16</v>
      </c>
      <c r="AF21" s="104">
        <f t="shared" si="96"/>
        <v>13.75</v>
      </c>
      <c r="AG21" s="104">
        <f t="shared" si="97"/>
        <v>14.65</v>
      </c>
      <c r="AH21" s="104" t="str">
        <f t="shared" si="98"/>
        <v/>
      </c>
      <c r="AI21" s="104">
        <f t="shared" si="99"/>
        <v>14.65</v>
      </c>
      <c r="AJ21" s="105">
        <f t="shared" si="5"/>
        <v>5</v>
      </c>
      <c r="AK21" s="109">
        <f t="shared" si="6"/>
        <v>2</v>
      </c>
      <c r="AL21" s="102">
        <v>9.5</v>
      </c>
      <c r="AM21" s="102">
        <v>16.5</v>
      </c>
      <c r="AN21" s="104">
        <f t="shared" si="7"/>
        <v>13.700000000000001</v>
      </c>
      <c r="AO21" s="102"/>
      <c r="AP21" s="104">
        <f t="shared" si="100"/>
        <v>13.700000000000001</v>
      </c>
      <c r="AQ21" s="102">
        <v>12.75</v>
      </c>
      <c r="AR21" s="102">
        <v>9</v>
      </c>
      <c r="AS21" s="104">
        <f t="shared" si="8"/>
        <v>10.5</v>
      </c>
      <c r="AT21" s="102"/>
      <c r="AU21" s="104">
        <f t="shared" si="101"/>
        <v>10.5</v>
      </c>
      <c r="AV21" s="102"/>
      <c r="AW21" s="102"/>
      <c r="AX21" s="104" t="str">
        <f t="shared" si="9"/>
        <v/>
      </c>
      <c r="AY21" s="118"/>
      <c r="AZ21" s="104" t="str">
        <f t="shared" si="102"/>
        <v/>
      </c>
      <c r="BA21" s="102"/>
      <c r="BB21" s="102"/>
      <c r="BC21" s="104" t="str">
        <f t="shared" si="10"/>
        <v/>
      </c>
      <c r="BD21" s="118"/>
      <c r="BE21" s="104" t="str">
        <f t="shared" si="103"/>
        <v/>
      </c>
      <c r="BF21" s="102"/>
      <c r="BG21" s="102"/>
      <c r="BH21" s="104" t="str">
        <f t="shared" si="11"/>
        <v/>
      </c>
      <c r="BI21" s="102"/>
      <c r="BJ21" s="104" t="str">
        <f t="shared" si="104"/>
        <v/>
      </c>
      <c r="BK21" s="104">
        <f t="shared" si="105"/>
        <v>11.125</v>
      </c>
      <c r="BL21" s="104">
        <f t="shared" si="106"/>
        <v>12.75</v>
      </c>
      <c r="BM21" s="104">
        <f t="shared" si="107"/>
        <v>12.100000000000001</v>
      </c>
      <c r="BN21" s="104" t="str">
        <f t="shared" si="108"/>
        <v/>
      </c>
      <c r="BO21" s="104">
        <f t="shared" si="109"/>
        <v>12.100000000000001</v>
      </c>
      <c r="BP21" s="105">
        <f t="shared" si="12"/>
        <v>5</v>
      </c>
      <c r="BQ21" s="109">
        <f t="shared" si="110"/>
        <v>6</v>
      </c>
      <c r="BR21" s="102">
        <v>12</v>
      </c>
      <c r="BS21" s="102">
        <v>7</v>
      </c>
      <c r="BT21" s="104">
        <f t="shared" si="13"/>
        <v>9</v>
      </c>
      <c r="BU21" s="102"/>
      <c r="BV21" s="104">
        <f t="shared" si="111"/>
        <v>9</v>
      </c>
      <c r="BW21" s="102">
        <v>11</v>
      </c>
      <c r="BX21" s="102">
        <v>10</v>
      </c>
      <c r="BY21" s="104">
        <f t="shared" si="14"/>
        <v>10.4</v>
      </c>
      <c r="BZ21" s="102"/>
      <c r="CA21" s="104">
        <f t="shared" si="112"/>
        <v>10.4</v>
      </c>
      <c r="CB21" s="102">
        <v>13.5</v>
      </c>
      <c r="CC21" s="102">
        <v>8</v>
      </c>
      <c r="CD21" s="104">
        <f t="shared" si="15"/>
        <v>10.199999999999999</v>
      </c>
      <c r="CE21" s="118"/>
      <c r="CF21" s="104">
        <f t="shared" si="113"/>
        <v>10.199999999999999</v>
      </c>
      <c r="CG21" s="102"/>
      <c r="CH21" s="102"/>
      <c r="CI21" s="104" t="str">
        <f t="shared" si="16"/>
        <v/>
      </c>
      <c r="CJ21" s="118"/>
      <c r="CK21" s="104" t="str">
        <f t="shared" si="114"/>
        <v/>
      </c>
      <c r="CL21" s="102"/>
      <c r="CM21" s="102"/>
      <c r="CN21" s="104" t="str">
        <f t="shared" si="17"/>
        <v/>
      </c>
      <c r="CO21" s="102"/>
      <c r="CP21" s="104" t="str">
        <f t="shared" si="115"/>
        <v/>
      </c>
      <c r="CQ21" s="104">
        <f t="shared" si="116"/>
        <v>12.15625</v>
      </c>
      <c r="CR21" s="104">
        <f t="shared" si="117"/>
        <v>8.25</v>
      </c>
      <c r="CS21" s="104">
        <f t="shared" si="118"/>
        <v>9.8125</v>
      </c>
      <c r="CT21" s="104" t="str">
        <f t="shared" si="119"/>
        <v/>
      </c>
      <c r="CU21" s="104">
        <f t="shared" si="120"/>
        <v>9.8125</v>
      </c>
      <c r="CV21" s="105">
        <f t="shared" si="18"/>
        <v>0</v>
      </c>
      <c r="CW21" s="109">
        <f t="shared" si="121"/>
        <v>15</v>
      </c>
      <c r="CX21" s="102">
        <v>11</v>
      </c>
      <c r="CY21" s="102">
        <v>10.5</v>
      </c>
      <c r="CZ21" s="104">
        <f t="shared" si="19"/>
        <v>10.7</v>
      </c>
      <c r="DA21" s="102"/>
      <c r="DB21" s="104">
        <f t="shared" si="122"/>
        <v>10.7</v>
      </c>
      <c r="DC21" s="102">
        <v>11</v>
      </c>
      <c r="DD21" s="102">
        <v>10</v>
      </c>
      <c r="DE21" s="104">
        <f t="shared" si="20"/>
        <v>10.4</v>
      </c>
      <c r="DF21" s="102"/>
      <c r="DG21" s="104">
        <f t="shared" si="123"/>
        <v>10.4</v>
      </c>
      <c r="DH21" s="102"/>
      <c r="DI21" s="102"/>
      <c r="DJ21" s="104" t="str">
        <f t="shared" si="21"/>
        <v/>
      </c>
      <c r="DK21" s="118"/>
      <c r="DL21" s="104" t="str">
        <f t="shared" si="124"/>
        <v/>
      </c>
      <c r="DM21" s="102"/>
      <c r="DN21" s="102"/>
      <c r="DO21" s="104" t="str">
        <f t="shared" si="22"/>
        <v/>
      </c>
      <c r="DP21" s="118"/>
      <c r="DQ21" s="104" t="str">
        <f t="shared" si="125"/>
        <v/>
      </c>
      <c r="DR21" s="102"/>
      <c r="DS21" s="102"/>
      <c r="DT21" s="104" t="str">
        <f t="shared" si="23"/>
        <v/>
      </c>
      <c r="DU21" s="102"/>
      <c r="DV21" s="104" t="str">
        <f t="shared" si="126"/>
        <v/>
      </c>
      <c r="DW21" s="104">
        <f t="shared" si="127"/>
        <v>11</v>
      </c>
      <c r="DX21" s="104">
        <f t="shared" si="128"/>
        <v>10.25</v>
      </c>
      <c r="DY21" s="104">
        <f t="shared" si="129"/>
        <v>10.55</v>
      </c>
      <c r="DZ21" s="104" t="str">
        <f t="shared" si="130"/>
        <v/>
      </c>
      <c r="EA21" s="104">
        <f t="shared" si="131"/>
        <v>10.55</v>
      </c>
      <c r="EB21" s="105">
        <f t="shared" si="24"/>
        <v>3</v>
      </c>
      <c r="EC21" s="109">
        <f t="shared" si="132"/>
        <v>21</v>
      </c>
      <c r="ED21" s="102">
        <v>18.5</v>
      </c>
      <c r="EE21" s="242">
        <v>11.5</v>
      </c>
      <c r="EF21" s="104">
        <f t="shared" si="25"/>
        <v>14.3</v>
      </c>
      <c r="EG21" s="102"/>
      <c r="EH21" s="104">
        <f t="shared" si="133"/>
        <v>14.3</v>
      </c>
      <c r="EI21" s="102">
        <v>15.5</v>
      </c>
      <c r="EJ21" s="102">
        <v>14.5</v>
      </c>
      <c r="EK21" s="104">
        <f t="shared" si="26"/>
        <v>14.899999999999999</v>
      </c>
      <c r="EL21" s="102"/>
      <c r="EM21" s="104">
        <f t="shared" si="134"/>
        <v>14.899999999999999</v>
      </c>
      <c r="EN21" s="102"/>
      <c r="EO21" s="102"/>
      <c r="EP21" s="104" t="str">
        <f t="shared" si="27"/>
        <v/>
      </c>
      <c r="EQ21" s="118"/>
      <c r="ER21" s="104" t="str">
        <f t="shared" si="135"/>
        <v/>
      </c>
      <c r="ES21" s="102"/>
      <c r="ET21" s="102"/>
      <c r="EU21" s="104" t="str">
        <f t="shared" si="28"/>
        <v/>
      </c>
      <c r="EV21" s="118"/>
      <c r="EW21" s="104" t="str">
        <f t="shared" si="136"/>
        <v/>
      </c>
      <c r="EX21" s="102"/>
      <c r="EY21" s="102"/>
      <c r="EZ21" s="104" t="str">
        <f t="shared" si="29"/>
        <v/>
      </c>
      <c r="FA21" s="102"/>
      <c r="FB21" s="104" t="str">
        <f t="shared" si="137"/>
        <v/>
      </c>
      <c r="FC21" s="104">
        <f t="shared" si="138"/>
        <v>17</v>
      </c>
      <c r="FD21" s="104">
        <f t="shared" si="139"/>
        <v>13</v>
      </c>
      <c r="FE21" s="104">
        <f t="shared" si="140"/>
        <v>14.6</v>
      </c>
      <c r="FF21" s="104" t="str">
        <f t="shared" si="141"/>
        <v/>
      </c>
      <c r="FG21" s="104">
        <f t="shared" si="142"/>
        <v>14.6</v>
      </c>
      <c r="FH21" s="105">
        <f t="shared" si="30"/>
        <v>3</v>
      </c>
      <c r="FI21" s="109">
        <f t="shared" si="143"/>
        <v>5</v>
      </c>
      <c r="FJ21" s="102"/>
      <c r="FK21" s="102"/>
      <c r="FL21" s="104" t="str">
        <f t="shared" si="31"/>
        <v/>
      </c>
      <c r="FM21" s="102"/>
      <c r="FN21" s="104" t="str">
        <f t="shared" si="144"/>
        <v/>
      </c>
      <c r="FO21" s="102">
        <v>15.5</v>
      </c>
      <c r="FP21" s="102">
        <v>15</v>
      </c>
      <c r="FQ21" s="104">
        <f t="shared" si="32"/>
        <v>15.2</v>
      </c>
      <c r="FR21" s="102"/>
      <c r="FS21" s="104">
        <f t="shared" si="145"/>
        <v>15.2</v>
      </c>
      <c r="FT21" s="102"/>
      <c r="FU21" s="102"/>
      <c r="FV21" s="104" t="str">
        <f t="shared" si="33"/>
        <v/>
      </c>
      <c r="FW21" s="118"/>
      <c r="FX21" s="104" t="str">
        <f t="shared" si="146"/>
        <v/>
      </c>
      <c r="FY21" s="102"/>
      <c r="FZ21" s="102"/>
      <c r="GA21" s="104" t="str">
        <f t="shared" si="34"/>
        <v/>
      </c>
      <c r="GB21" s="118"/>
      <c r="GC21" s="104" t="str">
        <f t="shared" si="147"/>
        <v/>
      </c>
      <c r="GD21" s="102"/>
      <c r="GE21" s="102"/>
      <c r="GF21" s="104" t="str">
        <f t="shared" si="35"/>
        <v/>
      </c>
      <c r="GG21" s="102"/>
      <c r="GH21" s="104" t="str">
        <f t="shared" si="148"/>
        <v/>
      </c>
      <c r="GI21" s="104">
        <f t="shared" si="149"/>
        <v>15.5</v>
      </c>
      <c r="GJ21" s="104">
        <f t="shared" si="150"/>
        <v>15</v>
      </c>
      <c r="GK21" s="104">
        <f t="shared" si="151"/>
        <v>15.2</v>
      </c>
      <c r="GL21" s="104" t="str">
        <f t="shared" si="152"/>
        <v/>
      </c>
      <c r="GM21" s="104">
        <f t="shared" si="153"/>
        <v>15.2</v>
      </c>
      <c r="GN21" s="105">
        <f t="shared" si="36"/>
        <v>3</v>
      </c>
      <c r="GO21" s="109">
        <f t="shared" si="154"/>
        <v>1</v>
      </c>
      <c r="GP21" s="102">
        <v>12</v>
      </c>
      <c r="GQ21" s="102">
        <v>10</v>
      </c>
      <c r="GR21" s="104">
        <f t="shared" si="37"/>
        <v>12</v>
      </c>
      <c r="GS21" s="102"/>
      <c r="GT21" s="104">
        <f t="shared" si="155"/>
        <v>12</v>
      </c>
      <c r="GU21" s="102">
        <v>12</v>
      </c>
      <c r="GV21" s="102">
        <v>15.5</v>
      </c>
      <c r="GW21" s="104">
        <f t="shared" si="38"/>
        <v>12</v>
      </c>
      <c r="GX21" s="102"/>
      <c r="GY21" s="104">
        <f t="shared" si="156"/>
        <v>12</v>
      </c>
      <c r="GZ21" s="102"/>
      <c r="HA21" s="102"/>
      <c r="HB21" s="104" t="str">
        <f t="shared" si="39"/>
        <v/>
      </c>
      <c r="HC21" s="118"/>
      <c r="HD21" s="104" t="str">
        <f t="shared" si="157"/>
        <v/>
      </c>
      <c r="HE21" s="102"/>
      <c r="HF21" s="102"/>
      <c r="HG21" s="104" t="str">
        <f t="shared" si="40"/>
        <v/>
      </c>
      <c r="HH21" s="118"/>
      <c r="HI21" s="104" t="str">
        <f t="shared" si="158"/>
        <v/>
      </c>
      <c r="HJ21" s="102"/>
      <c r="HK21" s="102"/>
      <c r="HL21" s="104" t="str">
        <f t="shared" si="41"/>
        <v/>
      </c>
      <c r="HM21" s="102"/>
      <c r="HN21" s="104" t="str">
        <f t="shared" si="159"/>
        <v/>
      </c>
      <c r="HO21" s="104">
        <f t="shared" si="160"/>
        <v>12</v>
      </c>
      <c r="HP21" s="104">
        <f t="shared" si="161"/>
        <v>12.75</v>
      </c>
      <c r="HQ21" s="104">
        <f t="shared" si="162"/>
        <v>12</v>
      </c>
      <c r="HR21" s="104" t="str">
        <f t="shared" si="163"/>
        <v/>
      </c>
      <c r="HS21" s="104">
        <f t="shared" si="164"/>
        <v>12</v>
      </c>
      <c r="HT21" s="105">
        <f t="shared" si="42"/>
        <v>2</v>
      </c>
      <c r="HU21" s="109">
        <f t="shared" si="165"/>
        <v>10</v>
      </c>
      <c r="HV21" s="102">
        <v>8</v>
      </c>
      <c r="HW21" s="102">
        <v>13.5</v>
      </c>
      <c r="HX21" s="104">
        <f t="shared" si="43"/>
        <v>8</v>
      </c>
      <c r="HY21" s="102"/>
      <c r="HZ21" s="104">
        <f t="shared" si="166"/>
        <v>8</v>
      </c>
      <c r="IA21" s="102"/>
      <c r="IB21" s="102"/>
      <c r="IC21" s="104" t="str">
        <f t="shared" si="44"/>
        <v/>
      </c>
      <c r="ID21" s="102"/>
      <c r="IE21" s="104" t="str">
        <f t="shared" si="167"/>
        <v/>
      </c>
      <c r="IF21" s="102"/>
      <c r="IG21" s="102"/>
      <c r="IH21" s="104" t="str">
        <f t="shared" si="45"/>
        <v/>
      </c>
      <c r="II21" s="118"/>
      <c r="IJ21" s="104" t="str">
        <f t="shared" si="168"/>
        <v/>
      </c>
      <c r="IK21" s="102"/>
      <c r="IL21" s="102"/>
      <c r="IM21" s="104" t="str">
        <f t="shared" si="46"/>
        <v/>
      </c>
      <c r="IN21" s="118"/>
      <c r="IO21" s="104" t="str">
        <f t="shared" si="169"/>
        <v/>
      </c>
      <c r="IP21" s="102"/>
      <c r="IQ21" s="102"/>
      <c r="IR21" s="104" t="str">
        <f t="shared" si="47"/>
        <v/>
      </c>
      <c r="IS21" s="102"/>
      <c r="IT21" s="104" t="str">
        <f t="shared" si="170"/>
        <v/>
      </c>
      <c r="IU21" s="104">
        <f t="shared" si="171"/>
        <v>8</v>
      </c>
      <c r="IV21" s="104">
        <f t="shared" si="172"/>
        <v>13.5</v>
      </c>
      <c r="IW21" s="104">
        <f t="shared" si="173"/>
        <v>8</v>
      </c>
      <c r="IX21" s="104" t="str">
        <f t="shared" si="174"/>
        <v/>
      </c>
      <c r="IY21" s="104">
        <f t="shared" si="175"/>
        <v>8</v>
      </c>
      <c r="IZ21" s="105">
        <f t="shared" si="48"/>
        <v>0</v>
      </c>
      <c r="JA21" s="109">
        <f t="shared" si="176"/>
        <v>18</v>
      </c>
      <c r="JB21" s="102"/>
      <c r="JC21" s="102"/>
      <c r="JD21" s="104" t="str">
        <f t="shared" si="49"/>
        <v/>
      </c>
      <c r="JE21" s="102"/>
      <c r="JF21" s="104" t="str">
        <f t="shared" si="177"/>
        <v/>
      </c>
      <c r="JG21" s="102"/>
      <c r="JH21" s="102"/>
      <c r="JI21" s="104" t="str">
        <f t="shared" si="50"/>
        <v/>
      </c>
      <c r="JJ21" s="102"/>
      <c r="JK21" s="104" t="str">
        <f t="shared" si="178"/>
        <v/>
      </c>
      <c r="JL21" s="102"/>
      <c r="JM21" s="102"/>
      <c r="JN21" s="104" t="str">
        <f t="shared" si="51"/>
        <v/>
      </c>
      <c r="JO21" s="118"/>
      <c r="JP21" s="104" t="str">
        <f t="shared" si="179"/>
        <v/>
      </c>
      <c r="JQ21" s="102"/>
      <c r="JR21" s="102"/>
      <c r="JS21" s="104" t="str">
        <f t="shared" si="52"/>
        <v/>
      </c>
      <c r="JT21" s="118"/>
      <c r="JU21" s="104" t="str">
        <f t="shared" si="180"/>
        <v/>
      </c>
      <c r="JV21" s="102"/>
      <c r="JW21" s="102"/>
      <c r="JX21" s="104" t="str">
        <f t="shared" si="53"/>
        <v/>
      </c>
      <c r="JY21" s="102"/>
      <c r="JZ21" s="104" t="str">
        <f t="shared" si="181"/>
        <v/>
      </c>
      <c r="KA21" s="104" t="str">
        <f t="shared" si="182"/>
        <v/>
      </c>
      <c r="KB21" s="104" t="str">
        <f t="shared" si="183"/>
        <v/>
      </c>
      <c r="KC21" s="104" t="str">
        <f t="shared" si="184"/>
        <v/>
      </c>
      <c r="KD21" s="104" t="str">
        <f t="shared" si="185"/>
        <v/>
      </c>
      <c r="KE21" s="104" t="str">
        <f t="shared" si="186"/>
        <v/>
      </c>
      <c r="KF21" s="105" t="str">
        <f t="shared" si="54"/>
        <v/>
      </c>
      <c r="KG21" s="109" t="str">
        <f t="shared" si="187"/>
        <v/>
      </c>
      <c r="KH21" s="102"/>
      <c r="KI21" s="102"/>
      <c r="KJ21" s="104" t="str">
        <f t="shared" si="55"/>
        <v/>
      </c>
      <c r="KK21" s="102"/>
      <c r="KL21" s="104" t="str">
        <f t="shared" si="188"/>
        <v/>
      </c>
      <c r="KM21" s="102"/>
      <c r="KN21" s="102"/>
      <c r="KO21" s="104" t="str">
        <f t="shared" si="56"/>
        <v/>
      </c>
      <c r="KP21" s="102"/>
      <c r="KQ21" s="104" t="str">
        <f t="shared" si="189"/>
        <v/>
      </c>
      <c r="KR21" s="102"/>
      <c r="KS21" s="102"/>
      <c r="KT21" s="104" t="str">
        <f t="shared" si="57"/>
        <v/>
      </c>
      <c r="KU21" s="118"/>
      <c r="KV21" s="104" t="str">
        <f t="shared" si="190"/>
        <v/>
      </c>
      <c r="KW21" s="102"/>
      <c r="KX21" s="102"/>
      <c r="KY21" s="104" t="str">
        <f t="shared" si="58"/>
        <v/>
      </c>
      <c r="KZ21" s="118"/>
      <c r="LA21" s="104" t="str">
        <f t="shared" si="191"/>
        <v/>
      </c>
      <c r="LB21" s="102"/>
      <c r="LC21" s="102"/>
      <c r="LD21" s="104" t="str">
        <f t="shared" si="59"/>
        <v/>
      </c>
      <c r="LE21" s="102"/>
      <c r="LF21" s="104" t="str">
        <f t="shared" si="192"/>
        <v/>
      </c>
      <c r="LG21" s="104" t="str">
        <f t="shared" si="193"/>
        <v/>
      </c>
      <c r="LH21" s="104" t="str">
        <f t="shared" si="194"/>
        <v/>
      </c>
      <c r="LI21" s="104" t="str">
        <f t="shared" si="195"/>
        <v/>
      </c>
      <c r="LJ21" s="104" t="str">
        <f t="shared" si="196"/>
        <v/>
      </c>
      <c r="LK21" s="104" t="str">
        <f t="shared" si="197"/>
        <v/>
      </c>
      <c r="LL21" s="105" t="str">
        <f t="shared" si="60"/>
        <v/>
      </c>
      <c r="LM21" s="109" t="str">
        <f t="shared" si="198"/>
        <v/>
      </c>
      <c r="LN21" s="102"/>
      <c r="LO21" s="102"/>
      <c r="LP21" s="104" t="str">
        <f t="shared" si="61"/>
        <v/>
      </c>
      <c r="LQ21" s="102"/>
      <c r="LR21" s="104" t="str">
        <f t="shared" si="199"/>
        <v/>
      </c>
      <c r="LS21" s="102"/>
      <c r="LT21" s="102"/>
      <c r="LU21" s="104" t="str">
        <f t="shared" si="62"/>
        <v/>
      </c>
      <c r="LV21" s="102"/>
      <c r="LW21" s="104" t="str">
        <f t="shared" si="200"/>
        <v/>
      </c>
      <c r="LX21" s="102"/>
      <c r="LY21" s="102"/>
      <c r="LZ21" s="104" t="str">
        <f t="shared" si="63"/>
        <v/>
      </c>
      <c r="MA21" s="118"/>
      <c r="MB21" s="104" t="str">
        <f t="shared" si="201"/>
        <v/>
      </c>
      <c r="MC21" s="102"/>
      <c r="MD21" s="102"/>
      <c r="ME21" s="104" t="str">
        <f t="shared" si="64"/>
        <v/>
      </c>
      <c r="MF21" s="118"/>
      <c r="MG21" s="104" t="str">
        <f t="shared" si="202"/>
        <v/>
      </c>
      <c r="MH21" s="102"/>
      <c r="MI21" s="102"/>
      <c r="MJ21" s="104" t="str">
        <f t="shared" si="65"/>
        <v/>
      </c>
      <c r="MK21" s="102"/>
      <c r="ML21" s="104" t="str">
        <f t="shared" si="203"/>
        <v/>
      </c>
      <c r="MM21" s="104" t="str">
        <f t="shared" si="204"/>
        <v/>
      </c>
      <c r="MN21" s="104" t="str">
        <f t="shared" si="205"/>
        <v/>
      </c>
      <c r="MO21" s="104" t="str">
        <f t="shared" si="206"/>
        <v/>
      </c>
      <c r="MP21" s="104" t="str">
        <f t="shared" si="207"/>
        <v/>
      </c>
      <c r="MQ21" s="104" t="str">
        <f t="shared" si="208"/>
        <v/>
      </c>
      <c r="MR21" s="105" t="str">
        <f t="shared" si="66"/>
        <v/>
      </c>
      <c r="MS21" s="109" t="str">
        <f t="shared" si="209"/>
        <v/>
      </c>
      <c r="MT21" s="102"/>
      <c r="MU21" s="102"/>
      <c r="MV21" s="104" t="str">
        <f t="shared" si="67"/>
        <v/>
      </c>
      <c r="MW21" s="102"/>
      <c r="MX21" s="104" t="str">
        <f t="shared" si="210"/>
        <v/>
      </c>
      <c r="MY21" s="102"/>
      <c r="MZ21" s="102"/>
      <c r="NA21" s="104" t="str">
        <f t="shared" si="68"/>
        <v/>
      </c>
      <c r="NB21" s="102"/>
      <c r="NC21" s="104" t="str">
        <f t="shared" si="211"/>
        <v/>
      </c>
      <c r="ND21" s="102"/>
      <c r="NE21" s="102"/>
      <c r="NF21" s="104" t="str">
        <f t="shared" si="69"/>
        <v/>
      </c>
      <c r="NG21" s="118"/>
      <c r="NH21" s="104" t="str">
        <f t="shared" si="212"/>
        <v/>
      </c>
      <c r="NI21" s="102"/>
      <c r="NJ21" s="102"/>
      <c r="NK21" s="104" t="str">
        <f t="shared" si="70"/>
        <v/>
      </c>
      <c r="NL21" s="118"/>
      <c r="NM21" s="104" t="str">
        <f t="shared" si="213"/>
        <v/>
      </c>
      <c r="NN21" s="102"/>
      <c r="NO21" s="102"/>
      <c r="NP21" s="104" t="str">
        <f t="shared" si="71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72"/>
        <v/>
      </c>
      <c r="NY21" s="109" t="str">
        <f t="shared" si="220"/>
        <v/>
      </c>
      <c r="OA21" s="104">
        <f t="shared" si="73"/>
        <v>14.65</v>
      </c>
      <c r="OB21" s="104">
        <f t="shared" si="74"/>
        <v>12.100000000000001</v>
      </c>
      <c r="OC21" s="104">
        <f t="shared" si="75"/>
        <v>9.8125</v>
      </c>
      <c r="OD21" s="104">
        <f t="shared" si="76"/>
        <v>10.55</v>
      </c>
      <c r="OE21" s="104">
        <f t="shared" si="77"/>
        <v>14.6</v>
      </c>
      <c r="OF21" s="104">
        <f t="shared" si="78"/>
        <v>15.2</v>
      </c>
      <c r="OG21" s="104">
        <f t="shared" si="79"/>
        <v>12</v>
      </c>
      <c r="OH21" s="104">
        <f t="shared" si="80"/>
        <v>8</v>
      </c>
      <c r="OI21" s="104" t="str">
        <f t="shared" si="81"/>
        <v/>
      </c>
      <c r="OJ21" s="104" t="str">
        <f t="shared" si="82"/>
        <v/>
      </c>
      <c r="OK21" s="104" t="str">
        <f t="shared" si="83"/>
        <v/>
      </c>
      <c r="OL21" s="104" t="str">
        <f t="shared" si="84"/>
        <v/>
      </c>
      <c r="OM21" s="134"/>
      <c r="ON21" s="104">
        <f t="shared" si="85"/>
        <v>10.246651785714286</v>
      </c>
      <c r="OO21" s="104">
        <f t="shared" si="86"/>
        <v>9.7232142857142865</v>
      </c>
      <c r="OP21" s="104">
        <f t="shared" si="87"/>
        <v>12.280803571428569</v>
      </c>
      <c r="OQ21" s="104">
        <f t="shared" si="88"/>
        <v>12.280803571428569</v>
      </c>
      <c r="OR21" s="105">
        <f t="shared" si="221"/>
        <v>21</v>
      </c>
      <c r="OS21" s="105">
        <f t="shared" si="222"/>
        <v>30</v>
      </c>
      <c r="OT21" s="134"/>
      <c r="OU21" s="109">
        <f t="shared" si="89"/>
        <v>6</v>
      </c>
      <c r="OW21" s="95" t="s">
        <v>32</v>
      </c>
      <c r="OX21" s="95" t="s">
        <v>32</v>
      </c>
      <c r="OY21" s="95" t="s">
        <v>30</v>
      </c>
      <c r="OZ21" s="244" t="s">
        <v>30</v>
      </c>
      <c r="PA21" s="95"/>
      <c r="PB21" s="95" t="s">
        <v>31</v>
      </c>
      <c r="PC21" s="95"/>
      <c r="PD21" s="95"/>
      <c r="PE21" s="95"/>
      <c r="PF21" s="95"/>
    </row>
    <row r="22" spans="1:422" x14ac:dyDescent="0.25">
      <c r="A22" s="103">
        <f t="shared" si="223"/>
        <v>17</v>
      </c>
      <c r="B22" s="237" t="s">
        <v>342</v>
      </c>
      <c r="C22" s="237" t="s">
        <v>448</v>
      </c>
      <c r="D22" s="237" t="s">
        <v>471</v>
      </c>
      <c r="E22" s="239" t="s">
        <v>277</v>
      </c>
      <c r="F22" s="102">
        <v>13</v>
      </c>
      <c r="G22" s="102">
        <v>11</v>
      </c>
      <c r="H22" s="104">
        <f t="shared" si="0"/>
        <v>11.8</v>
      </c>
      <c r="I22" s="102"/>
      <c r="J22" s="104">
        <f t="shared" si="90"/>
        <v>11.8</v>
      </c>
      <c r="K22" s="102">
        <v>8.5</v>
      </c>
      <c r="L22" s="102">
        <v>11</v>
      </c>
      <c r="M22" s="104">
        <f t="shared" si="1"/>
        <v>10</v>
      </c>
      <c r="N22" s="102"/>
      <c r="O22" s="104">
        <f t="shared" si="91"/>
        <v>10</v>
      </c>
      <c r="P22" s="102"/>
      <c r="Q22" s="102"/>
      <c r="R22" s="104" t="str">
        <f t="shared" si="2"/>
        <v/>
      </c>
      <c r="S22" s="118"/>
      <c r="T22" s="104" t="str">
        <f t="shared" si="92"/>
        <v/>
      </c>
      <c r="U22" s="102"/>
      <c r="V22" s="102"/>
      <c r="W22" s="104" t="str">
        <f t="shared" si="3"/>
        <v/>
      </c>
      <c r="X22" s="118"/>
      <c r="Y22" s="104" t="str">
        <f t="shared" si="93"/>
        <v/>
      </c>
      <c r="Z22" s="102"/>
      <c r="AA22" s="102"/>
      <c r="AB22" s="104" t="str">
        <f t="shared" si="4"/>
        <v/>
      </c>
      <c r="AC22" s="102"/>
      <c r="AD22" s="104" t="str">
        <f t="shared" si="94"/>
        <v/>
      </c>
      <c r="AE22" s="104">
        <f t="shared" si="95"/>
        <v>10.75</v>
      </c>
      <c r="AF22" s="104">
        <f t="shared" si="96"/>
        <v>11</v>
      </c>
      <c r="AG22" s="104">
        <f t="shared" si="97"/>
        <v>10.9</v>
      </c>
      <c r="AH22" s="104" t="str">
        <f t="shared" si="98"/>
        <v/>
      </c>
      <c r="AI22" s="104">
        <f t="shared" si="99"/>
        <v>10.9</v>
      </c>
      <c r="AJ22" s="105">
        <f t="shared" si="5"/>
        <v>5</v>
      </c>
      <c r="AK22" s="109">
        <f t="shared" si="6"/>
        <v>21</v>
      </c>
      <c r="AL22" s="102">
        <v>11.25</v>
      </c>
      <c r="AM22" s="102">
        <v>10</v>
      </c>
      <c r="AN22" s="104">
        <f t="shared" si="7"/>
        <v>10.5</v>
      </c>
      <c r="AO22" s="102"/>
      <c r="AP22" s="104">
        <f t="shared" si="100"/>
        <v>10.5</v>
      </c>
      <c r="AQ22" s="102">
        <v>14.5</v>
      </c>
      <c r="AR22" s="102">
        <v>10.5</v>
      </c>
      <c r="AS22" s="104">
        <f t="shared" si="8"/>
        <v>12.100000000000001</v>
      </c>
      <c r="AT22" s="102"/>
      <c r="AU22" s="104">
        <f t="shared" si="101"/>
        <v>12.100000000000001</v>
      </c>
      <c r="AV22" s="102"/>
      <c r="AW22" s="102"/>
      <c r="AX22" s="104" t="str">
        <f t="shared" si="9"/>
        <v/>
      </c>
      <c r="AY22" s="118"/>
      <c r="AZ22" s="104" t="str">
        <f t="shared" si="102"/>
        <v/>
      </c>
      <c r="BA22" s="102"/>
      <c r="BB22" s="102"/>
      <c r="BC22" s="104" t="str">
        <f t="shared" si="10"/>
        <v/>
      </c>
      <c r="BD22" s="118"/>
      <c r="BE22" s="104" t="str">
        <f t="shared" si="103"/>
        <v/>
      </c>
      <c r="BF22" s="102"/>
      <c r="BG22" s="102"/>
      <c r="BH22" s="104" t="str">
        <f t="shared" si="11"/>
        <v/>
      </c>
      <c r="BI22" s="102"/>
      <c r="BJ22" s="104" t="str">
        <f t="shared" si="104"/>
        <v/>
      </c>
      <c r="BK22" s="104">
        <f t="shared" si="105"/>
        <v>12.875</v>
      </c>
      <c r="BL22" s="104">
        <f t="shared" si="106"/>
        <v>10.25</v>
      </c>
      <c r="BM22" s="104">
        <f t="shared" si="107"/>
        <v>11.3</v>
      </c>
      <c r="BN22" s="104" t="str">
        <f t="shared" si="108"/>
        <v/>
      </c>
      <c r="BO22" s="104">
        <f t="shared" si="109"/>
        <v>11.3</v>
      </c>
      <c r="BP22" s="105">
        <f t="shared" si="12"/>
        <v>5</v>
      </c>
      <c r="BQ22" s="109">
        <f t="shared" si="110"/>
        <v>11</v>
      </c>
      <c r="BR22" s="102">
        <v>10.5</v>
      </c>
      <c r="BS22" s="102">
        <v>6</v>
      </c>
      <c r="BT22" s="104">
        <f t="shared" si="13"/>
        <v>7.8</v>
      </c>
      <c r="BU22" s="102"/>
      <c r="BV22" s="104">
        <f t="shared" si="111"/>
        <v>7.8</v>
      </c>
      <c r="BW22" s="102">
        <v>15</v>
      </c>
      <c r="BX22" s="102">
        <v>6</v>
      </c>
      <c r="BY22" s="104">
        <f t="shared" si="14"/>
        <v>9.6</v>
      </c>
      <c r="BZ22" s="102"/>
      <c r="CA22" s="104">
        <f t="shared" si="112"/>
        <v>9.6</v>
      </c>
      <c r="CB22" s="102">
        <v>13</v>
      </c>
      <c r="CC22" s="102">
        <v>14.5</v>
      </c>
      <c r="CD22" s="104">
        <f t="shared" si="15"/>
        <v>13.899999999999999</v>
      </c>
      <c r="CE22" s="118"/>
      <c r="CF22" s="104">
        <f t="shared" si="113"/>
        <v>13.899999999999999</v>
      </c>
      <c r="CG22" s="102"/>
      <c r="CH22" s="102"/>
      <c r="CI22" s="104" t="str">
        <f t="shared" si="16"/>
        <v/>
      </c>
      <c r="CJ22" s="118"/>
      <c r="CK22" s="104" t="str">
        <f t="shared" si="114"/>
        <v/>
      </c>
      <c r="CL22" s="102"/>
      <c r="CM22" s="102"/>
      <c r="CN22" s="104" t="str">
        <f t="shared" si="17"/>
        <v/>
      </c>
      <c r="CO22" s="102"/>
      <c r="CP22" s="104" t="str">
        <f t="shared" si="115"/>
        <v/>
      </c>
      <c r="CQ22" s="104">
        <f t="shared" si="116"/>
        <v>12.6875</v>
      </c>
      <c r="CR22" s="104">
        <f t="shared" si="117"/>
        <v>8.65625</v>
      </c>
      <c r="CS22" s="104">
        <f t="shared" si="118"/>
        <v>10.268750000000001</v>
      </c>
      <c r="CT22" s="104" t="str">
        <f t="shared" si="119"/>
        <v/>
      </c>
      <c r="CU22" s="104">
        <f t="shared" si="120"/>
        <v>10.268750000000001</v>
      </c>
      <c r="CV22" s="105">
        <f t="shared" si="18"/>
        <v>5</v>
      </c>
      <c r="CW22" s="109">
        <f t="shared" si="121"/>
        <v>13</v>
      </c>
      <c r="CX22" s="102">
        <v>13</v>
      </c>
      <c r="CY22" s="102">
        <v>11</v>
      </c>
      <c r="CZ22" s="104">
        <f t="shared" si="19"/>
        <v>11.8</v>
      </c>
      <c r="DA22" s="102"/>
      <c r="DB22" s="104">
        <f t="shared" si="122"/>
        <v>11.8</v>
      </c>
      <c r="DC22" s="102">
        <v>13.5</v>
      </c>
      <c r="DD22" s="102">
        <v>11.5</v>
      </c>
      <c r="DE22" s="104">
        <f t="shared" si="20"/>
        <v>12.3</v>
      </c>
      <c r="DF22" s="102"/>
      <c r="DG22" s="104">
        <f t="shared" si="123"/>
        <v>12.3</v>
      </c>
      <c r="DH22" s="102"/>
      <c r="DI22" s="102"/>
      <c r="DJ22" s="104" t="str">
        <f t="shared" si="21"/>
        <v/>
      </c>
      <c r="DK22" s="118"/>
      <c r="DL22" s="104" t="str">
        <f t="shared" si="124"/>
        <v/>
      </c>
      <c r="DM22" s="102"/>
      <c r="DN22" s="102"/>
      <c r="DO22" s="104" t="str">
        <f t="shared" si="22"/>
        <v/>
      </c>
      <c r="DP22" s="118"/>
      <c r="DQ22" s="104" t="str">
        <f t="shared" si="125"/>
        <v/>
      </c>
      <c r="DR22" s="102"/>
      <c r="DS22" s="102"/>
      <c r="DT22" s="104" t="str">
        <f t="shared" si="23"/>
        <v/>
      </c>
      <c r="DU22" s="102"/>
      <c r="DV22" s="104" t="str">
        <f t="shared" si="126"/>
        <v/>
      </c>
      <c r="DW22" s="104">
        <f t="shared" si="127"/>
        <v>13.25</v>
      </c>
      <c r="DX22" s="104">
        <f t="shared" si="128"/>
        <v>11.25</v>
      </c>
      <c r="DY22" s="104">
        <f t="shared" si="129"/>
        <v>12.05</v>
      </c>
      <c r="DZ22" s="104" t="str">
        <f t="shared" si="130"/>
        <v/>
      </c>
      <c r="EA22" s="104">
        <f t="shared" si="131"/>
        <v>12.05</v>
      </c>
      <c r="EB22" s="105">
        <f t="shared" si="24"/>
        <v>3</v>
      </c>
      <c r="EC22" s="109">
        <f t="shared" si="132"/>
        <v>11</v>
      </c>
      <c r="ED22" s="102">
        <v>18.5</v>
      </c>
      <c r="EE22" s="242">
        <v>18</v>
      </c>
      <c r="EF22" s="104">
        <f t="shared" si="25"/>
        <v>18.2</v>
      </c>
      <c r="EG22" s="102"/>
      <c r="EH22" s="104">
        <f t="shared" si="133"/>
        <v>18.2</v>
      </c>
      <c r="EI22" s="102">
        <v>18.5</v>
      </c>
      <c r="EJ22" s="102">
        <v>7.5</v>
      </c>
      <c r="EK22" s="104">
        <f t="shared" si="26"/>
        <v>11.9</v>
      </c>
      <c r="EL22" s="102"/>
      <c r="EM22" s="104">
        <f t="shared" si="134"/>
        <v>11.9</v>
      </c>
      <c r="EN22" s="102"/>
      <c r="EO22" s="102"/>
      <c r="EP22" s="104" t="str">
        <f t="shared" si="27"/>
        <v/>
      </c>
      <c r="EQ22" s="118"/>
      <c r="ER22" s="104" t="str">
        <f t="shared" si="135"/>
        <v/>
      </c>
      <c r="ES22" s="102"/>
      <c r="ET22" s="102"/>
      <c r="EU22" s="104" t="str">
        <f t="shared" si="28"/>
        <v/>
      </c>
      <c r="EV22" s="118"/>
      <c r="EW22" s="104" t="str">
        <f t="shared" si="136"/>
        <v/>
      </c>
      <c r="EX22" s="102"/>
      <c r="EY22" s="102"/>
      <c r="EZ22" s="104" t="str">
        <f t="shared" si="29"/>
        <v/>
      </c>
      <c r="FA22" s="102"/>
      <c r="FB22" s="104" t="str">
        <f t="shared" si="137"/>
        <v/>
      </c>
      <c r="FC22" s="104">
        <f t="shared" si="138"/>
        <v>18.5</v>
      </c>
      <c r="FD22" s="104">
        <f t="shared" si="139"/>
        <v>12.75</v>
      </c>
      <c r="FE22" s="104">
        <f t="shared" si="140"/>
        <v>15.05</v>
      </c>
      <c r="FF22" s="104" t="str">
        <f t="shared" si="141"/>
        <v/>
      </c>
      <c r="FG22" s="104">
        <f t="shared" si="142"/>
        <v>15.05</v>
      </c>
      <c r="FH22" s="105">
        <f t="shared" si="30"/>
        <v>3</v>
      </c>
      <c r="FI22" s="109">
        <f t="shared" si="143"/>
        <v>4</v>
      </c>
      <c r="FJ22" s="102"/>
      <c r="FK22" s="102"/>
      <c r="FL22" s="104" t="str">
        <f t="shared" si="31"/>
        <v/>
      </c>
      <c r="FM22" s="102"/>
      <c r="FN22" s="104" t="str">
        <f t="shared" si="144"/>
        <v/>
      </c>
      <c r="FO22" s="102"/>
      <c r="FP22" s="102"/>
      <c r="FQ22" s="104" t="str">
        <f t="shared" si="32"/>
        <v/>
      </c>
      <c r="FR22" s="102"/>
      <c r="FS22" s="104" t="str">
        <f t="shared" si="145"/>
        <v/>
      </c>
      <c r="FT22" s="102"/>
      <c r="FU22" s="102"/>
      <c r="FV22" s="104" t="str">
        <f t="shared" si="33"/>
        <v/>
      </c>
      <c r="FW22" s="118"/>
      <c r="FX22" s="104" t="str">
        <f t="shared" si="146"/>
        <v/>
      </c>
      <c r="FY22" s="102"/>
      <c r="FZ22" s="102"/>
      <c r="GA22" s="104" t="str">
        <f t="shared" si="34"/>
        <v/>
      </c>
      <c r="GB22" s="118"/>
      <c r="GC22" s="104" t="str">
        <f t="shared" si="147"/>
        <v/>
      </c>
      <c r="GD22" s="102"/>
      <c r="GE22" s="102"/>
      <c r="GF22" s="104" t="str">
        <f t="shared" si="35"/>
        <v/>
      </c>
      <c r="GG22" s="102"/>
      <c r="GH22" s="104" t="str">
        <f t="shared" si="148"/>
        <v/>
      </c>
      <c r="GI22" s="104" t="str">
        <f t="shared" si="149"/>
        <v/>
      </c>
      <c r="GJ22" s="104" t="str">
        <f t="shared" si="150"/>
        <v/>
      </c>
      <c r="GK22" s="104" t="str">
        <f t="shared" si="151"/>
        <v/>
      </c>
      <c r="GL22" s="104" t="str">
        <f t="shared" si="152"/>
        <v/>
      </c>
      <c r="GM22" s="104" t="str">
        <f t="shared" si="153"/>
        <v/>
      </c>
      <c r="GN22" s="105" t="str">
        <f t="shared" si="36"/>
        <v/>
      </c>
      <c r="GO22" s="109" t="str">
        <f t="shared" si="154"/>
        <v/>
      </c>
      <c r="GP22" s="102">
        <v>11</v>
      </c>
      <c r="GQ22" s="102">
        <v>13</v>
      </c>
      <c r="GR22" s="104">
        <f t="shared" si="37"/>
        <v>11</v>
      </c>
      <c r="GS22" s="102"/>
      <c r="GT22" s="104">
        <f t="shared" si="155"/>
        <v>11</v>
      </c>
      <c r="GU22" s="102">
        <v>12</v>
      </c>
      <c r="GV22" s="102">
        <v>14</v>
      </c>
      <c r="GW22" s="104">
        <f t="shared" si="38"/>
        <v>12</v>
      </c>
      <c r="GX22" s="102"/>
      <c r="GY22" s="104">
        <f t="shared" si="156"/>
        <v>12</v>
      </c>
      <c r="GZ22" s="102"/>
      <c r="HA22" s="102"/>
      <c r="HB22" s="104" t="str">
        <f t="shared" si="39"/>
        <v/>
      </c>
      <c r="HC22" s="118"/>
      <c r="HD22" s="104" t="str">
        <f t="shared" si="157"/>
        <v/>
      </c>
      <c r="HE22" s="102"/>
      <c r="HF22" s="102"/>
      <c r="HG22" s="104" t="str">
        <f t="shared" si="40"/>
        <v/>
      </c>
      <c r="HH22" s="118"/>
      <c r="HI22" s="104" t="str">
        <f t="shared" si="158"/>
        <v/>
      </c>
      <c r="HJ22" s="102"/>
      <c r="HK22" s="102"/>
      <c r="HL22" s="104" t="str">
        <f t="shared" si="41"/>
        <v/>
      </c>
      <c r="HM22" s="102"/>
      <c r="HN22" s="104" t="str">
        <f t="shared" si="159"/>
        <v/>
      </c>
      <c r="HO22" s="104">
        <f t="shared" si="160"/>
        <v>11.5</v>
      </c>
      <c r="HP22" s="104">
        <f t="shared" si="161"/>
        <v>13.5</v>
      </c>
      <c r="HQ22" s="104">
        <f t="shared" si="162"/>
        <v>11.5</v>
      </c>
      <c r="HR22" s="104" t="str">
        <f t="shared" si="163"/>
        <v/>
      </c>
      <c r="HS22" s="104">
        <f t="shared" si="164"/>
        <v>11.5</v>
      </c>
      <c r="HT22" s="105">
        <f t="shared" si="42"/>
        <v>2</v>
      </c>
      <c r="HU22" s="109">
        <f t="shared" si="165"/>
        <v>14</v>
      </c>
      <c r="HV22" s="102">
        <v>10</v>
      </c>
      <c r="HW22" s="102">
        <v>9.25</v>
      </c>
      <c r="HX22" s="104">
        <f t="shared" si="43"/>
        <v>10</v>
      </c>
      <c r="HY22" s="102"/>
      <c r="HZ22" s="104">
        <f t="shared" si="166"/>
        <v>10</v>
      </c>
      <c r="IA22" s="102"/>
      <c r="IB22" s="102"/>
      <c r="IC22" s="104" t="str">
        <f t="shared" si="44"/>
        <v/>
      </c>
      <c r="ID22" s="102"/>
      <c r="IE22" s="104" t="str">
        <f t="shared" si="167"/>
        <v/>
      </c>
      <c r="IF22" s="102"/>
      <c r="IG22" s="102"/>
      <c r="IH22" s="104" t="str">
        <f t="shared" si="45"/>
        <v/>
      </c>
      <c r="II22" s="118"/>
      <c r="IJ22" s="104" t="str">
        <f t="shared" si="168"/>
        <v/>
      </c>
      <c r="IK22" s="102"/>
      <c r="IL22" s="102"/>
      <c r="IM22" s="104" t="str">
        <f t="shared" si="46"/>
        <v/>
      </c>
      <c r="IN22" s="118"/>
      <c r="IO22" s="104" t="str">
        <f t="shared" si="169"/>
        <v/>
      </c>
      <c r="IP22" s="102"/>
      <c r="IQ22" s="102"/>
      <c r="IR22" s="104" t="str">
        <f t="shared" si="47"/>
        <v/>
      </c>
      <c r="IS22" s="102"/>
      <c r="IT22" s="104" t="str">
        <f t="shared" si="170"/>
        <v/>
      </c>
      <c r="IU22" s="104">
        <f t="shared" si="171"/>
        <v>10</v>
      </c>
      <c r="IV22" s="104">
        <f t="shared" si="172"/>
        <v>9.25</v>
      </c>
      <c r="IW22" s="104">
        <f t="shared" si="173"/>
        <v>10</v>
      </c>
      <c r="IX22" s="104" t="str">
        <f t="shared" si="174"/>
        <v/>
      </c>
      <c r="IY22" s="104">
        <f t="shared" si="175"/>
        <v>10</v>
      </c>
      <c r="IZ22" s="105">
        <f t="shared" si="48"/>
        <v>2</v>
      </c>
      <c r="JA22" s="109">
        <f t="shared" si="176"/>
        <v>17</v>
      </c>
      <c r="JB22" s="102">
        <v>13.25</v>
      </c>
      <c r="JC22" s="102">
        <v>10.785714285714285</v>
      </c>
      <c r="JD22" s="104">
        <f t="shared" si="49"/>
        <v>11.771428571428572</v>
      </c>
      <c r="JE22" s="102"/>
      <c r="JF22" s="104">
        <f t="shared" si="177"/>
        <v>11.771428571428572</v>
      </c>
      <c r="JG22" s="102"/>
      <c r="JH22" s="102"/>
      <c r="JI22" s="104" t="str">
        <f t="shared" si="50"/>
        <v/>
      </c>
      <c r="JJ22" s="102"/>
      <c r="JK22" s="104" t="str">
        <f t="shared" si="178"/>
        <v/>
      </c>
      <c r="JL22" s="102"/>
      <c r="JM22" s="102"/>
      <c r="JN22" s="104" t="str">
        <f t="shared" si="51"/>
        <v/>
      </c>
      <c r="JO22" s="118"/>
      <c r="JP22" s="104" t="str">
        <f t="shared" si="179"/>
        <v/>
      </c>
      <c r="JQ22" s="102"/>
      <c r="JR22" s="102"/>
      <c r="JS22" s="104" t="str">
        <f t="shared" si="52"/>
        <v/>
      </c>
      <c r="JT22" s="118"/>
      <c r="JU22" s="104" t="str">
        <f t="shared" si="180"/>
        <v/>
      </c>
      <c r="JV22" s="102"/>
      <c r="JW22" s="102"/>
      <c r="JX22" s="104" t="str">
        <f t="shared" si="53"/>
        <v/>
      </c>
      <c r="JY22" s="102"/>
      <c r="JZ22" s="104" t="str">
        <f t="shared" si="181"/>
        <v/>
      </c>
      <c r="KA22" s="104">
        <f t="shared" si="182"/>
        <v>13.25</v>
      </c>
      <c r="KB22" s="104">
        <f t="shared" si="183"/>
        <v>10.785714285714285</v>
      </c>
      <c r="KC22" s="104">
        <f t="shared" si="184"/>
        <v>11.771428571428572</v>
      </c>
      <c r="KD22" s="104" t="str">
        <f t="shared" si="185"/>
        <v/>
      </c>
      <c r="KE22" s="104">
        <f t="shared" si="186"/>
        <v>11.771428571428572</v>
      </c>
      <c r="KF22" s="105">
        <f t="shared" si="54"/>
        <v>2</v>
      </c>
      <c r="KG22" s="109">
        <f t="shared" si="187"/>
        <v>8</v>
      </c>
      <c r="KH22" s="102"/>
      <c r="KI22" s="102"/>
      <c r="KJ22" s="104" t="str">
        <f t="shared" si="55"/>
        <v/>
      </c>
      <c r="KK22" s="102"/>
      <c r="KL22" s="104" t="str">
        <f t="shared" si="188"/>
        <v/>
      </c>
      <c r="KM22" s="102"/>
      <c r="KN22" s="102"/>
      <c r="KO22" s="104" t="str">
        <f t="shared" si="56"/>
        <v/>
      </c>
      <c r="KP22" s="102"/>
      <c r="KQ22" s="104" t="str">
        <f t="shared" si="189"/>
        <v/>
      </c>
      <c r="KR22" s="102"/>
      <c r="KS22" s="102"/>
      <c r="KT22" s="104" t="str">
        <f t="shared" si="57"/>
        <v/>
      </c>
      <c r="KU22" s="118"/>
      <c r="KV22" s="104" t="str">
        <f t="shared" si="190"/>
        <v/>
      </c>
      <c r="KW22" s="102"/>
      <c r="KX22" s="102"/>
      <c r="KY22" s="104" t="str">
        <f t="shared" si="58"/>
        <v/>
      </c>
      <c r="KZ22" s="118"/>
      <c r="LA22" s="104" t="str">
        <f t="shared" si="191"/>
        <v/>
      </c>
      <c r="LB22" s="102"/>
      <c r="LC22" s="102"/>
      <c r="LD22" s="104" t="str">
        <f t="shared" si="59"/>
        <v/>
      </c>
      <c r="LE22" s="102"/>
      <c r="LF22" s="104" t="str">
        <f t="shared" si="192"/>
        <v/>
      </c>
      <c r="LG22" s="104" t="str">
        <f t="shared" si="193"/>
        <v/>
      </c>
      <c r="LH22" s="104" t="str">
        <f t="shared" si="194"/>
        <v/>
      </c>
      <c r="LI22" s="104" t="str">
        <f t="shared" si="195"/>
        <v/>
      </c>
      <c r="LJ22" s="104" t="str">
        <f t="shared" si="196"/>
        <v/>
      </c>
      <c r="LK22" s="104" t="str">
        <f t="shared" si="197"/>
        <v/>
      </c>
      <c r="LL22" s="105" t="str">
        <f t="shared" si="60"/>
        <v/>
      </c>
      <c r="LM22" s="109" t="str">
        <f t="shared" si="198"/>
        <v/>
      </c>
      <c r="LN22" s="102"/>
      <c r="LO22" s="102"/>
      <c r="LP22" s="104" t="str">
        <f t="shared" si="61"/>
        <v/>
      </c>
      <c r="LQ22" s="102"/>
      <c r="LR22" s="104" t="str">
        <f t="shared" si="199"/>
        <v/>
      </c>
      <c r="LS22" s="102"/>
      <c r="LT22" s="102"/>
      <c r="LU22" s="104" t="str">
        <f t="shared" si="62"/>
        <v/>
      </c>
      <c r="LV22" s="102"/>
      <c r="LW22" s="104" t="str">
        <f t="shared" si="200"/>
        <v/>
      </c>
      <c r="LX22" s="102"/>
      <c r="LY22" s="102"/>
      <c r="LZ22" s="104" t="str">
        <f t="shared" si="63"/>
        <v/>
      </c>
      <c r="MA22" s="118"/>
      <c r="MB22" s="104" t="str">
        <f t="shared" si="201"/>
        <v/>
      </c>
      <c r="MC22" s="102"/>
      <c r="MD22" s="102"/>
      <c r="ME22" s="104" t="str">
        <f t="shared" si="64"/>
        <v/>
      </c>
      <c r="MF22" s="118"/>
      <c r="MG22" s="104" t="str">
        <f t="shared" si="202"/>
        <v/>
      </c>
      <c r="MH22" s="102"/>
      <c r="MI22" s="102"/>
      <c r="MJ22" s="104" t="str">
        <f t="shared" si="65"/>
        <v/>
      </c>
      <c r="MK22" s="102"/>
      <c r="ML22" s="104" t="str">
        <f t="shared" si="203"/>
        <v/>
      </c>
      <c r="MM22" s="104" t="str">
        <f t="shared" si="204"/>
        <v/>
      </c>
      <c r="MN22" s="104" t="str">
        <f t="shared" si="205"/>
        <v/>
      </c>
      <c r="MO22" s="104" t="str">
        <f t="shared" si="206"/>
        <v/>
      </c>
      <c r="MP22" s="104" t="str">
        <f t="shared" si="207"/>
        <v/>
      </c>
      <c r="MQ22" s="104" t="str">
        <f t="shared" si="208"/>
        <v/>
      </c>
      <c r="MR22" s="105" t="str">
        <f t="shared" si="66"/>
        <v/>
      </c>
      <c r="MS22" s="109" t="str">
        <f t="shared" si="209"/>
        <v/>
      </c>
      <c r="MT22" s="102"/>
      <c r="MU22" s="102"/>
      <c r="MV22" s="104" t="str">
        <f t="shared" si="67"/>
        <v/>
      </c>
      <c r="MW22" s="102"/>
      <c r="MX22" s="104" t="str">
        <f t="shared" si="210"/>
        <v/>
      </c>
      <c r="MY22" s="102"/>
      <c r="MZ22" s="102"/>
      <c r="NA22" s="104" t="str">
        <f t="shared" si="68"/>
        <v/>
      </c>
      <c r="NB22" s="102"/>
      <c r="NC22" s="104" t="str">
        <f t="shared" si="211"/>
        <v/>
      </c>
      <c r="ND22" s="102"/>
      <c r="NE22" s="102"/>
      <c r="NF22" s="104" t="str">
        <f t="shared" si="69"/>
        <v/>
      </c>
      <c r="NG22" s="118"/>
      <c r="NH22" s="104" t="str">
        <f t="shared" si="212"/>
        <v/>
      </c>
      <c r="NI22" s="102"/>
      <c r="NJ22" s="102"/>
      <c r="NK22" s="104" t="str">
        <f t="shared" si="70"/>
        <v/>
      </c>
      <c r="NL22" s="118"/>
      <c r="NM22" s="104" t="str">
        <f t="shared" si="213"/>
        <v/>
      </c>
      <c r="NN22" s="102"/>
      <c r="NO22" s="102"/>
      <c r="NP22" s="104" t="str">
        <f t="shared" si="71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72"/>
        <v/>
      </c>
      <c r="NY22" s="109" t="str">
        <f t="shared" si="220"/>
        <v/>
      </c>
      <c r="OA22" s="104">
        <f t="shared" si="73"/>
        <v>10.9</v>
      </c>
      <c r="OB22" s="104">
        <f t="shared" si="74"/>
        <v>11.3</v>
      </c>
      <c r="OC22" s="104">
        <f t="shared" si="75"/>
        <v>10.268750000000001</v>
      </c>
      <c r="OD22" s="104">
        <f t="shared" si="76"/>
        <v>12.05</v>
      </c>
      <c r="OE22" s="104">
        <f t="shared" si="77"/>
        <v>15.05</v>
      </c>
      <c r="OF22" s="104" t="str">
        <f t="shared" si="78"/>
        <v/>
      </c>
      <c r="OG22" s="104">
        <f t="shared" si="79"/>
        <v>11.5</v>
      </c>
      <c r="OH22" s="104">
        <f t="shared" si="80"/>
        <v>10</v>
      </c>
      <c r="OI22" s="104">
        <f t="shared" si="81"/>
        <v>11.771428571428572</v>
      </c>
      <c r="OJ22" s="104" t="str">
        <f t="shared" si="82"/>
        <v/>
      </c>
      <c r="OK22" s="104" t="str">
        <f t="shared" si="83"/>
        <v/>
      </c>
      <c r="OL22" s="104" t="str">
        <f t="shared" si="84"/>
        <v/>
      </c>
      <c r="OM22" s="134"/>
      <c r="ON22" s="104">
        <f t="shared" ref="ON22" si="224">IF(AE22="","",(SUM(AE82)*SUM($AJ$4)+SUM(BK22)*SUM($BP$4)+SUM(CQ22)*SUM($CV$4)+SUM(DW22)*SUM($EB$4)+SUM(FC22)*SUM($FH$4)+SUM(GI22)*SUM($GN$4)+SUM(HO22)*SUM($HT$4)+SUM(IU22)*SUM($IZ$4)+SUM(KA22)*SUM($KF$4)+SUM(LG22)*SUM($LL$4)+SUM(MM22)*SUM($MR$4)+SUM(NS22)*SUM($NX$4))/28)</f>
        <v>10.448660714285714</v>
      </c>
      <c r="OO22" s="104">
        <f t="shared" ref="OO22" si="225">IF(AF22="","",(SUM(AF82)*SUM($AJ$4)+SUM(BL22)*SUM($BP$4)+SUM(CR22)*SUM($CV$4)+SUM(DX22)*SUM($EB$4)+SUM(FD22)*SUM($FH$4)+SUM(GJ22)*SUM($GN$4)+SUM(HP22)*SUM($HT$4)+SUM(IV22)*SUM($IZ$4)+SUM(KB22)*SUM($KF$4)+SUM(LH22)*SUM($LL$4)+SUM(MN22)*SUM($MR$4)+SUM(NT22)*SUM($NX$4))/28)</f>
        <v>8.3429528061224492</v>
      </c>
      <c r="OP22" s="104">
        <f t="shared" ref="OP22" si="226">IF(AG22="","",($AJ$4*SUM(AG22)+$BP$4*SUM(BM22)+$CV$4*SUM(CS22)+$EB$4*SUM(DY22)+$FH$4*SUM(FE22)+$GN$4*SUM(GK22)+$HT$4*SUM(HQ22)+$IZ$4*SUM(IW22)+$KF$4*SUM(KC22)+$LL$4*SUM(LI22)+$MR$4*SUM(MO22)+$NX$4*SUM(NU22))/28)</f>
        <v>11.078093112244899</v>
      </c>
      <c r="OQ22" s="104">
        <f t="shared" si="88"/>
        <v>11.078093112244899</v>
      </c>
      <c r="OR22" s="105">
        <f t="shared" si="221"/>
        <v>27</v>
      </c>
      <c r="OS22" s="105">
        <f t="shared" si="222"/>
        <v>30</v>
      </c>
      <c r="OT22" s="134"/>
      <c r="OU22" s="109">
        <f t="shared" si="89"/>
        <v>15</v>
      </c>
      <c r="OW22" s="95" t="s">
        <v>32</v>
      </c>
      <c r="OX22" s="95" t="s">
        <v>31</v>
      </c>
      <c r="OY22" s="95" t="s">
        <v>30</v>
      </c>
      <c r="OZ22" s="244" t="s">
        <v>31</v>
      </c>
      <c r="PA22" s="95"/>
      <c r="PB22" s="95" t="s">
        <v>31</v>
      </c>
      <c r="PC22" s="95"/>
      <c r="PD22" s="95"/>
      <c r="PE22" s="95"/>
      <c r="PF22" s="95"/>
    </row>
    <row r="23" spans="1:422" x14ac:dyDescent="0.25">
      <c r="A23" s="103">
        <f t="shared" si="223"/>
        <v>18</v>
      </c>
      <c r="B23" s="237" t="s">
        <v>343</v>
      </c>
      <c r="C23" s="237" t="s">
        <v>449</v>
      </c>
      <c r="D23" s="237" t="s">
        <v>472</v>
      </c>
      <c r="E23" s="239" t="s">
        <v>278</v>
      </c>
      <c r="F23" s="102">
        <v>13</v>
      </c>
      <c r="G23" s="102">
        <v>11.5</v>
      </c>
      <c r="H23" s="104">
        <f t="shared" si="0"/>
        <v>12.1</v>
      </c>
      <c r="I23" s="102"/>
      <c r="J23" s="104">
        <f t="shared" si="90"/>
        <v>12.1</v>
      </c>
      <c r="K23" s="102">
        <v>10.5</v>
      </c>
      <c r="L23" s="102">
        <v>11.5</v>
      </c>
      <c r="M23" s="104">
        <f t="shared" si="1"/>
        <v>11.1</v>
      </c>
      <c r="N23" s="102"/>
      <c r="O23" s="104">
        <f t="shared" si="91"/>
        <v>11.1</v>
      </c>
      <c r="P23" s="102"/>
      <c r="Q23" s="102"/>
      <c r="R23" s="104" t="str">
        <f t="shared" si="2"/>
        <v/>
      </c>
      <c r="S23" s="118"/>
      <c r="T23" s="104" t="str">
        <f t="shared" si="92"/>
        <v/>
      </c>
      <c r="U23" s="102"/>
      <c r="V23" s="102"/>
      <c r="W23" s="104" t="str">
        <f t="shared" si="3"/>
        <v/>
      </c>
      <c r="X23" s="118"/>
      <c r="Y23" s="104" t="str">
        <f t="shared" si="93"/>
        <v/>
      </c>
      <c r="Z23" s="102"/>
      <c r="AA23" s="102"/>
      <c r="AB23" s="104" t="str">
        <f t="shared" si="4"/>
        <v/>
      </c>
      <c r="AC23" s="102"/>
      <c r="AD23" s="104" t="str">
        <f t="shared" si="94"/>
        <v/>
      </c>
      <c r="AE23" s="104">
        <f t="shared" si="95"/>
        <v>11.75</v>
      </c>
      <c r="AF23" s="104">
        <f t="shared" si="96"/>
        <v>11.5</v>
      </c>
      <c r="AG23" s="104">
        <f t="shared" si="97"/>
        <v>11.6</v>
      </c>
      <c r="AH23" s="104" t="str">
        <f t="shared" si="98"/>
        <v/>
      </c>
      <c r="AI23" s="104">
        <f t="shared" si="99"/>
        <v>11.6</v>
      </c>
      <c r="AJ23" s="105">
        <f t="shared" si="5"/>
        <v>5</v>
      </c>
      <c r="AK23" s="109">
        <f t="shared" si="6"/>
        <v>18</v>
      </c>
      <c r="AL23" s="102">
        <v>12.5</v>
      </c>
      <c r="AM23" s="102">
        <v>10</v>
      </c>
      <c r="AN23" s="104">
        <f t="shared" si="7"/>
        <v>11</v>
      </c>
      <c r="AO23" s="102"/>
      <c r="AP23" s="104">
        <f t="shared" si="100"/>
        <v>11</v>
      </c>
      <c r="AQ23" s="102">
        <v>12</v>
      </c>
      <c r="AR23" s="102">
        <v>11</v>
      </c>
      <c r="AS23" s="104">
        <f t="shared" si="8"/>
        <v>11.4</v>
      </c>
      <c r="AT23" s="102"/>
      <c r="AU23" s="104">
        <f t="shared" si="101"/>
        <v>11.4</v>
      </c>
      <c r="AV23" s="102"/>
      <c r="AW23" s="102"/>
      <c r="AX23" s="104" t="str">
        <f t="shared" si="9"/>
        <v/>
      </c>
      <c r="AY23" s="118"/>
      <c r="AZ23" s="104" t="str">
        <f t="shared" si="102"/>
        <v/>
      </c>
      <c r="BA23" s="102"/>
      <c r="BB23" s="102"/>
      <c r="BC23" s="104" t="str">
        <f t="shared" si="10"/>
        <v/>
      </c>
      <c r="BD23" s="118"/>
      <c r="BE23" s="104" t="str">
        <f t="shared" si="103"/>
        <v/>
      </c>
      <c r="BF23" s="102"/>
      <c r="BG23" s="102"/>
      <c r="BH23" s="104" t="str">
        <f t="shared" si="11"/>
        <v/>
      </c>
      <c r="BI23" s="102"/>
      <c r="BJ23" s="104" t="str">
        <f t="shared" si="104"/>
        <v/>
      </c>
      <c r="BK23" s="104">
        <f t="shared" si="105"/>
        <v>12.25</v>
      </c>
      <c r="BL23" s="104">
        <f t="shared" si="106"/>
        <v>10.5</v>
      </c>
      <c r="BM23" s="104">
        <f t="shared" si="107"/>
        <v>11.2</v>
      </c>
      <c r="BN23" s="104" t="str">
        <f t="shared" si="108"/>
        <v/>
      </c>
      <c r="BO23" s="104">
        <f t="shared" si="109"/>
        <v>11.2</v>
      </c>
      <c r="BP23" s="105">
        <f t="shared" si="12"/>
        <v>5</v>
      </c>
      <c r="BQ23" s="109">
        <f t="shared" si="110"/>
        <v>12</v>
      </c>
      <c r="BR23" s="102">
        <v>13.5</v>
      </c>
      <c r="BS23" s="102">
        <v>3</v>
      </c>
      <c r="BT23" s="104">
        <f t="shared" si="13"/>
        <v>7.2</v>
      </c>
      <c r="BU23" s="102"/>
      <c r="BV23" s="104">
        <f t="shared" si="111"/>
        <v>7.2</v>
      </c>
      <c r="BW23" s="102">
        <v>12.5</v>
      </c>
      <c r="BX23" s="102">
        <v>10</v>
      </c>
      <c r="BY23" s="104">
        <f t="shared" si="14"/>
        <v>11</v>
      </c>
      <c r="BZ23" s="102"/>
      <c r="CA23" s="104">
        <f t="shared" si="112"/>
        <v>11</v>
      </c>
      <c r="CB23" s="102">
        <v>11.5</v>
      </c>
      <c r="CC23" s="102">
        <v>8.5</v>
      </c>
      <c r="CD23" s="104">
        <f t="shared" si="15"/>
        <v>9.6999999999999993</v>
      </c>
      <c r="CE23" s="118"/>
      <c r="CF23" s="104">
        <f t="shared" si="113"/>
        <v>9.6999999999999993</v>
      </c>
      <c r="CG23" s="102"/>
      <c r="CH23" s="102"/>
      <c r="CI23" s="104" t="str">
        <f t="shared" si="16"/>
        <v/>
      </c>
      <c r="CJ23" s="118"/>
      <c r="CK23" s="104" t="str">
        <f t="shared" si="114"/>
        <v/>
      </c>
      <c r="CL23" s="102"/>
      <c r="CM23" s="102"/>
      <c r="CN23" s="104" t="str">
        <f t="shared" si="17"/>
        <v/>
      </c>
      <c r="CO23" s="102"/>
      <c r="CP23" s="104" t="str">
        <f t="shared" si="115"/>
        <v/>
      </c>
      <c r="CQ23" s="104">
        <f t="shared" si="116"/>
        <v>12.5625</v>
      </c>
      <c r="CR23" s="104">
        <f t="shared" si="117"/>
        <v>6.90625</v>
      </c>
      <c r="CS23" s="104">
        <f t="shared" si="118"/>
        <v>9.1687499999999993</v>
      </c>
      <c r="CT23" s="104" t="str">
        <f t="shared" si="119"/>
        <v/>
      </c>
      <c r="CU23" s="104">
        <f t="shared" si="120"/>
        <v>9.1687499999999993</v>
      </c>
      <c r="CV23" s="105">
        <f t="shared" si="18"/>
        <v>0</v>
      </c>
      <c r="CW23" s="109">
        <f t="shared" si="121"/>
        <v>20</v>
      </c>
      <c r="CX23" s="102">
        <v>14</v>
      </c>
      <c r="CY23" s="102">
        <v>10</v>
      </c>
      <c r="CZ23" s="104">
        <f t="shared" si="19"/>
        <v>11.600000000000001</v>
      </c>
      <c r="DA23" s="102"/>
      <c r="DB23" s="104">
        <f t="shared" si="122"/>
        <v>11.600000000000001</v>
      </c>
      <c r="DC23" s="102">
        <v>14.5</v>
      </c>
      <c r="DD23" s="102">
        <v>10</v>
      </c>
      <c r="DE23" s="104">
        <f t="shared" si="20"/>
        <v>11.8</v>
      </c>
      <c r="DF23" s="102"/>
      <c r="DG23" s="104">
        <f t="shared" si="123"/>
        <v>11.8</v>
      </c>
      <c r="DH23" s="102"/>
      <c r="DI23" s="102"/>
      <c r="DJ23" s="104" t="str">
        <f t="shared" si="21"/>
        <v/>
      </c>
      <c r="DK23" s="118"/>
      <c r="DL23" s="104" t="str">
        <f t="shared" si="124"/>
        <v/>
      </c>
      <c r="DM23" s="102"/>
      <c r="DN23" s="102"/>
      <c r="DO23" s="104" t="str">
        <f t="shared" si="22"/>
        <v/>
      </c>
      <c r="DP23" s="118"/>
      <c r="DQ23" s="104" t="str">
        <f t="shared" si="125"/>
        <v/>
      </c>
      <c r="DR23" s="102"/>
      <c r="DS23" s="102"/>
      <c r="DT23" s="104" t="str">
        <f t="shared" si="23"/>
        <v/>
      </c>
      <c r="DU23" s="102"/>
      <c r="DV23" s="104" t="str">
        <f t="shared" si="126"/>
        <v/>
      </c>
      <c r="DW23" s="104">
        <f t="shared" si="127"/>
        <v>14.25</v>
      </c>
      <c r="DX23" s="104">
        <f t="shared" si="128"/>
        <v>10</v>
      </c>
      <c r="DY23" s="104">
        <f t="shared" si="129"/>
        <v>11.700000000000001</v>
      </c>
      <c r="DZ23" s="104" t="str">
        <f t="shared" si="130"/>
        <v/>
      </c>
      <c r="EA23" s="104">
        <f t="shared" si="131"/>
        <v>11.700000000000001</v>
      </c>
      <c r="EB23" s="105">
        <f t="shared" si="24"/>
        <v>3</v>
      </c>
      <c r="EC23" s="109">
        <f t="shared" si="132"/>
        <v>14</v>
      </c>
      <c r="ED23" s="102">
        <v>17</v>
      </c>
      <c r="EE23" s="242">
        <v>5.5</v>
      </c>
      <c r="EF23" s="104">
        <f t="shared" si="25"/>
        <v>10.100000000000001</v>
      </c>
      <c r="EG23" s="102"/>
      <c r="EH23" s="104">
        <f t="shared" si="133"/>
        <v>10.100000000000001</v>
      </c>
      <c r="EI23" s="102">
        <v>15.5</v>
      </c>
      <c r="EJ23" s="102">
        <v>5.75</v>
      </c>
      <c r="EK23" s="104">
        <f t="shared" si="26"/>
        <v>9.65</v>
      </c>
      <c r="EL23" s="102"/>
      <c r="EM23" s="104">
        <f t="shared" si="134"/>
        <v>9.65</v>
      </c>
      <c r="EN23" s="102"/>
      <c r="EO23" s="102"/>
      <c r="EP23" s="104" t="str">
        <f t="shared" si="27"/>
        <v/>
      </c>
      <c r="EQ23" s="118"/>
      <c r="ER23" s="104" t="str">
        <f t="shared" si="135"/>
        <v/>
      </c>
      <c r="ES23" s="102"/>
      <c r="ET23" s="102"/>
      <c r="EU23" s="104" t="str">
        <f t="shared" si="28"/>
        <v/>
      </c>
      <c r="EV23" s="118"/>
      <c r="EW23" s="104" t="str">
        <f t="shared" si="136"/>
        <v/>
      </c>
      <c r="EX23" s="102"/>
      <c r="EY23" s="102"/>
      <c r="EZ23" s="104" t="str">
        <f t="shared" si="29"/>
        <v/>
      </c>
      <c r="FA23" s="102"/>
      <c r="FB23" s="104" t="str">
        <f t="shared" si="137"/>
        <v/>
      </c>
      <c r="FC23" s="104">
        <f t="shared" si="138"/>
        <v>16.25</v>
      </c>
      <c r="FD23" s="104">
        <f t="shared" si="139"/>
        <v>5.625</v>
      </c>
      <c r="FE23" s="104">
        <f t="shared" si="140"/>
        <v>9.875</v>
      </c>
      <c r="FF23" s="104" t="str">
        <f t="shared" si="141"/>
        <v/>
      </c>
      <c r="FG23" s="104">
        <f t="shared" si="142"/>
        <v>9.875</v>
      </c>
      <c r="FH23" s="105">
        <f t="shared" si="30"/>
        <v>0</v>
      </c>
      <c r="FI23" s="109">
        <f t="shared" si="143"/>
        <v>18</v>
      </c>
      <c r="FJ23" s="102">
        <v>11</v>
      </c>
      <c r="FK23" s="102">
        <v>10</v>
      </c>
      <c r="FL23" s="104">
        <f t="shared" si="31"/>
        <v>10.4</v>
      </c>
      <c r="FM23" s="102"/>
      <c r="FN23" s="104">
        <f t="shared" si="144"/>
        <v>10.4</v>
      </c>
      <c r="FO23" s="102"/>
      <c r="FP23" s="102"/>
      <c r="FQ23" s="104" t="str">
        <f t="shared" si="32"/>
        <v/>
      </c>
      <c r="FR23" s="102"/>
      <c r="FS23" s="104" t="str">
        <f t="shared" si="145"/>
        <v/>
      </c>
      <c r="FT23" s="102"/>
      <c r="FU23" s="102"/>
      <c r="FV23" s="104" t="str">
        <f t="shared" si="33"/>
        <v/>
      </c>
      <c r="FW23" s="118"/>
      <c r="FX23" s="104" t="str">
        <f t="shared" si="146"/>
        <v/>
      </c>
      <c r="FY23" s="102"/>
      <c r="FZ23" s="102"/>
      <c r="GA23" s="104" t="str">
        <f t="shared" si="34"/>
        <v/>
      </c>
      <c r="GB23" s="118"/>
      <c r="GC23" s="104" t="str">
        <f t="shared" si="147"/>
        <v/>
      </c>
      <c r="GD23" s="102"/>
      <c r="GE23" s="102"/>
      <c r="GF23" s="104" t="str">
        <f t="shared" si="35"/>
        <v/>
      </c>
      <c r="GG23" s="102"/>
      <c r="GH23" s="104" t="str">
        <f t="shared" si="148"/>
        <v/>
      </c>
      <c r="GI23" s="104">
        <f t="shared" si="149"/>
        <v>11</v>
      </c>
      <c r="GJ23" s="104">
        <f t="shared" si="150"/>
        <v>10</v>
      </c>
      <c r="GK23" s="104">
        <f t="shared" si="151"/>
        <v>10.4</v>
      </c>
      <c r="GL23" s="104" t="str">
        <f t="shared" si="152"/>
        <v/>
      </c>
      <c r="GM23" s="104">
        <f t="shared" si="153"/>
        <v>10.4</v>
      </c>
      <c r="GN23" s="105">
        <f t="shared" si="36"/>
        <v>3</v>
      </c>
      <c r="GO23" s="109">
        <f t="shared" si="154"/>
        <v>9</v>
      </c>
      <c r="GP23" s="102">
        <v>10</v>
      </c>
      <c r="GQ23" s="102">
        <v>12.75</v>
      </c>
      <c r="GR23" s="104">
        <f t="shared" si="37"/>
        <v>10</v>
      </c>
      <c r="GS23" s="102"/>
      <c r="GT23" s="104">
        <f t="shared" si="155"/>
        <v>10</v>
      </c>
      <c r="GU23" s="102">
        <v>15.5</v>
      </c>
      <c r="GV23" s="102">
        <v>12.5</v>
      </c>
      <c r="GW23" s="104">
        <f t="shared" si="38"/>
        <v>15.5</v>
      </c>
      <c r="GX23" s="102"/>
      <c r="GY23" s="104">
        <f t="shared" si="156"/>
        <v>15.5</v>
      </c>
      <c r="GZ23" s="102"/>
      <c r="HA23" s="102"/>
      <c r="HB23" s="104" t="str">
        <f t="shared" si="39"/>
        <v/>
      </c>
      <c r="HC23" s="118"/>
      <c r="HD23" s="104" t="str">
        <f t="shared" si="157"/>
        <v/>
      </c>
      <c r="HE23" s="102"/>
      <c r="HF23" s="102"/>
      <c r="HG23" s="104" t="str">
        <f t="shared" si="40"/>
        <v/>
      </c>
      <c r="HH23" s="118"/>
      <c r="HI23" s="104" t="str">
        <f t="shared" si="158"/>
        <v/>
      </c>
      <c r="HJ23" s="102"/>
      <c r="HK23" s="102"/>
      <c r="HL23" s="104" t="str">
        <f t="shared" si="41"/>
        <v/>
      </c>
      <c r="HM23" s="102"/>
      <c r="HN23" s="104" t="str">
        <f t="shared" si="159"/>
        <v/>
      </c>
      <c r="HO23" s="104">
        <f t="shared" si="160"/>
        <v>12.75</v>
      </c>
      <c r="HP23" s="104">
        <f t="shared" si="161"/>
        <v>12.625</v>
      </c>
      <c r="HQ23" s="104">
        <f t="shared" si="162"/>
        <v>12.75</v>
      </c>
      <c r="HR23" s="104" t="str">
        <f t="shared" si="163"/>
        <v/>
      </c>
      <c r="HS23" s="104">
        <f t="shared" si="164"/>
        <v>12.75</v>
      </c>
      <c r="HT23" s="105">
        <f t="shared" si="42"/>
        <v>2</v>
      </c>
      <c r="HU23" s="109">
        <f t="shared" si="165"/>
        <v>5</v>
      </c>
      <c r="HV23" s="102">
        <v>14</v>
      </c>
      <c r="HW23" s="102">
        <v>9.5</v>
      </c>
      <c r="HX23" s="104">
        <f t="shared" si="43"/>
        <v>14</v>
      </c>
      <c r="HY23" s="102"/>
      <c r="HZ23" s="104">
        <f t="shared" si="166"/>
        <v>14</v>
      </c>
      <c r="IA23" s="102"/>
      <c r="IB23" s="102"/>
      <c r="IC23" s="104" t="str">
        <f t="shared" si="44"/>
        <v/>
      </c>
      <c r="ID23" s="102"/>
      <c r="IE23" s="104" t="str">
        <f t="shared" si="167"/>
        <v/>
      </c>
      <c r="IF23" s="102"/>
      <c r="IG23" s="102"/>
      <c r="IH23" s="104" t="str">
        <f t="shared" si="45"/>
        <v/>
      </c>
      <c r="II23" s="118"/>
      <c r="IJ23" s="104" t="str">
        <f t="shared" si="168"/>
        <v/>
      </c>
      <c r="IK23" s="102"/>
      <c r="IL23" s="102"/>
      <c r="IM23" s="104" t="str">
        <f t="shared" si="46"/>
        <v/>
      </c>
      <c r="IN23" s="118"/>
      <c r="IO23" s="104" t="str">
        <f t="shared" si="169"/>
        <v/>
      </c>
      <c r="IP23" s="102"/>
      <c r="IQ23" s="102"/>
      <c r="IR23" s="104" t="str">
        <f t="shared" si="47"/>
        <v/>
      </c>
      <c r="IS23" s="102"/>
      <c r="IT23" s="104" t="str">
        <f t="shared" si="170"/>
        <v/>
      </c>
      <c r="IU23" s="104">
        <f t="shared" si="171"/>
        <v>14</v>
      </c>
      <c r="IV23" s="104">
        <f t="shared" si="172"/>
        <v>9.5</v>
      </c>
      <c r="IW23" s="104">
        <f t="shared" si="173"/>
        <v>14</v>
      </c>
      <c r="IX23" s="104" t="str">
        <f t="shared" si="174"/>
        <v/>
      </c>
      <c r="IY23" s="104">
        <f t="shared" si="175"/>
        <v>14</v>
      </c>
      <c r="IZ23" s="105">
        <f t="shared" si="48"/>
        <v>2</v>
      </c>
      <c r="JA23" s="109">
        <f t="shared" si="176"/>
        <v>12</v>
      </c>
      <c r="JB23" s="102"/>
      <c r="JC23" s="102"/>
      <c r="JD23" s="104" t="str">
        <f t="shared" si="49"/>
        <v/>
      </c>
      <c r="JE23" s="102"/>
      <c r="JF23" s="104" t="str">
        <f t="shared" si="177"/>
        <v/>
      </c>
      <c r="JG23" s="102"/>
      <c r="JH23" s="102"/>
      <c r="JI23" s="104" t="str">
        <f t="shared" si="50"/>
        <v/>
      </c>
      <c r="JJ23" s="102"/>
      <c r="JK23" s="104" t="str">
        <f t="shared" si="178"/>
        <v/>
      </c>
      <c r="JL23" s="102"/>
      <c r="JM23" s="102"/>
      <c r="JN23" s="104" t="str">
        <f t="shared" si="51"/>
        <v/>
      </c>
      <c r="JO23" s="118"/>
      <c r="JP23" s="104" t="str">
        <f t="shared" si="179"/>
        <v/>
      </c>
      <c r="JQ23" s="102"/>
      <c r="JR23" s="102"/>
      <c r="JS23" s="104" t="str">
        <f t="shared" si="52"/>
        <v/>
      </c>
      <c r="JT23" s="118"/>
      <c r="JU23" s="104" t="str">
        <f t="shared" si="180"/>
        <v/>
      </c>
      <c r="JV23" s="102"/>
      <c r="JW23" s="102"/>
      <c r="JX23" s="104" t="str">
        <f t="shared" si="53"/>
        <v/>
      </c>
      <c r="JY23" s="102"/>
      <c r="JZ23" s="104" t="str">
        <f t="shared" si="181"/>
        <v/>
      </c>
      <c r="KA23" s="104" t="str">
        <f t="shared" si="182"/>
        <v/>
      </c>
      <c r="KB23" s="104" t="str">
        <f t="shared" si="183"/>
        <v/>
      </c>
      <c r="KC23" s="104" t="str">
        <f t="shared" si="184"/>
        <v/>
      </c>
      <c r="KD23" s="104" t="str">
        <f t="shared" si="185"/>
        <v/>
      </c>
      <c r="KE23" s="104" t="str">
        <f t="shared" si="186"/>
        <v/>
      </c>
      <c r="KF23" s="105" t="str">
        <f t="shared" si="54"/>
        <v/>
      </c>
      <c r="KG23" s="109" t="str">
        <f t="shared" si="187"/>
        <v/>
      </c>
      <c r="KH23" s="102"/>
      <c r="KI23" s="102"/>
      <c r="KJ23" s="104" t="str">
        <f t="shared" si="55"/>
        <v/>
      </c>
      <c r="KK23" s="102"/>
      <c r="KL23" s="104" t="str">
        <f t="shared" si="188"/>
        <v/>
      </c>
      <c r="KM23" s="102"/>
      <c r="KN23" s="102"/>
      <c r="KO23" s="104" t="str">
        <f t="shared" si="56"/>
        <v/>
      </c>
      <c r="KP23" s="102"/>
      <c r="KQ23" s="104" t="str">
        <f t="shared" si="189"/>
        <v/>
      </c>
      <c r="KR23" s="102"/>
      <c r="KS23" s="102"/>
      <c r="KT23" s="104" t="str">
        <f t="shared" si="57"/>
        <v/>
      </c>
      <c r="KU23" s="118"/>
      <c r="KV23" s="104" t="str">
        <f t="shared" si="190"/>
        <v/>
      </c>
      <c r="KW23" s="102"/>
      <c r="KX23" s="102"/>
      <c r="KY23" s="104" t="str">
        <f t="shared" si="58"/>
        <v/>
      </c>
      <c r="KZ23" s="118"/>
      <c r="LA23" s="104" t="str">
        <f t="shared" si="191"/>
        <v/>
      </c>
      <c r="LB23" s="102"/>
      <c r="LC23" s="102"/>
      <c r="LD23" s="104" t="str">
        <f t="shared" si="59"/>
        <v/>
      </c>
      <c r="LE23" s="102"/>
      <c r="LF23" s="104" t="str">
        <f t="shared" si="192"/>
        <v/>
      </c>
      <c r="LG23" s="104" t="str">
        <f t="shared" si="193"/>
        <v/>
      </c>
      <c r="LH23" s="104" t="str">
        <f t="shared" si="194"/>
        <v/>
      </c>
      <c r="LI23" s="104" t="str">
        <f t="shared" si="195"/>
        <v/>
      </c>
      <c r="LJ23" s="104" t="str">
        <f t="shared" si="196"/>
        <v/>
      </c>
      <c r="LK23" s="104" t="str">
        <f t="shared" si="197"/>
        <v/>
      </c>
      <c r="LL23" s="105" t="str">
        <f t="shared" si="60"/>
        <v/>
      </c>
      <c r="LM23" s="109" t="str">
        <f t="shared" si="198"/>
        <v/>
      </c>
      <c r="LN23" s="102"/>
      <c r="LO23" s="102"/>
      <c r="LP23" s="104" t="str">
        <f t="shared" si="61"/>
        <v/>
      </c>
      <c r="LQ23" s="102"/>
      <c r="LR23" s="104" t="str">
        <f t="shared" si="199"/>
        <v/>
      </c>
      <c r="LS23" s="102"/>
      <c r="LT23" s="102"/>
      <c r="LU23" s="104" t="str">
        <f t="shared" si="62"/>
        <v/>
      </c>
      <c r="LV23" s="102"/>
      <c r="LW23" s="104" t="str">
        <f t="shared" si="200"/>
        <v/>
      </c>
      <c r="LX23" s="102"/>
      <c r="LY23" s="102"/>
      <c r="LZ23" s="104" t="str">
        <f t="shared" si="63"/>
        <v/>
      </c>
      <c r="MA23" s="118"/>
      <c r="MB23" s="104" t="str">
        <f t="shared" si="201"/>
        <v/>
      </c>
      <c r="MC23" s="102"/>
      <c r="MD23" s="102"/>
      <c r="ME23" s="104" t="str">
        <f t="shared" si="64"/>
        <v/>
      </c>
      <c r="MF23" s="118"/>
      <c r="MG23" s="104" t="str">
        <f t="shared" si="202"/>
        <v/>
      </c>
      <c r="MH23" s="102"/>
      <c r="MI23" s="102"/>
      <c r="MJ23" s="104" t="str">
        <f t="shared" si="65"/>
        <v/>
      </c>
      <c r="MK23" s="102"/>
      <c r="ML23" s="104" t="str">
        <f t="shared" si="203"/>
        <v/>
      </c>
      <c r="MM23" s="104" t="str">
        <f t="shared" si="204"/>
        <v/>
      </c>
      <c r="MN23" s="104" t="str">
        <f t="shared" si="205"/>
        <v/>
      </c>
      <c r="MO23" s="104" t="str">
        <f t="shared" si="206"/>
        <v/>
      </c>
      <c r="MP23" s="104" t="str">
        <f t="shared" si="207"/>
        <v/>
      </c>
      <c r="MQ23" s="104" t="str">
        <f t="shared" si="208"/>
        <v/>
      </c>
      <c r="MR23" s="105" t="str">
        <f t="shared" si="66"/>
        <v/>
      </c>
      <c r="MS23" s="109" t="str">
        <f t="shared" si="209"/>
        <v/>
      </c>
      <c r="MT23" s="102"/>
      <c r="MU23" s="102"/>
      <c r="MV23" s="104" t="str">
        <f t="shared" si="67"/>
        <v/>
      </c>
      <c r="MW23" s="102"/>
      <c r="MX23" s="104" t="str">
        <f t="shared" si="210"/>
        <v/>
      </c>
      <c r="MY23" s="102"/>
      <c r="MZ23" s="102"/>
      <c r="NA23" s="104" t="str">
        <f t="shared" si="68"/>
        <v/>
      </c>
      <c r="NB23" s="102"/>
      <c r="NC23" s="104" t="str">
        <f t="shared" si="211"/>
        <v/>
      </c>
      <c r="ND23" s="102"/>
      <c r="NE23" s="102"/>
      <c r="NF23" s="104" t="str">
        <f t="shared" si="69"/>
        <v/>
      </c>
      <c r="NG23" s="118"/>
      <c r="NH23" s="104" t="str">
        <f t="shared" si="212"/>
        <v/>
      </c>
      <c r="NI23" s="102"/>
      <c r="NJ23" s="102"/>
      <c r="NK23" s="104" t="str">
        <f t="shared" si="70"/>
        <v/>
      </c>
      <c r="NL23" s="118"/>
      <c r="NM23" s="104" t="str">
        <f t="shared" si="213"/>
        <v/>
      </c>
      <c r="NN23" s="102"/>
      <c r="NO23" s="102"/>
      <c r="NP23" s="104" t="str">
        <f t="shared" si="71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72"/>
        <v/>
      </c>
      <c r="NY23" s="109" t="str">
        <f t="shared" si="220"/>
        <v/>
      </c>
      <c r="OA23" s="104">
        <f t="shared" si="73"/>
        <v>11.6</v>
      </c>
      <c r="OB23" s="104">
        <f t="shared" si="74"/>
        <v>11.2</v>
      </c>
      <c r="OC23" s="104">
        <f t="shared" si="75"/>
        <v>9.1687499999999993</v>
      </c>
      <c r="OD23" s="104">
        <f t="shared" si="76"/>
        <v>11.700000000000001</v>
      </c>
      <c r="OE23" s="104">
        <f t="shared" si="77"/>
        <v>9.875</v>
      </c>
      <c r="OF23" s="104">
        <f t="shared" si="78"/>
        <v>10.4</v>
      </c>
      <c r="OG23" s="104">
        <f t="shared" si="79"/>
        <v>12.75</v>
      </c>
      <c r="OH23" s="104">
        <f t="shared" si="80"/>
        <v>14</v>
      </c>
      <c r="OI23" s="104" t="str">
        <f t="shared" si="81"/>
        <v/>
      </c>
      <c r="OJ23" s="104" t="str">
        <f t="shared" si="82"/>
        <v/>
      </c>
      <c r="OK23" s="104" t="str">
        <f t="shared" si="83"/>
        <v/>
      </c>
      <c r="OL23" s="104" t="str">
        <f t="shared" si="84"/>
        <v/>
      </c>
      <c r="OM23" s="134"/>
      <c r="ON23" s="104">
        <f t="shared" si="85"/>
        <v>10.787946428571429</v>
      </c>
      <c r="OO23" s="104">
        <f t="shared" si="86"/>
        <v>7.4341517857142856</v>
      </c>
      <c r="OP23" s="104">
        <f t="shared" si="87"/>
        <v>11.0453125</v>
      </c>
      <c r="OQ23" s="104">
        <f t="shared" si="88"/>
        <v>11.0453125</v>
      </c>
      <c r="OR23" s="105">
        <f t="shared" si="221"/>
        <v>20</v>
      </c>
      <c r="OS23" s="105">
        <f t="shared" si="222"/>
        <v>30</v>
      </c>
      <c r="OT23" s="134"/>
      <c r="OU23" s="109">
        <f t="shared" si="89"/>
        <v>16</v>
      </c>
      <c r="OW23" s="95" t="s">
        <v>32</v>
      </c>
      <c r="OX23" s="95" t="s">
        <v>31</v>
      </c>
      <c r="OY23" s="95" t="s">
        <v>31</v>
      </c>
      <c r="OZ23" s="244" t="s">
        <v>31</v>
      </c>
      <c r="PA23" s="95"/>
      <c r="PB23" s="95" t="s">
        <v>31</v>
      </c>
      <c r="PC23" s="95"/>
      <c r="PD23" s="95"/>
      <c r="PE23" s="95"/>
      <c r="PF23" s="95"/>
    </row>
    <row r="24" spans="1:422" s="3" customFormat="1" x14ac:dyDescent="0.25">
      <c r="A24" s="103">
        <f t="shared" si="223"/>
        <v>19</v>
      </c>
      <c r="B24" s="237" t="s">
        <v>344</v>
      </c>
      <c r="C24" s="237" t="s">
        <v>450</v>
      </c>
      <c r="D24" s="237" t="s">
        <v>473</v>
      </c>
      <c r="E24" s="239" t="s">
        <v>278</v>
      </c>
      <c r="F24" s="102">
        <v>14</v>
      </c>
      <c r="G24" s="102">
        <v>10</v>
      </c>
      <c r="H24" s="104">
        <f t="shared" si="0"/>
        <v>11.600000000000001</v>
      </c>
      <c r="I24" s="102"/>
      <c r="J24" s="104">
        <f t="shared" si="90"/>
        <v>11.600000000000001</v>
      </c>
      <c r="K24" s="102">
        <v>15</v>
      </c>
      <c r="L24" s="102">
        <v>14</v>
      </c>
      <c r="M24" s="104">
        <f t="shared" si="1"/>
        <v>14.4</v>
      </c>
      <c r="N24" s="102"/>
      <c r="O24" s="104">
        <f t="shared" si="91"/>
        <v>14.4</v>
      </c>
      <c r="P24" s="102"/>
      <c r="Q24" s="102"/>
      <c r="R24" s="104" t="str">
        <f t="shared" si="2"/>
        <v/>
      </c>
      <c r="S24" s="118"/>
      <c r="T24" s="104" t="str">
        <f t="shared" si="92"/>
        <v/>
      </c>
      <c r="U24" s="102"/>
      <c r="V24" s="102"/>
      <c r="W24" s="104" t="str">
        <f t="shared" si="3"/>
        <v/>
      </c>
      <c r="X24" s="118"/>
      <c r="Y24" s="104" t="str">
        <f t="shared" si="93"/>
        <v/>
      </c>
      <c r="Z24" s="102"/>
      <c r="AA24" s="102"/>
      <c r="AB24" s="104" t="str">
        <f t="shared" si="4"/>
        <v/>
      </c>
      <c r="AC24" s="102"/>
      <c r="AD24" s="104" t="str">
        <f t="shared" si="94"/>
        <v/>
      </c>
      <c r="AE24" s="104">
        <f t="shared" si="95"/>
        <v>14.5</v>
      </c>
      <c r="AF24" s="104">
        <f t="shared" si="96"/>
        <v>12</v>
      </c>
      <c r="AG24" s="104">
        <f t="shared" si="97"/>
        <v>13</v>
      </c>
      <c r="AH24" s="104" t="str">
        <f t="shared" si="98"/>
        <v/>
      </c>
      <c r="AI24" s="104">
        <f t="shared" si="99"/>
        <v>13</v>
      </c>
      <c r="AJ24" s="105">
        <f t="shared" si="5"/>
        <v>5</v>
      </c>
      <c r="AK24" s="109">
        <f t="shared" si="6"/>
        <v>10</v>
      </c>
      <c r="AL24" s="102">
        <v>9.75</v>
      </c>
      <c r="AM24" s="102">
        <v>11</v>
      </c>
      <c r="AN24" s="104">
        <f t="shared" si="7"/>
        <v>10.5</v>
      </c>
      <c r="AO24" s="102"/>
      <c r="AP24" s="104">
        <f t="shared" si="100"/>
        <v>10.5</v>
      </c>
      <c r="AQ24" s="102">
        <v>11.5</v>
      </c>
      <c r="AR24" s="102">
        <v>12</v>
      </c>
      <c r="AS24" s="104">
        <f t="shared" si="8"/>
        <v>11.8</v>
      </c>
      <c r="AT24" s="102"/>
      <c r="AU24" s="104">
        <f t="shared" si="101"/>
        <v>11.8</v>
      </c>
      <c r="AV24" s="102"/>
      <c r="AW24" s="102"/>
      <c r="AX24" s="104" t="str">
        <f t="shared" si="9"/>
        <v/>
      </c>
      <c r="AY24" s="118"/>
      <c r="AZ24" s="104" t="str">
        <f t="shared" si="102"/>
        <v/>
      </c>
      <c r="BA24" s="102"/>
      <c r="BB24" s="102"/>
      <c r="BC24" s="104" t="str">
        <f t="shared" si="10"/>
        <v/>
      </c>
      <c r="BD24" s="118"/>
      <c r="BE24" s="104" t="str">
        <f t="shared" si="103"/>
        <v/>
      </c>
      <c r="BF24" s="102"/>
      <c r="BG24" s="102"/>
      <c r="BH24" s="104" t="str">
        <f t="shared" si="11"/>
        <v/>
      </c>
      <c r="BI24" s="102"/>
      <c r="BJ24" s="104" t="str">
        <f t="shared" si="104"/>
        <v/>
      </c>
      <c r="BK24" s="104">
        <f t="shared" si="105"/>
        <v>10.625</v>
      </c>
      <c r="BL24" s="104">
        <f t="shared" si="106"/>
        <v>11.5</v>
      </c>
      <c r="BM24" s="104">
        <f t="shared" si="107"/>
        <v>11.15</v>
      </c>
      <c r="BN24" s="104" t="str">
        <f t="shared" si="108"/>
        <v/>
      </c>
      <c r="BO24" s="104">
        <f t="shared" si="109"/>
        <v>11.15</v>
      </c>
      <c r="BP24" s="105">
        <f t="shared" si="12"/>
        <v>5</v>
      </c>
      <c r="BQ24" s="109">
        <f t="shared" si="110"/>
        <v>13</v>
      </c>
      <c r="BR24" s="102">
        <v>14</v>
      </c>
      <c r="BS24" s="102">
        <v>3</v>
      </c>
      <c r="BT24" s="104">
        <f t="shared" si="13"/>
        <v>7.4</v>
      </c>
      <c r="BU24" s="102"/>
      <c r="BV24" s="104">
        <f t="shared" si="111"/>
        <v>7.4</v>
      </c>
      <c r="BW24" s="102">
        <v>8</v>
      </c>
      <c r="BX24" s="102">
        <v>8.5</v>
      </c>
      <c r="BY24" s="104">
        <f t="shared" si="14"/>
        <v>8.3000000000000007</v>
      </c>
      <c r="BZ24" s="102"/>
      <c r="CA24" s="104">
        <f t="shared" si="112"/>
        <v>8.3000000000000007</v>
      </c>
      <c r="CB24" s="102">
        <v>12.5</v>
      </c>
      <c r="CC24" s="102">
        <v>11</v>
      </c>
      <c r="CD24" s="104">
        <f t="shared" si="15"/>
        <v>11.6</v>
      </c>
      <c r="CE24" s="118"/>
      <c r="CF24" s="104">
        <f t="shared" si="113"/>
        <v>11.6</v>
      </c>
      <c r="CG24" s="102"/>
      <c r="CH24" s="102"/>
      <c r="CI24" s="104" t="str">
        <f t="shared" si="16"/>
        <v/>
      </c>
      <c r="CJ24" s="118"/>
      <c r="CK24" s="104" t="str">
        <f t="shared" si="114"/>
        <v/>
      </c>
      <c r="CL24" s="102"/>
      <c r="CM24" s="102"/>
      <c r="CN24" s="104" t="str">
        <f t="shared" si="17"/>
        <v/>
      </c>
      <c r="CO24" s="102"/>
      <c r="CP24" s="104" t="str">
        <f t="shared" si="115"/>
        <v/>
      </c>
      <c r="CQ24" s="104">
        <f t="shared" si="116"/>
        <v>11.65625</v>
      </c>
      <c r="CR24" s="104">
        <f t="shared" si="117"/>
        <v>7.21875</v>
      </c>
      <c r="CS24" s="104">
        <f t="shared" si="118"/>
        <v>8.9937500000000004</v>
      </c>
      <c r="CT24" s="104" t="str">
        <f t="shared" si="119"/>
        <v/>
      </c>
      <c r="CU24" s="104">
        <f t="shared" si="120"/>
        <v>8.9937500000000004</v>
      </c>
      <c r="CV24" s="105">
        <f t="shared" si="18"/>
        <v>0</v>
      </c>
      <c r="CW24" s="109">
        <f t="shared" si="121"/>
        <v>21</v>
      </c>
      <c r="CX24" s="102">
        <v>13</v>
      </c>
      <c r="CY24" s="102">
        <v>11.5</v>
      </c>
      <c r="CZ24" s="104">
        <f t="shared" si="19"/>
        <v>12.1</v>
      </c>
      <c r="DA24" s="102"/>
      <c r="DB24" s="104">
        <f t="shared" si="122"/>
        <v>12.1</v>
      </c>
      <c r="DC24" s="102">
        <v>11</v>
      </c>
      <c r="DD24" s="102">
        <v>11</v>
      </c>
      <c r="DE24" s="104">
        <f t="shared" si="20"/>
        <v>11</v>
      </c>
      <c r="DF24" s="102"/>
      <c r="DG24" s="104">
        <f t="shared" si="123"/>
        <v>11</v>
      </c>
      <c r="DH24" s="102"/>
      <c r="DI24" s="102"/>
      <c r="DJ24" s="104" t="str">
        <f t="shared" si="21"/>
        <v/>
      </c>
      <c r="DK24" s="118"/>
      <c r="DL24" s="104" t="str">
        <f t="shared" si="124"/>
        <v/>
      </c>
      <c r="DM24" s="102"/>
      <c r="DN24" s="102"/>
      <c r="DO24" s="104" t="str">
        <f t="shared" si="22"/>
        <v/>
      </c>
      <c r="DP24" s="118"/>
      <c r="DQ24" s="104" t="str">
        <f t="shared" si="125"/>
        <v/>
      </c>
      <c r="DR24" s="102"/>
      <c r="DS24" s="102"/>
      <c r="DT24" s="104" t="str">
        <f t="shared" si="23"/>
        <v/>
      </c>
      <c r="DU24" s="102"/>
      <c r="DV24" s="104" t="str">
        <f t="shared" si="126"/>
        <v/>
      </c>
      <c r="DW24" s="104">
        <f t="shared" si="127"/>
        <v>12</v>
      </c>
      <c r="DX24" s="104">
        <f t="shared" si="128"/>
        <v>11.25</v>
      </c>
      <c r="DY24" s="104">
        <f t="shared" si="129"/>
        <v>11.55</v>
      </c>
      <c r="DZ24" s="104" t="str">
        <f t="shared" si="130"/>
        <v/>
      </c>
      <c r="EA24" s="104">
        <f t="shared" si="131"/>
        <v>11.55</v>
      </c>
      <c r="EB24" s="105">
        <f t="shared" si="24"/>
        <v>3</v>
      </c>
      <c r="EC24" s="109">
        <f t="shared" si="132"/>
        <v>18</v>
      </c>
      <c r="ED24" s="102">
        <v>18.5</v>
      </c>
      <c r="EE24" s="242">
        <v>6</v>
      </c>
      <c r="EF24" s="104">
        <f t="shared" si="25"/>
        <v>11</v>
      </c>
      <c r="EG24" s="102"/>
      <c r="EH24" s="104">
        <f t="shared" si="133"/>
        <v>11</v>
      </c>
      <c r="EI24" s="102">
        <v>15.5</v>
      </c>
      <c r="EJ24" s="102">
        <v>6</v>
      </c>
      <c r="EK24" s="104">
        <f t="shared" si="26"/>
        <v>9.8000000000000007</v>
      </c>
      <c r="EL24" s="102"/>
      <c r="EM24" s="104">
        <f t="shared" si="134"/>
        <v>9.8000000000000007</v>
      </c>
      <c r="EN24" s="102"/>
      <c r="EO24" s="102"/>
      <c r="EP24" s="104" t="str">
        <f t="shared" si="27"/>
        <v/>
      </c>
      <c r="EQ24" s="118"/>
      <c r="ER24" s="104" t="str">
        <f t="shared" si="135"/>
        <v/>
      </c>
      <c r="ES24" s="102"/>
      <c r="ET24" s="102"/>
      <c r="EU24" s="104" t="str">
        <f t="shared" si="28"/>
        <v/>
      </c>
      <c r="EV24" s="118"/>
      <c r="EW24" s="104" t="str">
        <f t="shared" si="136"/>
        <v/>
      </c>
      <c r="EX24" s="102"/>
      <c r="EY24" s="102"/>
      <c r="EZ24" s="104" t="str">
        <f t="shared" si="29"/>
        <v/>
      </c>
      <c r="FA24" s="102"/>
      <c r="FB24" s="104" t="str">
        <f t="shared" si="137"/>
        <v/>
      </c>
      <c r="FC24" s="104">
        <f t="shared" si="138"/>
        <v>17</v>
      </c>
      <c r="FD24" s="104">
        <f t="shared" si="139"/>
        <v>6</v>
      </c>
      <c r="FE24" s="104">
        <f t="shared" si="140"/>
        <v>10.4</v>
      </c>
      <c r="FF24" s="104" t="str">
        <f t="shared" si="141"/>
        <v/>
      </c>
      <c r="FG24" s="104">
        <f t="shared" si="142"/>
        <v>10.4</v>
      </c>
      <c r="FH24" s="105">
        <f t="shared" si="30"/>
        <v>3</v>
      </c>
      <c r="FI24" s="109">
        <f t="shared" si="143"/>
        <v>15</v>
      </c>
      <c r="FJ24" s="102"/>
      <c r="FK24" s="102"/>
      <c r="FL24" s="104" t="str">
        <f t="shared" si="31"/>
        <v/>
      </c>
      <c r="FM24" s="102"/>
      <c r="FN24" s="104" t="str">
        <f t="shared" si="144"/>
        <v/>
      </c>
      <c r="FO24" s="102">
        <v>13</v>
      </c>
      <c r="FP24" s="102">
        <v>9.5</v>
      </c>
      <c r="FQ24" s="104">
        <f t="shared" si="32"/>
        <v>10.9</v>
      </c>
      <c r="FR24" s="102"/>
      <c r="FS24" s="104">
        <f t="shared" si="145"/>
        <v>10.9</v>
      </c>
      <c r="FT24" s="102"/>
      <c r="FU24" s="102"/>
      <c r="FV24" s="104" t="str">
        <f t="shared" si="33"/>
        <v/>
      </c>
      <c r="FW24" s="118"/>
      <c r="FX24" s="104" t="str">
        <f t="shared" si="146"/>
        <v/>
      </c>
      <c r="FY24" s="102"/>
      <c r="FZ24" s="102"/>
      <c r="GA24" s="104" t="str">
        <f t="shared" si="34"/>
        <v/>
      </c>
      <c r="GB24" s="118"/>
      <c r="GC24" s="104" t="str">
        <f t="shared" si="147"/>
        <v/>
      </c>
      <c r="GD24" s="102"/>
      <c r="GE24" s="102"/>
      <c r="GF24" s="104" t="str">
        <f t="shared" si="35"/>
        <v/>
      </c>
      <c r="GG24" s="102"/>
      <c r="GH24" s="104" t="str">
        <f t="shared" si="148"/>
        <v/>
      </c>
      <c r="GI24" s="104">
        <f t="shared" si="149"/>
        <v>13</v>
      </c>
      <c r="GJ24" s="104">
        <f t="shared" si="150"/>
        <v>9.5</v>
      </c>
      <c r="GK24" s="104">
        <f t="shared" si="151"/>
        <v>10.9</v>
      </c>
      <c r="GL24" s="104" t="str">
        <f t="shared" si="152"/>
        <v/>
      </c>
      <c r="GM24" s="104">
        <f t="shared" si="153"/>
        <v>10.9</v>
      </c>
      <c r="GN24" s="105">
        <f t="shared" si="36"/>
        <v>3</v>
      </c>
      <c r="GO24" s="109">
        <f t="shared" si="154"/>
        <v>7</v>
      </c>
      <c r="GP24" s="102">
        <v>12</v>
      </c>
      <c r="GQ24" s="102">
        <v>11</v>
      </c>
      <c r="GR24" s="104">
        <f t="shared" si="37"/>
        <v>12</v>
      </c>
      <c r="GS24" s="102"/>
      <c r="GT24" s="104">
        <f t="shared" si="155"/>
        <v>12</v>
      </c>
      <c r="GU24" s="102">
        <v>14</v>
      </c>
      <c r="GV24" s="102">
        <v>11.25</v>
      </c>
      <c r="GW24" s="104">
        <f t="shared" si="38"/>
        <v>14</v>
      </c>
      <c r="GX24" s="102"/>
      <c r="GY24" s="104">
        <f t="shared" si="156"/>
        <v>14</v>
      </c>
      <c r="GZ24" s="102"/>
      <c r="HA24" s="102"/>
      <c r="HB24" s="104" t="str">
        <f t="shared" si="39"/>
        <v/>
      </c>
      <c r="HC24" s="118"/>
      <c r="HD24" s="104" t="str">
        <f t="shared" si="157"/>
        <v/>
      </c>
      <c r="HE24" s="102"/>
      <c r="HF24" s="102"/>
      <c r="HG24" s="104" t="str">
        <f t="shared" si="40"/>
        <v/>
      </c>
      <c r="HH24" s="118"/>
      <c r="HI24" s="104" t="str">
        <f t="shared" si="158"/>
        <v/>
      </c>
      <c r="HJ24" s="102"/>
      <c r="HK24" s="102"/>
      <c r="HL24" s="104" t="str">
        <f t="shared" si="41"/>
        <v/>
      </c>
      <c r="HM24" s="102"/>
      <c r="HN24" s="104" t="str">
        <f t="shared" si="159"/>
        <v/>
      </c>
      <c r="HO24" s="104">
        <f t="shared" si="160"/>
        <v>13</v>
      </c>
      <c r="HP24" s="104">
        <f t="shared" si="161"/>
        <v>11.125</v>
      </c>
      <c r="HQ24" s="104">
        <f t="shared" si="162"/>
        <v>13</v>
      </c>
      <c r="HR24" s="104" t="str">
        <f t="shared" si="163"/>
        <v/>
      </c>
      <c r="HS24" s="104">
        <f t="shared" si="164"/>
        <v>13</v>
      </c>
      <c r="HT24" s="105">
        <f t="shared" si="42"/>
        <v>2</v>
      </c>
      <c r="HU24" s="109">
        <f t="shared" si="165"/>
        <v>4</v>
      </c>
      <c r="HV24" s="102">
        <v>15</v>
      </c>
      <c r="HW24" s="102">
        <v>11.5</v>
      </c>
      <c r="HX24" s="104">
        <f t="shared" si="43"/>
        <v>15</v>
      </c>
      <c r="HY24" s="102"/>
      <c r="HZ24" s="104">
        <f t="shared" si="166"/>
        <v>15</v>
      </c>
      <c r="IA24" s="102"/>
      <c r="IB24" s="102"/>
      <c r="IC24" s="104" t="str">
        <f t="shared" si="44"/>
        <v/>
      </c>
      <c r="ID24" s="102"/>
      <c r="IE24" s="104" t="str">
        <f t="shared" si="167"/>
        <v/>
      </c>
      <c r="IF24" s="102"/>
      <c r="IG24" s="102"/>
      <c r="IH24" s="104" t="str">
        <f t="shared" si="45"/>
        <v/>
      </c>
      <c r="II24" s="118"/>
      <c r="IJ24" s="104" t="str">
        <f t="shared" si="168"/>
        <v/>
      </c>
      <c r="IK24" s="102"/>
      <c r="IL24" s="102"/>
      <c r="IM24" s="104" t="str">
        <f t="shared" si="46"/>
        <v/>
      </c>
      <c r="IN24" s="118"/>
      <c r="IO24" s="104" t="str">
        <f t="shared" si="169"/>
        <v/>
      </c>
      <c r="IP24" s="102"/>
      <c r="IQ24" s="102"/>
      <c r="IR24" s="104" t="str">
        <f t="shared" si="47"/>
        <v/>
      </c>
      <c r="IS24" s="102"/>
      <c r="IT24" s="104" t="str">
        <f t="shared" si="170"/>
        <v/>
      </c>
      <c r="IU24" s="104">
        <f t="shared" si="171"/>
        <v>15</v>
      </c>
      <c r="IV24" s="104">
        <f t="shared" si="172"/>
        <v>11.5</v>
      </c>
      <c r="IW24" s="104">
        <f t="shared" si="173"/>
        <v>15</v>
      </c>
      <c r="IX24" s="104" t="str">
        <f t="shared" si="174"/>
        <v/>
      </c>
      <c r="IY24" s="104">
        <f t="shared" si="175"/>
        <v>15</v>
      </c>
      <c r="IZ24" s="105">
        <f t="shared" si="48"/>
        <v>2</v>
      </c>
      <c r="JA24" s="109">
        <f t="shared" si="176"/>
        <v>6</v>
      </c>
      <c r="JB24" s="102"/>
      <c r="JC24" s="102"/>
      <c r="JD24" s="104" t="str">
        <f t="shared" si="49"/>
        <v/>
      </c>
      <c r="JE24" s="102"/>
      <c r="JF24" s="104" t="str">
        <f t="shared" si="177"/>
        <v/>
      </c>
      <c r="JG24" s="102"/>
      <c r="JH24" s="102"/>
      <c r="JI24" s="104" t="str">
        <f t="shared" si="50"/>
        <v/>
      </c>
      <c r="JJ24" s="102"/>
      <c r="JK24" s="104" t="str">
        <f t="shared" si="178"/>
        <v/>
      </c>
      <c r="JL24" s="102"/>
      <c r="JM24" s="102"/>
      <c r="JN24" s="104" t="str">
        <f t="shared" si="51"/>
        <v/>
      </c>
      <c r="JO24" s="118"/>
      <c r="JP24" s="104" t="str">
        <f t="shared" si="179"/>
        <v/>
      </c>
      <c r="JQ24" s="102"/>
      <c r="JR24" s="102"/>
      <c r="JS24" s="104" t="str">
        <f t="shared" si="52"/>
        <v/>
      </c>
      <c r="JT24" s="118"/>
      <c r="JU24" s="104" t="str">
        <f t="shared" si="180"/>
        <v/>
      </c>
      <c r="JV24" s="102"/>
      <c r="JW24" s="102"/>
      <c r="JX24" s="104" t="str">
        <f t="shared" si="53"/>
        <v/>
      </c>
      <c r="JY24" s="102"/>
      <c r="JZ24" s="104" t="str">
        <f t="shared" si="181"/>
        <v/>
      </c>
      <c r="KA24" s="104" t="str">
        <f t="shared" si="182"/>
        <v/>
      </c>
      <c r="KB24" s="104" t="str">
        <f t="shared" si="183"/>
        <v/>
      </c>
      <c r="KC24" s="104" t="str">
        <f t="shared" si="184"/>
        <v/>
      </c>
      <c r="KD24" s="104" t="str">
        <f t="shared" si="185"/>
        <v/>
      </c>
      <c r="KE24" s="104" t="str">
        <f t="shared" si="186"/>
        <v/>
      </c>
      <c r="KF24" s="105" t="str">
        <f t="shared" si="54"/>
        <v/>
      </c>
      <c r="KG24" s="109" t="str">
        <f t="shared" si="187"/>
        <v/>
      </c>
      <c r="KH24" s="102"/>
      <c r="KI24" s="102"/>
      <c r="KJ24" s="104" t="str">
        <f t="shared" si="55"/>
        <v/>
      </c>
      <c r="KK24" s="102"/>
      <c r="KL24" s="104" t="str">
        <f t="shared" si="188"/>
        <v/>
      </c>
      <c r="KM24" s="102"/>
      <c r="KN24" s="102"/>
      <c r="KO24" s="104" t="str">
        <f t="shared" si="56"/>
        <v/>
      </c>
      <c r="KP24" s="102"/>
      <c r="KQ24" s="104" t="str">
        <f t="shared" si="189"/>
        <v/>
      </c>
      <c r="KR24" s="102"/>
      <c r="KS24" s="102"/>
      <c r="KT24" s="104" t="str">
        <f t="shared" si="57"/>
        <v/>
      </c>
      <c r="KU24" s="118"/>
      <c r="KV24" s="104" t="str">
        <f t="shared" si="190"/>
        <v/>
      </c>
      <c r="KW24" s="102"/>
      <c r="KX24" s="102"/>
      <c r="KY24" s="104" t="str">
        <f t="shared" si="58"/>
        <v/>
      </c>
      <c r="KZ24" s="118"/>
      <c r="LA24" s="104" t="str">
        <f t="shared" si="191"/>
        <v/>
      </c>
      <c r="LB24" s="102"/>
      <c r="LC24" s="102"/>
      <c r="LD24" s="104" t="str">
        <f t="shared" si="59"/>
        <v/>
      </c>
      <c r="LE24" s="102"/>
      <c r="LF24" s="104" t="str">
        <f t="shared" si="192"/>
        <v/>
      </c>
      <c r="LG24" s="104" t="str">
        <f t="shared" si="193"/>
        <v/>
      </c>
      <c r="LH24" s="104" t="str">
        <f t="shared" si="194"/>
        <v/>
      </c>
      <c r="LI24" s="104" t="str">
        <f t="shared" si="195"/>
        <v/>
      </c>
      <c r="LJ24" s="104" t="str">
        <f t="shared" si="196"/>
        <v/>
      </c>
      <c r="LK24" s="104" t="str">
        <f t="shared" si="197"/>
        <v/>
      </c>
      <c r="LL24" s="105" t="str">
        <f t="shared" si="60"/>
        <v/>
      </c>
      <c r="LM24" s="109" t="str">
        <f t="shared" si="198"/>
        <v/>
      </c>
      <c r="LN24" s="102"/>
      <c r="LO24" s="102"/>
      <c r="LP24" s="104" t="str">
        <f t="shared" si="61"/>
        <v/>
      </c>
      <c r="LQ24" s="102"/>
      <c r="LR24" s="104" t="str">
        <f t="shared" si="199"/>
        <v/>
      </c>
      <c r="LS24" s="102"/>
      <c r="LT24" s="102"/>
      <c r="LU24" s="104" t="str">
        <f t="shared" si="62"/>
        <v/>
      </c>
      <c r="LV24" s="102"/>
      <c r="LW24" s="104" t="str">
        <f t="shared" si="200"/>
        <v/>
      </c>
      <c r="LX24" s="102"/>
      <c r="LY24" s="102"/>
      <c r="LZ24" s="104" t="str">
        <f t="shared" si="63"/>
        <v/>
      </c>
      <c r="MA24" s="118"/>
      <c r="MB24" s="104" t="str">
        <f t="shared" si="201"/>
        <v/>
      </c>
      <c r="MC24" s="102"/>
      <c r="MD24" s="102"/>
      <c r="ME24" s="104" t="str">
        <f t="shared" si="64"/>
        <v/>
      </c>
      <c r="MF24" s="118"/>
      <c r="MG24" s="104" t="str">
        <f t="shared" si="202"/>
        <v/>
      </c>
      <c r="MH24" s="102"/>
      <c r="MI24" s="102"/>
      <c r="MJ24" s="104" t="str">
        <f t="shared" si="65"/>
        <v/>
      </c>
      <c r="MK24" s="102"/>
      <c r="ML24" s="104" t="str">
        <f t="shared" si="203"/>
        <v/>
      </c>
      <c r="MM24" s="104" t="str">
        <f t="shared" si="204"/>
        <v/>
      </c>
      <c r="MN24" s="104" t="str">
        <f t="shared" si="205"/>
        <v/>
      </c>
      <c r="MO24" s="104" t="str">
        <f t="shared" si="206"/>
        <v/>
      </c>
      <c r="MP24" s="104" t="str">
        <f t="shared" si="207"/>
        <v/>
      </c>
      <c r="MQ24" s="104" t="str">
        <f t="shared" si="208"/>
        <v/>
      </c>
      <c r="MR24" s="105" t="str">
        <f t="shared" si="66"/>
        <v/>
      </c>
      <c r="MS24" s="109" t="str">
        <f t="shared" si="209"/>
        <v/>
      </c>
      <c r="MT24" s="102"/>
      <c r="MU24" s="102"/>
      <c r="MV24" s="104" t="str">
        <f t="shared" si="67"/>
        <v/>
      </c>
      <c r="MW24" s="102"/>
      <c r="MX24" s="104" t="str">
        <f t="shared" si="210"/>
        <v/>
      </c>
      <c r="MY24" s="102"/>
      <c r="MZ24" s="102"/>
      <c r="NA24" s="104" t="str">
        <f t="shared" si="68"/>
        <v/>
      </c>
      <c r="NB24" s="102"/>
      <c r="NC24" s="104" t="str">
        <f t="shared" si="211"/>
        <v/>
      </c>
      <c r="ND24" s="102"/>
      <c r="NE24" s="102"/>
      <c r="NF24" s="104" t="str">
        <f t="shared" si="69"/>
        <v/>
      </c>
      <c r="NG24" s="118"/>
      <c r="NH24" s="104" t="str">
        <f t="shared" si="212"/>
        <v/>
      </c>
      <c r="NI24" s="102"/>
      <c r="NJ24" s="102"/>
      <c r="NK24" s="104" t="str">
        <f t="shared" si="70"/>
        <v/>
      </c>
      <c r="NL24" s="118"/>
      <c r="NM24" s="104" t="str">
        <f t="shared" si="213"/>
        <v/>
      </c>
      <c r="NN24" s="102"/>
      <c r="NO24" s="102"/>
      <c r="NP24" s="104" t="str">
        <f t="shared" si="71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72"/>
        <v/>
      </c>
      <c r="NY24" s="109" t="str">
        <f t="shared" si="220"/>
        <v/>
      </c>
      <c r="OA24" s="104">
        <f t="shared" si="73"/>
        <v>13</v>
      </c>
      <c r="OB24" s="104">
        <f t="shared" si="74"/>
        <v>11.15</v>
      </c>
      <c r="OC24" s="104">
        <f t="shared" si="75"/>
        <v>8.9937500000000004</v>
      </c>
      <c r="OD24" s="104">
        <f t="shared" si="76"/>
        <v>11.55</v>
      </c>
      <c r="OE24" s="104">
        <f t="shared" si="77"/>
        <v>10.4</v>
      </c>
      <c r="OF24" s="104">
        <f t="shared" si="78"/>
        <v>10.9</v>
      </c>
      <c r="OG24" s="104">
        <f t="shared" si="79"/>
        <v>13</v>
      </c>
      <c r="OH24" s="104">
        <f t="shared" si="80"/>
        <v>15</v>
      </c>
      <c r="OI24" s="104" t="str">
        <f t="shared" si="81"/>
        <v/>
      </c>
      <c r="OJ24" s="104" t="str">
        <f t="shared" si="82"/>
        <v/>
      </c>
      <c r="OK24" s="104" t="str">
        <f t="shared" si="83"/>
        <v/>
      </c>
      <c r="OL24" s="104" t="str">
        <f t="shared" si="84"/>
        <v/>
      </c>
      <c r="OM24" s="133"/>
      <c r="ON24" s="104">
        <f t="shared" si="85"/>
        <v>10.478794642857142</v>
      </c>
      <c r="OO24" s="104">
        <f t="shared" si="86"/>
        <v>7.8247767857142856</v>
      </c>
      <c r="OP24" s="104">
        <f t="shared" si="87"/>
        <v>11.438169642857144</v>
      </c>
      <c r="OQ24" s="104">
        <f t="shared" si="88"/>
        <v>11.438169642857144</v>
      </c>
      <c r="OR24" s="105">
        <f t="shared" si="221"/>
        <v>23</v>
      </c>
      <c r="OS24" s="105">
        <f t="shared" si="222"/>
        <v>30</v>
      </c>
      <c r="OT24" s="133"/>
      <c r="OU24" s="109">
        <f t="shared" si="89"/>
        <v>11</v>
      </c>
      <c r="OW24" s="95" t="s">
        <v>32</v>
      </c>
      <c r="OX24" s="95" t="s">
        <v>32</v>
      </c>
      <c r="OY24" s="95" t="s">
        <v>30</v>
      </c>
      <c r="OZ24" s="244" t="s">
        <v>31</v>
      </c>
      <c r="PA24" s="95"/>
      <c r="PB24" s="95" t="s">
        <v>31</v>
      </c>
      <c r="PC24" s="95"/>
      <c r="PD24" s="95"/>
      <c r="PE24" s="95"/>
      <c r="PF24" s="95"/>
    </row>
    <row r="25" spans="1:422" x14ac:dyDescent="0.25">
      <c r="A25" s="103">
        <f t="shared" si="223"/>
        <v>20</v>
      </c>
      <c r="B25" s="237" t="s">
        <v>345</v>
      </c>
      <c r="C25" s="237" t="s">
        <v>451</v>
      </c>
      <c r="D25" s="237" t="s">
        <v>474</v>
      </c>
      <c r="E25" s="239" t="s">
        <v>277</v>
      </c>
      <c r="F25" s="102">
        <v>13.5</v>
      </c>
      <c r="G25" s="102">
        <v>11</v>
      </c>
      <c r="H25" s="104">
        <f t="shared" si="0"/>
        <v>12</v>
      </c>
      <c r="I25" s="102"/>
      <c r="J25" s="104">
        <f t="shared" si="90"/>
        <v>12</v>
      </c>
      <c r="K25" s="102">
        <v>13</v>
      </c>
      <c r="L25" s="102">
        <v>12.5</v>
      </c>
      <c r="M25" s="104">
        <f t="shared" si="1"/>
        <v>12.7</v>
      </c>
      <c r="N25" s="102"/>
      <c r="O25" s="104">
        <f t="shared" si="91"/>
        <v>12.7</v>
      </c>
      <c r="P25" s="102"/>
      <c r="Q25" s="102"/>
      <c r="R25" s="104" t="str">
        <f t="shared" si="2"/>
        <v/>
      </c>
      <c r="S25" s="118"/>
      <c r="T25" s="104" t="str">
        <f t="shared" si="92"/>
        <v/>
      </c>
      <c r="U25" s="102"/>
      <c r="V25" s="102"/>
      <c r="W25" s="104" t="str">
        <f t="shared" si="3"/>
        <v/>
      </c>
      <c r="X25" s="118"/>
      <c r="Y25" s="104" t="str">
        <f t="shared" si="93"/>
        <v/>
      </c>
      <c r="Z25" s="102"/>
      <c r="AA25" s="102"/>
      <c r="AB25" s="104" t="str">
        <f t="shared" si="4"/>
        <v/>
      </c>
      <c r="AC25" s="102"/>
      <c r="AD25" s="104" t="str">
        <f t="shared" si="94"/>
        <v/>
      </c>
      <c r="AE25" s="104">
        <f t="shared" si="95"/>
        <v>13.25</v>
      </c>
      <c r="AF25" s="104">
        <f t="shared" si="96"/>
        <v>11.75</v>
      </c>
      <c r="AG25" s="104">
        <f t="shared" si="97"/>
        <v>12.35</v>
      </c>
      <c r="AH25" s="104" t="str">
        <f t="shared" si="98"/>
        <v/>
      </c>
      <c r="AI25" s="104">
        <f t="shared" si="99"/>
        <v>12.35</v>
      </c>
      <c r="AJ25" s="105">
        <f t="shared" si="5"/>
        <v>5</v>
      </c>
      <c r="AK25" s="109">
        <f t="shared" si="6"/>
        <v>14</v>
      </c>
      <c r="AL25" s="102">
        <v>3.5</v>
      </c>
      <c r="AM25" s="102">
        <v>6</v>
      </c>
      <c r="AN25" s="104">
        <f t="shared" si="7"/>
        <v>5</v>
      </c>
      <c r="AO25" s="102"/>
      <c r="AP25" s="104">
        <f t="shared" si="100"/>
        <v>5</v>
      </c>
      <c r="AQ25" s="102">
        <v>10</v>
      </c>
      <c r="AR25" s="102">
        <v>13</v>
      </c>
      <c r="AS25" s="104">
        <f t="shared" si="8"/>
        <v>11.8</v>
      </c>
      <c r="AT25" s="102"/>
      <c r="AU25" s="104">
        <f t="shared" si="101"/>
        <v>11.8</v>
      </c>
      <c r="AV25" s="102"/>
      <c r="AW25" s="102"/>
      <c r="AX25" s="104" t="str">
        <f t="shared" si="9"/>
        <v/>
      </c>
      <c r="AY25" s="118"/>
      <c r="AZ25" s="104" t="str">
        <f t="shared" si="102"/>
        <v/>
      </c>
      <c r="BA25" s="102"/>
      <c r="BB25" s="102"/>
      <c r="BC25" s="104" t="str">
        <f t="shared" si="10"/>
        <v/>
      </c>
      <c r="BD25" s="118"/>
      <c r="BE25" s="104" t="str">
        <f t="shared" si="103"/>
        <v/>
      </c>
      <c r="BF25" s="102"/>
      <c r="BG25" s="102"/>
      <c r="BH25" s="104" t="str">
        <f t="shared" si="11"/>
        <v/>
      </c>
      <c r="BI25" s="102"/>
      <c r="BJ25" s="104" t="str">
        <f t="shared" si="104"/>
        <v/>
      </c>
      <c r="BK25" s="104">
        <f t="shared" si="105"/>
        <v>6.75</v>
      </c>
      <c r="BL25" s="104">
        <f t="shared" si="106"/>
        <v>9.5</v>
      </c>
      <c r="BM25" s="104">
        <f t="shared" si="107"/>
        <v>8.4</v>
      </c>
      <c r="BN25" s="104" t="str">
        <f t="shared" si="108"/>
        <v/>
      </c>
      <c r="BO25" s="104">
        <f t="shared" si="109"/>
        <v>8.4</v>
      </c>
      <c r="BP25" s="105">
        <f t="shared" si="12"/>
        <v>0</v>
      </c>
      <c r="BQ25" s="109">
        <f t="shared" si="110"/>
        <v>24</v>
      </c>
      <c r="BR25" s="102">
        <v>14</v>
      </c>
      <c r="BS25" s="102">
        <v>5.5</v>
      </c>
      <c r="BT25" s="104">
        <f t="shared" si="13"/>
        <v>8.9</v>
      </c>
      <c r="BU25" s="102"/>
      <c r="BV25" s="104">
        <f t="shared" si="111"/>
        <v>8.9</v>
      </c>
      <c r="BW25" s="102">
        <v>9.5</v>
      </c>
      <c r="BX25" s="102">
        <v>6</v>
      </c>
      <c r="BY25" s="104">
        <f t="shared" si="14"/>
        <v>7.4</v>
      </c>
      <c r="BZ25" s="102"/>
      <c r="CA25" s="104">
        <f t="shared" si="112"/>
        <v>7.4</v>
      </c>
      <c r="CB25" s="102">
        <v>12.5</v>
      </c>
      <c r="CC25" s="102">
        <v>12</v>
      </c>
      <c r="CD25" s="104">
        <f t="shared" si="15"/>
        <v>12.2</v>
      </c>
      <c r="CE25" s="118"/>
      <c r="CF25" s="104">
        <f t="shared" si="113"/>
        <v>12.2</v>
      </c>
      <c r="CG25" s="102"/>
      <c r="CH25" s="102"/>
      <c r="CI25" s="104" t="str">
        <f t="shared" si="16"/>
        <v/>
      </c>
      <c r="CJ25" s="118"/>
      <c r="CK25" s="104" t="str">
        <f t="shared" si="114"/>
        <v/>
      </c>
      <c r="CL25" s="102"/>
      <c r="CM25" s="102"/>
      <c r="CN25" s="104" t="str">
        <f t="shared" si="17"/>
        <v/>
      </c>
      <c r="CO25" s="102"/>
      <c r="CP25" s="104" t="str">
        <f t="shared" si="115"/>
        <v/>
      </c>
      <c r="CQ25" s="104">
        <f t="shared" si="116"/>
        <v>12.125</v>
      </c>
      <c r="CR25" s="104">
        <f t="shared" si="117"/>
        <v>7.6875</v>
      </c>
      <c r="CS25" s="104">
        <f t="shared" si="118"/>
        <v>9.4625000000000004</v>
      </c>
      <c r="CT25" s="104" t="str">
        <f t="shared" si="119"/>
        <v/>
      </c>
      <c r="CU25" s="104">
        <f t="shared" si="120"/>
        <v>9.4625000000000004</v>
      </c>
      <c r="CV25" s="105">
        <f t="shared" si="18"/>
        <v>0</v>
      </c>
      <c r="CW25" s="109">
        <f t="shared" si="121"/>
        <v>18</v>
      </c>
      <c r="CX25" s="102">
        <v>10</v>
      </c>
      <c r="CY25" s="102">
        <v>10.5</v>
      </c>
      <c r="CZ25" s="104">
        <f t="shared" si="19"/>
        <v>10.3</v>
      </c>
      <c r="DA25" s="102"/>
      <c r="DB25" s="104">
        <f t="shared" si="122"/>
        <v>10.3</v>
      </c>
      <c r="DC25" s="102">
        <v>12</v>
      </c>
      <c r="DD25" s="102">
        <v>10.5</v>
      </c>
      <c r="DE25" s="104">
        <f t="shared" si="20"/>
        <v>11.100000000000001</v>
      </c>
      <c r="DF25" s="102"/>
      <c r="DG25" s="104">
        <f t="shared" si="123"/>
        <v>11.100000000000001</v>
      </c>
      <c r="DH25" s="102"/>
      <c r="DI25" s="102"/>
      <c r="DJ25" s="104" t="str">
        <f t="shared" si="21"/>
        <v/>
      </c>
      <c r="DK25" s="118"/>
      <c r="DL25" s="104" t="str">
        <f t="shared" si="124"/>
        <v/>
      </c>
      <c r="DM25" s="102"/>
      <c r="DN25" s="102"/>
      <c r="DO25" s="104" t="str">
        <f t="shared" si="22"/>
        <v/>
      </c>
      <c r="DP25" s="118"/>
      <c r="DQ25" s="104" t="str">
        <f t="shared" si="125"/>
        <v/>
      </c>
      <c r="DR25" s="102"/>
      <c r="DS25" s="102"/>
      <c r="DT25" s="104" t="str">
        <f t="shared" si="23"/>
        <v/>
      </c>
      <c r="DU25" s="102"/>
      <c r="DV25" s="104" t="str">
        <f t="shared" si="126"/>
        <v/>
      </c>
      <c r="DW25" s="104">
        <f t="shared" si="127"/>
        <v>11</v>
      </c>
      <c r="DX25" s="104">
        <f t="shared" si="128"/>
        <v>10.5</v>
      </c>
      <c r="DY25" s="104">
        <f t="shared" si="129"/>
        <v>10.700000000000001</v>
      </c>
      <c r="DZ25" s="104" t="str">
        <f t="shared" si="130"/>
        <v/>
      </c>
      <c r="EA25" s="104">
        <f t="shared" si="131"/>
        <v>10.700000000000001</v>
      </c>
      <c r="EB25" s="105">
        <f t="shared" si="24"/>
        <v>3</v>
      </c>
      <c r="EC25" s="109">
        <f t="shared" si="132"/>
        <v>20</v>
      </c>
      <c r="ED25" s="102">
        <v>17</v>
      </c>
      <c r="EE25" s="242">
        <v>9</v>
      </c>
      <c r="EF25" s="104">
        <f t="shared" si="25"/>
        <v>12.2</v>
      </c>
      <c r="EG25" s="102"/>
      <c r="EH25" s="104">
        <f t="shared" si="133"/>
        <v>12.2</v>
      </c>
      <c r="EI25" s="102">
        <v>18.5</v>
      </c>
      <c r="EJ25" s="102">
        <v>2.25</v>
      </c>
      <c r="EK25" s="104">
        <f t="shared" si="26"/>
        <v>8.75</v>
      </c>
      <c r="EL25" s="102"/>
      <c r="EM25" s="104">
        <f t="shared" si="134"/>
        <v>8.75</v>
      </c>
      <c r="EN25" s="102"/>
      <c r="EO25" s="102"/>
      <c r="EP25" s="104" t="str">
        <f t="shared" si="27"/>
        <v/>
      </c>
      <c r="EQ25" s="118"/>
      <c r="ER25" s="104" t="str">
        <f t="shared" si="135"/>
        <v/>
      </c>
      <c r="ES25" s="102"/>
      <c r="ET25" s="102"/>
      <c r="EU25" s="104" t="str">
        <f t="shared" si="28"/>
        <v/>
      </c>
      <c r="EV25" s="118"/>
      <c r="EW25" s="104" t="str">
        <f t="shared" si="136"/>
        <v/>
      </c>
      <c r="EX25" s="102"/>
      <c r="EY25" s="102"/>
      <c r="EZ25" s="104" t="str">
        <f t="shared" si="29"/>
        <v/>
      </c>
      <c r="FA25" s="102"/>
      <c r="FB25" s="104" t="str">
        <f t="shared" si="137"/>
        <v/>
      </c>
      <c r="FC25" s="104">
        <f t="shared" si="138"/>
        <v>17.75</v>
      </c>
      <c r="FD25" s="104">
        <f t="shared" si="139"/>
        <v>5.625</v>
      </c>
      <c r="FE25" s="104">
        <f t="shared" si="140"/>
        <v>10.475</v>
      </c>
      <c r="FF25" s="104" t="str">
        <f t="shared" si="141"/>
        <v/>
      </c>
      <c r="FG25" s="104">
        <f t="shared" si="142"/>
        <v>10.475</v>
      </c>
      <c r="FH25" s="105">
        <f t="shared" si="30"/>
        <v>3</v>
      </c>
      <c r="FI25" s="109">
        <f t="shared" si="143"/>
        <v>14</v>
      </c>
      <c r="FJ25" s="102"/>
      <c r="FK25" s="102"/>
      <c r="FL25" s="104" t="str">
        <f t="shared" si="31"/>
        <v/>
      </c>
      <c r="FM25" s="102"/>
      <c r="FN25" s="104" t="str">
        <f t="shared" si="144"/>
        <v/>
      </c>
      <c r="FO25" s="102">
        <v>12.5</v>
      </c>
      <c r="FP25" s="102">
        <v>8</v>
      </c>
      <c r="FQ25" s="104">
        <f t="shared" si="32"/>
        <v>9.8000000000000007</v>
      </c>
      <c r="FR25" s="102"/>
      <c r="FS25" s="104">
        <f t="shared" si="145"/>
        <v>9.8000000000000007</v>
      </c>
      <c r="FT25" s="102"/>
      <c r="FU25" s="102"/>
      <c r="FV25" s="104" t="str">
        <f t="shared" si="33"/>
        <v/>
      </c>
      <c r="FW25" s="118"/>
      <c r="FX25" s="104" t="str">
        <f t="shared" si="146"/>
        <v/>
      </c>
      <c r="FY25" s="102"/>
      <c r="FZ25" s="102"/>
      <c r="GA25" s="104" t="str">
        <f t="shared" si="34"/>
        <v/>
      </c>
      <c r="GB25" s="118"/>
      <c r="GC25" s="104" t="str">
        <f t="shared" si="147"/>
        <v/>
      </c>
      <c r="GD25" s="102"/>
      <c r="GE25" s="102"/>
      <c r="GF25" s="104" t="str">
        <f t="shared" si="35"/>
        <v/>
      </c>
      <c r="GG25" s="102"/>
      <c r="GH25" s="104" t="str">
        <f t="shared" si="148"/>
        <v/>
      </c>
      <c r="GI25" s="104">
        <f t="shared" si="149"/>
        <v>12.5</v>
      </c>
      <c r="GJ25" s="104">
        <f t="shared" si="150"/>
        <v>8</v>
      </c>
      <c r="GK25" s="104">
        <f t="shared" si="151"/>
        <v>9.8000000000000007</v>
      </c>
      <c r="GL25" s="104" t="str">
        <f t="shared" si="152"/>
        <v/>
      </c>
      <c r="GM25" s="104">
        <f t="shared" si="153"/>
        <v>9.8000000000000007</v>
      </c>
      <c r="GN25" s="105">
        <f t="shared" si="36"/>
        <v>0</v>
      </c>
      <c r="GO25" s="109">
        <f t="shared" si="154"/>
        <v>12</v>
      </c>
      <c r="GP25" s="102">
        <v>11</v>
      </c>
      <c r="GQ25" s="102">
        <v>9</v>
      </c>
      <c r="GR25" s="104">
        <f t="shared" si="37"/>
        <v>11</v>
      </c>
      <c r="GS25" s="102"/>
      <c r="GT25" s="104">
        <f t="shared" si="155"/>
        <v>11</v>
      </c>
      <c r="GU25" s="102">
        <v>13</v>
      </c>
      <c r="GV25" s="102">
        <v>12.5</v>
      </c>
      <c r="GW25" s="104">
        <f t="shared" si="38"/>
        <v>13</v>
      </c>
      <c r="GX25" s="102"/>
      <c r="GY25" s="104">
        <f t="shared" si="156"/>
        <v>13</v>
      </c>
      <c r="GZ25" s="102"/>
      <c r="HA25" s="102"/>
      <c r="HB25" s="104" t="str">
        <f t="shared" si="39"/>
        <v/>
      </c>
      <c r="HC25" s="118"/>
      <c r="HD25" s="104" t="str">
        <f t="shared" si="157"/>
        <v/>
      </c>
      <c r="HE25" s="102"/>
      <c r="HF25" s="102"/>
      <c r="HG25" s="104" t="str">
        <f t="shared" si="40"/>
        <v/>
      </c>
      <c r="HH25" s="118"/>
      <c r="HI25" s="104" t="str">
        <f t="shared" si="158"/>
        <v/>
      </c>
      <c r="HJ25" s="102"/>
      <c r="HK25" s="102"/>
      <c r="HL25" s="104" t="str">
        <f t="shared" si="41"/>
        <v/>
      </c>
      <c r="HM25" s="102"/>
      <c r="HN25" s="104" t="str">
        <f t="shared" si="159"/>
        <v/>
      </c>
      <c r="HO25" s="104">
        <f t="shared" si="160"/>
        <v>12</v>
      </c>
      <c r="HP25" s="104">
        <f t="shared" si="161"/>
        <v>10.75</v>
      </c>
      <c r="HQ25" s="104">
        <f t="shared" si="162"/>
        <v>12</v>
      </c>
      <c r="HR25" s="104" t="str">
        <f t="shared" si="163"/>
        <v/>
      </c>
      <c r="HS25" s="104">
        <f t="shared" si="164"/>
        <v>12</v>
      </c>
      <c r="HT25" s="105">
        <f t="shared" si="42"/>
        <v>2</v>
      </c>
      <c r="HU25" s="109">
        <f t="shared" si="165"/>
        <v>10</v>
      </c>
      <c r="HV25" s="102"/>
      <c r="HW25" s="102"/>
      <c r="HX25" s="104" t="str">
        <f>IF(AND(HV25="",HW25=""),"",HV25*HV$4+HW25*(1-HV$4))</f>
        <v/>
      </c>
      <c r="HY25" s="102"/>
      <c r="HZ25" s="104" t="str">
        <f>IF(AND(HV25="",HW25=""),"",IF(OR(HY25="",HY25&lt;HX25),HX25,IF(HW25="",HY25,HV25*HV$4+HY25*(1-HV$4))))</f>
        <v/>
      </c>
      <c r="IA25" s="102"/>
      <c r="IB25" s="102"/>
      <c r="IC25" s="104" t="str">
        <f t="shared" si="44"/>
        <v/>
      </c>
      <c r="ID25" s="102"/>
      <c r="IE25" s="104" t="str">
        <f t="shared" si="167"/>
        <v/>
      </c>
      <c r="IF25" s="102"/>
      <c r="IG25" s="102"/>
      <c r="IH25" s="104" t="str">
        <f t="shared" si="45"/>
        <v/>
      </c>
      <c r="II25" s="118"/>
      <c r="IJ25" s="104" t="str">
        <f t="shared" si="168"/>
        <v/>
      </c>
      <c r="IK25" s="102"/>
      <c r="IL25" s="102"/>
      <c r="IM25" s="104" t="str">
        <f t="shared" si="46"/>
        <v/>
      </c>
      <c r="IN25" s="118"/>
      <c r="IO25" s="104" t="str">
        <f t="shared" si="169"/>
        <v/>
      </c>
      <c r="IP25" s="102"/>
      <c r="IQ25" s="102"/>
      <c r="IR25" s="104" t="str">
        <f t="shared" si="47"/>
        <v/>
      </c>
      <c r="IS25" s="102"/>
      <c r="IT25" s="104" t="str">
        <f t="shared" si="170"/>
        <v/>
      </c>
      <c r="IU25" s="104" t="str">
        <f>IF(AND(HV25="",IA25="",IF25=""),"",SUM(HV25)*SUM(HZ$4)+SUM(IA25)*SUM(IE$4)+SUM(IF25)*SUM(IJ$4)+SUM(IK25)*SUM(IO$4)+SUM(IP25)*SUM(IT$4))</f>
        <v/>
      </c>
      <c r="IV25" s="104" t="str">
        <f t="shared" si="172"/>
        <v/>
      </c>
      <c r="IW25" s="104" t="str">
        <f t="shared" si="173"/>
        <v/>
      </c>
      <c r="IX25" s="104" t="str">
        <f t="shared" si="174"/>
        <v/>
      </c>
      <c r="IY25" s="104" t="str">
        <f t="shared" si="175"/>
        <v/>
      </c>
      <c r="IZ25" s="105" t="str">
        <f t="shared" si="48"/>
        <v/>
      </c>
      <c r="JA25" s="109" t="str">
        <f t="shared" si="176"/>
        <v/>
      </c>
      <c r="JB25" s="102">
        <v>13</v>
      </c>
      <c r="JC25" s="102">
        <v>12.285714285714285</v>
      </c>
      <c r="JD25" s="104">
        <f t="shared" si="49"/>
        <v>12.571428571428569</v>
      </c>
      <c r="JE25" s="102"/>
      <c r="JF25" s="104">
        <f t="shared" si="177"/>
        <v>12.571428571428569</v>
      </c>
      <c r="JG25" s="102"/>
      <c r="JH25" s="102"/>
      <c r="JI25" s="104" t="str">
        <f t="shared" si="50"/>
        <v/>
      </c>
      <c r="JJ25" s="102"/>
      <c r="JK25" s="104" t="str">
        <f t="shared" si="178"/>
        <v/>
      </c>
      <c r="JL25" s="102"/>
      <c r="JM25" s="102"/>
      <c r="JN25" s="104" t="str">
        <f t="shared" si="51"/>
        <v/>
      </c>
      <c r="JO25" s="118"/>
      <c r="JP25" s="104" t="str">
        <f t="shared" si="179"/>
        <v/>
      </c>
      <c r="JQ25" s="102"/>
      <c r="JR25" s="102"/>
      <c r="JS25" s="104" t="str">
        <f t="shared" si="52"/>
        <v/>
      </c>
      <c r="JT25" s="118"/>
      <c r="JU25" s="104" t="str">
        <f t="shared" si="180"/>
        <v/>
      </c>
      <c r="JV25" s="102"/>
      <c r="JW25" s="102"/>
      <c r="JX25" s="104" t="str">
        <f t="shared" si="53"/>
        <v/>
      </c>
      <c r="JY25" s="102"/>
      <c r="JZ25" s="104" t="str">
        <f t="shared" si="181"/>
        <v/>
      </c>
      <c r="KA25" s="104">
        <f t="shared" si="182"/>
        <v>13</v>
      </c>
      <c r="KB25" s="104">
        <f t="shared" si="183"/>
        <v>12.285714285714285</v>
      </c>
      <c r="KC25" s="104">
        <f t="shared" si="184"/>
        <v>12.571428571428569</v>
      </c>
      <c r="KD25" s="104" t="str">
        <f t="shared" si="185"/>
        <v/>
      </c>
      <c r="KE25" s="104">
        <f t="shared" si="186"/>
        <v>12.571428571428569</v>
      </c>
      <c r="KF25" s="105">
        <f t="shared" si="54"/>
        <v>2</v>
      </c>
      <c r="KG25" s="109">
        <f t="shared" si="187"/>
        <v>7</v>
      </c>
      <c r="KH25" s="102"/>
      <c r="KI25" s="102"/>
      <c r="KJ25" s="104" t="str">
        <f t="shared" si="55"/>
        <v/>
      </c>
      <c r="KK25" s="102"/>
      <c r="KL25" s="104" t="str">
        <f t="shared" si="188"/>
        <v/>
      </c>
      <c r="KM25" s="102"/>
      <c r="KN25" s="102"/>
      <c r="KO25" s="104" t="str">
        <f t="shared" si="56"/>
        <v/>
      </c>
      <c r="KP25" s="102"/>
      <c r="KQ25" s="104" t="str">
        <f t="shared" si="189"/>
        <v/>
      </c>
      <c r="KR25" s="102"/>
      <c r="KS25" s="102"/>
      <c r="KT25" s="104" t="str">
        <f t="shared" si="57"/>
        <v/>
      </c>
      <c r="KU25" s="118"/>
      <c r="KV25" s="104" t="str">
        <f t="shared" si="190"/>
        <v/>
      </c>
      <c r="KW25" s="102"/>
      <c r="KX25" s="102"/>
      <c r="KY25" s="104" t="str">
        <f t="shared" si="58"/>
        <v/>
      </c>
      <c r="KZ25" s="118"/>
      <c r="LA25" s="104" t="str">
        <f t="shared" si="191"/>
        <v/>
      </c>
      <c r="LB25" s="102"/>
      <c r="LC25" s="102"/>
      <c r="LD25" s="104" t="str">
        <f t="shared" si="59"/>
        <v/>
      </c>
      <c r="LE25" s="102"/>
      <c r="LF25" s="104" t="str">
        <f t="shared" si="192"/>
        <v/>
      </c>
      <c r="LG25" s="104" t="str">
        <f t="shared" si="193"/>
        <v/>
      </c>
      <c r="LH25" s="104" t="str">
        <f t="shared" si="194"/>
        <v/>
      </c>
      <c r="LI25" s="104" t="str">
        <f t="shared" si="195"/>
        <v/>
      </c>
      <c r="LJ25" s="104" t="str">
        <f t="shared" si="196"/>
        <v/>
      </c>
      <c r="LK25" s="104" t="str">
        <f t="shared" si="197"/>
        <v/>
      </c>
      <c r="LL25" s="105" t="str">
        <f t="shared" si="60"/>
        <v/>
      </c>
      <c r="LM25" s="109" t="str">
        <f t="shared" si="198"/>
        <v/>
      </c>
      <c r="LN25" s="102"/>
      <c r="LO25" s="102"/>
      <c r="LP25" s="104" t="str">
        <f t="shared" si="61"/>
        <v/>
      </c>
      <c r="LQ25" s="102"/>
      <c r="LR25" s="104" t="str">
        <f t="shared" si="199"/>
        <v/>
      </c>
      <c r="LS25" s="102"/>
      <c r="LT25" s="102"/>
      <c r="LU25" s="104" t="str">
        <f t="shared" si="62"/>
        <v/>
      </c>
      <c r="LV25" s="102"/>
      <c r="LW25" s="104" t="str">
        <f t="shared" si="200"/>
        <v/>
      </c>
      <c r="LX25" s="102"/>
      <c r="LY25" s="102"/>
      <c r="LZ25" s="104" t="str">
        <f t="shared" si="63"/>
        <v/>
      </c>
      <c r="MA25" s="118"/>
      <c r="MB25" s="104" t="str">
        <f t="shared" si="201"/>
        <v/>
      </c>
      <c r="MC25" s="102"/>
      <c r="MD25" s="102"/>
      <c r="ME25" s="104" t="str">
        <f t="shared" si="64"/>
        <v/>
      </c>
      <c r="MF25" s="118"/>
      <c r="MG25" s="104" t="str">
        <f t="shared" si="202"/>
        <v/>
      </c>
      <c r="MH25" s="102"/>
      <c r="MI25" s="102"/>
      <c r="MJ25" s="104" t="str">
        <f t="shared" si="65"/>
        <v/>
      </c>
      <c r="MK25" s="102"/>
      <c r="ML25" s="104" t="str">
        <f t="shared" si="203"/>
        <v/>
      </c>
      <c r="MM25" s="104" t="str">
        <f t="shared" si="204"/>
        <v/>
      </c>
      <c r="MN25" s="104" t="str">
        <f t="shared" si="205"/>
        <v/>
      </c>
      <c r="MO25" s="104" t="str">
        <f t="shared" si="206"/>
        <v/>
      </c>
      <c r="MP25" s="104" t="str">
        <f t="shared" si="207"/>
        <v/>
      </c>
      <c r="MQ25" s="104" t="str">
        <f t="shared" si="208"/>
        <v/>
      </c>
      <c r="MR25" s="105" t="str">
        <f t="shared" si="66"/>
        <v/>
      </c>
      <c r="MS25" s="109" t="str">
        <f t="shared" si="209"/>
        <v/>
      </c>
      <c r="MT25" s="102"/>
      <c r="MU25" s="102"/>
      <c r="MV25" s="104" t="str">
        <f t="shared" si="67"/>
        <v/>
      </c>
      <c r="MW25" s="102"/>
      <c r="MX25" s="104" t="str">
        <f t="shared" si="210"/>
        <v/>
      </c>
      <c r="MY25" s="102"/>
      <c r="MZ25" s="102"/>
      <c r="NA25" s="104" t="str">
        <f t="shared" si="68"/>
        <v/>
      </c>
      <c r="NB25" s="102"/>
      <c r="NC25" s="104" t="str">
        <f t="shared" si="211"/>
        <v/>
      </c>
      <c r="ND25" s="102"/>
      <c r="NE25" s="102"/>
      <c r="NF25" s="104" t="str">
        <f t="shared" si="69"/>
        <v/>
      </c>
      <c r="NG25" s="118"/>
      <c r="NH25" s="104" t="str">
        <f t="shared" si="212"/>
        <v/>
      </c>
      <c r="NI25" s="102"/>
      <c r="NJ25" s="102"/>
      <c r="NK25" s="104" t="str">
        <f t="shared" si="70"/>
        <v/>
      </c>
      <c r="NL25" s="118"/>
      <c r="NM25" s="104" t="str">
        <f t="shared" si="213"/>
        <v/>
      </c>
      <c r="NN25" s="102"/>
      <c r="NO25" s="102"/>
      <c r="NP25" s="104" t="str">
        <f t="shared" si="71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72"/>
        <v/>
      </c>
      <c r="NY25" s="109" t="str">
        <f t="shared" si="220"/>
        <v/>
      </c>
      <c r="OA25" s="104">
        <f t="shared" si="73"/>
        <v>12.35</v>
      </c>
      <c r="OB25" s="104">
        <f t="shared" si="74"/>
        <v>8.4</v>
      </c>
      <c r="OC25" s="104">
        <f t="shared" si="75"/>
        <v>9.4625000000000004</v>
      </c>
      <c r="OD25" s="104">
        <f t="shared" si="76"/>
        <v>10.700000000000001</v>
      </c>
      <c r="OE25" s="104">
        <f t="shared" si="77"/>
        <v>10.475</v>
      </c>
      <c r="OF25" s="104">
        <f t="shared" si="78"/>
        <v>9.8000000000000007</v>
      </c>
      <c r="OG25" s="104">
        <f t="shared" si="79"/>
        <v>12</v>
      </c>
      <c r="OH25" s="104" t="str">
        <f t="shared" si="80"/>
        <v/>
      </c>
      <c r="OI25" s="104">
        <f t="shared" si="81"/>
        <v>12.571428571428569</v>
      </c>
      <c r="OJ25" s="104" t="str">
        <f t="shared" si="82"/>
        <v/>
      </c>
      <c r="OK25" s="104" t="str">
        <f t="shared" si="83"/>
        <v/>
      </c>
      <c r="OL25" s="104" t="str">
        <f t="shared" si="84"/>
        <v/>
      </c>
      <c r="OM25" s="134"/>
      <c r="ON25" s="104">
        <f t="shared" si="85"/>
        <v>9.5758928571428577</v>
      </c>
      <c r="OO25" s="104">
        <f t="shared" si="86"/>
        <v>7.2994260204081627</v>
      </c>
      <c r="OP25" s="104">
        <f t="shared" si="87"/>
        <v>10.46894132653061</v>
      </c>
      <c r="OQ25" s="104">
        <f t="shared" si="88"/>
        <v>10.46894132653061</v>
      </c>
      <c r="OR25" s="105">
        <f t="shared" si="221"/>
        <v>15</v>
      </c>
      <c r="OS25" s="105">
        <f t="shared" si="222"/>
        <v>30</v>
      </c>
      <c r="OT25" s="134"/>
      <c r="OU25" s="109">
        <f t="shared" si="89"/>
        <v>20</v>
      </c>
      <c r="OW25" s="95" t="s">
        <v>32</v>
      </c>
      <c r="OX25" s="95" t="s">
        <v>32</v>
      </c>
      <c r="OY25" s="95" t="s">
        <v>31</v>
      </c>
      <c r="OZ25" s="244" t="s">
        <v>31</v>
      </c>
      <c r="PA25" s="95"/>
      <c r="PB25" s="95" t="s">
        <v>32</v>
      </c>
      <c r="PC25" s="95"/>
      <c r="PD25" s="95"/>
      <c r="PE25" s="95"/>
      <c r="PF25" s="95"/>
    </row>
    <row r="26" spans="1:422" x14ac:dyDescent="0.25">
      <c r="A26" s="103">
        <f t="shared" si="223"/>
        <v>21</v>
      </c>
      <c r="B26" s="237" t="s">
        <v>346</v>
      </c>
      <c r="C26" s="237" t="s">
        <v>452</v>
      </c>
      <c r="D26" s="237" t="s">
        <v>475</v>
      </c>
      <c r="E26" s="239" t="s">
        <v>278</v>
      </c>
      <c r="F26" s="102">
        <v>13</v>
      </c>
      <c r="G26" s="102">
        <v>13.5</v>
      </c>
      <c r="H26" s="104">
        <f t="shared" si="0"/>
        <v>13.3</v>
      </c>
      <c r="I26" s="102"/>
      <c r="J26" s="104">
        <f t="shared" si="90"/>
        <v>13.3</v>
      </c>
      <c r="K26" s="102">
        <v>8</v>
      </c>
      <c r="L26" s="102">
        <v>17</v>
      </c>
      <c r="M26" s="104">
        <f t="shared" si="1"/>
        <v>13.399999999999999</v>
      </c>
      <c r="N26" s="102"/>
      <c r="O26" s="104">
        <f t="shared" si="91"/>
        <v>13.399999999999999</v>
      </c>
      <c r="P26" s="102"/>
      <c r="Q26" s="102"/>
      <c r="R26" s="104" t="str">
        <f t="shared" si="2"/>
        <v/>
      </c>
      <c r="S26" s="118"/>
      <c r="T26" s="104" t="str">
        <f t="shared" si="92"/>
        <v/>
      </c>
      <c r="U26" s="102"/>
      <c r="V26" s="102"/>
      <c r="W26" s="104" t="str">
        <f t="shared" si="3"/>
        <v/>
      </c>
      <c r="X26" s="118"/>
      <c r="Y26" s="104" t="str">
        <f t="shared" si="93"/>
        <v/>
      </c>
      <c r="Z26" s="102"/>
      <c r="AA26" s="102"/>
      <c r="AB26" s="104" t="str">
        <f t="shared" si="4"/>
        <v/>
      </c>
      <c r="AC26" s="102"/>
      <c r="AD26" s="104" t="str">
        <f t="shared" si="94"/>
        <v/>
      </c>
      <c r="AE26" s="104">
        <f t="shared" si="95"/>
        <v>10.5</v>
      </c>
      <c r="AF26" s="104">
        <f t="shared" si="96"/>
        <v>15.25</v>
      </c>
      <c r="AG26" s="104">
        <f t="shared" si="97"/>
        <v>13.35</v>
      </c>
      <c r="AH26" s="104" t="str">
        <f t="shared" si="98"/>
        <v/>
      </c>
      <c r="AI26" s="104">
        <f t="shared" si="99"/>
        <v>13.35</v>
      </c>
      <c r="AJ26" s="105">
        <f t="shared" si="5"/>
        <v>5</v>
      </c>
      <c r="AK26" s="109">
        <f t="shared" si="6"/>
        <v>8</v>
      </c>
      <c r="AL26" s="102">
        <v>12.25</v>
      </c>
      <c r="AM26" s="102">
        <v>10</v>
      </c>
      <c r="AN26" s="104">
        <f t="shared" si="7"/>
        <v>10.9</v>
      </c>
      <c r="AO26" s="102"/>
      <c r="AP26" s="104">
        <f t="shared" si="100"/>
        <v>10.9</v>
      </c>
      <c r="AQ26" s="102">
        <v>14.75</v>
      </c>
      <c r="AR26" s="102">
        <v>11</v>
      </c>
      <c r="AS26" s="104">
        <f t="shared" si="8"/>
        <v>12.5</v>
      </c>
      <c r="AT26" s="102"/>
      <c r="AU26" s="104">
        <f t="shared" si="101"/>
        <v>12.5</v>
      </c>
      <c r="AV26" s="102"/>
      <c r="AW26" s="102"/>
      <c r="AX26" s="104" t="str">
        <f t="shared" si="9"/>
        <v/>
      </c>
      <c r="AY26" s="118"/>
      <c r="AZ26" s="104" t="str">
        <f t="shared" si="102"/>
        <v/>
      </c>
      <c r="BA26" s="102"/>
      <c r="BB26" s="102"/>
      <c r="BC26" s="104" t="str">
        <f t="shared" si="10"/>
        <v/>
      </c>
      <c r="BD26" s="118"/>
      <c r="BE26" s="104" t="str">
        <f t="shared" si="103"/>
        <v/>
      </c>
      <c r="BF26" s="102"/>
      <c r="BG26" s="102"/>
      <c r="BH26" s="104" t="str">
        <f t="shared" si="11"/>
        <v/>
      </c>
      <c r="BI26" s="102"/>
      <c r="BJ26" s="104" t="str">
        <f t="shared" si="104"/>
        <v/>
      </c>
      <c r="BK26" s="104">
        <f t="shared" si="105"/>
        <v>13.5</v>
      </c>
      <c r="BL26" s="104">
        <f t="shared" si="106"/>
        <v>10.5</v>
      </c>
      <c r="BM26" s="104">
        <f t="shared" si="107"/>
        <v>11.7</v>
      </c>
      <c r="BN26" s="104" t="str">
        <f t="shared" si="108"/>
        <v/>
      </c>
      <c r="BO26" s="104">
        <f t="shared" si="109"/>
        <v>11.7</v>
      </c>
      <c r="BP26" s="105">
        <f t="shared" si="12"/>
        <v>5</v>
      </c>
      <c r="BQ26" s="109">
        <f t="shared" si="110"/>
        <v>8</v>
      </c>
      <c r="BR26" s="102">
        <v>13</v>
      </c>
      <c r="BS26" s="102">
        <v>11.5</v>
      </c>
      <c r="BT26" s="104">
        <f t="shared" si="13"/>
        <v>12.1</v>
      </c>
      <c r="BU26" s="102"/>
      <c r="BV26" s="104">
        <f t="shared" si="111"/>
        <v>12.1</v>
      </c>
      <c r="BW26" s="102">
        <v>11.5</v>
      </c>
      <c r="BX26" s="102">
        <v>11</v>
      </c>
      <c r="BY26" s="104">
        <f t="shared" si="14"/>
        <v>11.2</v>
      </c>
      <c r="BZ26" s="102"/>
      <c r="CA26" s="104">
        <f t="shared" si="112"/>
        <v>11.2</v>
      </c>
      <c r="CB26" s="102">
        <v>13</v>
      </c>
      <c r="CC26" s="102">
        <v>12.5</v>
      </c>
      <c r="CD26" s="104">
        <f t="shared" si="15"/>
        <v>12.7</v>
      </c>
      <c r="CE26" s="118"/>
      <c r="CF26" s="104">
        <f t="shared" si="113"/>
        <v>12.7</v>
      </c>
      <c r="CG26" s="102"/>
      <c r="CH26" s="102"/>
      <c r="CI26" s="104" t="str">
        <f t="shared" si="16"/>
        <v/>
      </c>
      <c r="CJ26" s="118"/>
      <c r="CK26" s="104" t="str">
        <f t="shared" si="114"/>
        <v/>
      </c>
      <c r="CL26" s="102"/>
      <c r="CM26" s="102"/>
      <c r="CN26" s="104" t="str">
        <f t="shared" si="17"/>
        <v/>
      </c>
      <c r="CO26" s="102"/>
      <c r="CP26" s="104" t="str">
        <f t="shared" si="115"/>
        <v/>
      </c>
      <c r="CQ26" s="104">
        <f t="shared" si="116"/>
        <v>12.53125</v>
      </c>
      <c r="CR26" s="104">
        <f t="shared" si="117"/>
        <v>11.65625</v>
      </c>
      <c r="CS26" s="104">
        <f t="shared" si="118"/>
        <v>12.00625</v>
      </c>
      <c r="CT26" s="104" t="str">
        <f t="shared" si="119"/>
        <v/>
      </c>
      <c r="CU26" s="104">
        <f t="shared" si="120"/>
        <v>12.00625</v>
      </c>
      <c r="CV26" s="105">
        <f t="shared" si="18"/>
        <v>5</v>
      </c>
      <c r="CW26" s="109">
        <f t="shared" si="121"/>
        <v>5</v>
      </c>
      <c r="CX26" s="102">
        <v>14</v>
      </c>
      <c r="CY26" s="102">
        <v>14</v>
      </c>
      <c r="CZ26" s="104">
        <f t="shared" si="19"/>
        <v>14</v>
      </c>
      <c r="DA26" s="102"/>
      <c r="DB26" s="104">
        <f t="shared" si="122"/>
        <v>14</v>
      </c>
      <c r="DC26" s="102">
        <v>14.5</v>
      </c>
      <c r="DD26" s="102">
        <v>12</v>
      </c>
      <c r="DE26" s="104">
        <f t="shared" si="20"/>
        <v>13</v>
      </c>
      <c r="DF26" s="102"/>
      <c r="DG26" s="104">
        <f t="shared" si="123"/>
        <v>13</v>
      </c>
      <c r="DH26" s="102"/>
      <c r="DI26" s="102"/>
      <c r="DJ26" s="104" t="str">
        <f t="shared" si="21"/>
        <v/>
      </c>
      <c r="DK26" s="118"/>
      <c r="DL26" s="104" t="str">
        <f t="shared" si="124"/>
        <v/>
      </c>
      <c r="DM26" s="102"/>
      <c r="DN26" s="102"/>
      <c r="DO26" s="104" t="str">
        <f t="shared" si="22"/>
        <v/>
      </c>
      <c r="DP26" s="118"/>
      <c r="DQ26" s="104" t="str">
        <f t="shared" si="125"/>
        <v/>
      </c>
      <c r="DR26" s="102"/>
      <c r="DS26" s="102"/>
      <c r="DT26" s="104" t="str">
        <f t="shared" si="23"/>
        <v/>
      </c>
      <c r="DU26" s="102"/>
      <c r="DV26" s="104" t="str">
        <f t="shared" si="126"/>
        <v/>
      </c>
      <c r="DW26" s="104">
        <f t="shared" si="127"/>
        <v>14.25</v>
      </c>
      <c r="DX26" s="104">
        <f t="shared" si="128"/>
        <v>13</v>
      </c>
      <c r="DY26" s="104">
        <f t="shared" si="129"/>
        <v>13.5</v>
      </c>
      <c r="DZ26" s="104" t="str">
        <f t="shared" si="130"/>
        <v/>
      </c>
      <c r="EA26" s="104">
        <f t="shared" si="131"/>
        <v>13.5</v>
      </c>
      <c r="EB26" s="105">
        <f t="shared" si="24"/>
        <v>3</v>
      </c>
      <c r="EC26" s="109">
        <f t="shared" si="132"/>
        <v>5</v>
      </c>
      <c r="ED26" s="102">
        <v>17</v>
      </c>
      <c r="EE26" s="242">
        <v>6.75</v>
      </c>
      <c r="EF26" s="104">
        <f t="shared" si="25"/>
        <v>10.850000000000001</v>
      </c>
      <c r="EG26" s="102"/>
      <c r="EH26" s="104">
        <f t="shared" si="133"/>
        <v>10.850000000000001</v>
      </c>
      <c r="EI26" s="102">
        <v>13.5</v>
      </c>
      <c r="EJ26" s="102">
        <v>6.5</v>
      </c>
      <c r="EK26" s="104">
        <f t="shared" si="26"/>
        <v>9.3000000000000007</v>
      </c>
      <c r="EL26" s="102"/>
      <c r="EM26" s="104">
        <f t="shared" si="134"/>
        <v>9.3000000000000007</v>
      </c>
      <c r="EN26" s="102"/>
      <c r="EO26" s="102"/>
      <c r="EP26" s="104" t="str">
        <f t="shared" si="27"/>
        <v/>
      </c>
      <c r="EQ26" s="118"/>
      <c r="ER26" s="104" t="str">
        <f t="shared" si="135"/>
        <v/>
      </c>
      <c r="ES26" s="102"/>
      <c r="ET26" s="102"/>
      <c r="EU26" s="104" t="str">
        <f t="shared" si="28"/>
        <v/>
      </c>
      <c r="EV26" s="118"/>
      <c r="EW26" s="104" t="str">
        <f t="shared" si="136"/>
        <v/>
      </c>
      <c r="EX26" s="102"/>
      <c r="EY26" s="102"/>
      <c r="EZ26" s="104" t="str">
        <f t="shared" si="29"/>
        <v/>
      </c>
      <c r="FA26" s="102"/>
      <c r="FB26" s="104" t="str">
        <f t="shared" si="137"/>
        <v/>
      </c>
      <c r="FC26" s="104">
        <f t="shared" si="138"/>
        <v>15.25</v>
      </c>
      <c r="FD26" s="104">
        <f t="shared" si="139"/>
        <v>6.625</v>
      </c>
      <c r="FE26" s="104">
        <f t="shared" si="140"/>
        <v>10.075000000000001</v>
      </c>
      <c r="FF26" s="104" t="str">
        <f t="shared" si="141"/>
        <v/>
      </c>
      <c r="FG26" s="104">
        <f t="shared" si="142"/>
        <v>10.075000000000001</v>
      </c>
      <c r="FH26" s="105">
        <f t="shared" si="30"/>
        <v>3</v>
      </c>
      <c r="FI26" s="109">
        <f t="shared" si="143"/>
        <v>17</v>
      </c>
      <c r="FJ26" s="102">
        <v>11.5</v>
      </c>
      <c r="FK26" s="102">
        <v>11.75</v>
      </c>
      <c r="FL26" s="104">
        <f t="shared" si="31"/>
        <v>11.65</v>
      </c>
      <c r="FM26" s="102"/>
      <c r="FN26" s="104">
        <f t="shared" si="144"/>
        <v>11.65</v>
      </c>
      <c r="FO26" s="102"/>
      <c r="FP26" s="102"/>
      <c r="FQ26" s="104" t="str">
        <f t="shared" si="32"/>
        <v/>
      </c>
      <c r="FR26" s="102"/>
      <c r="FS26" s="104" t="str">
        <f t="shared" si="145"/>
        <v/>
      </c>
      <c r="FT26" s="102"/>
      <c r="FU26" s="102"/>
      <c r="FV26" s="104" t="str">
        <f t="shared" si="33"/>
        <v/>
      </c>
      <c r="FW26" s="118"/>
      <c r="FX26" s="104" t="str">
        <f t="shared" si="146"/>
        <v/>
      </c>
      <c r="FY26" s="102"/>
      <c r="FZ26" s="102"/>
      <c r="GA26" s="104" t="str">
        <f t="shared" si="34"/>
        <v/>
      </c>
      <c r="GB26" s="118"/>
      <c r="GC26" s="104" t="str">
        <f t="shared" si="147"/>
        <v/>
      </c>
      <c r="GD26" s="102"/>
      <c r="GE26" s="102"/>
      <c r="GF26" s="104" t="str">
        <f t="shared" si="35"/>
        <v/>
      </c>
      <c r="GG26" s="102"/>
      <c r="GH26" s="104" t="str">
        <f t="shared" si="148"/>
        <v/>
      </c>
      <c r="GI26" s="104">
        <f t="shared" si="149"/>
        <v>11.5</v>
      </c>
      <c r="GJ26" s="104">
        <f t="shared" si="150"/>
        <v>11.75</v>
      </c>
      <c r="GK26" s="104">
        <f t="shared" si="151"/>
        <v>11.65</v>
      </c>
      <c r="GL26" s="104" t="str">
        <f t="shared" si="152"/>
        <v/>
      </c>
      <c r="GM26" s="104">
        <f t="shared" si="153"/>
        <v>11.65</v>
      </c>
      <c r="GN26" s="105">
        <f t="shared" si="36"/>
        <v>3</v>
      </c>
      <c r="GO26" s="109">
        <f t="shared" si="154"/>
        <v>6</v>
      </c>
      <c r="GP26" s="102">
        <v>11</v>
      </c>
      <c r="GQ26" s="102">
        <v>12</v>
      </c>
      <c r="GR26" s="104">
        <f t="shared" si="37"/>
        <v>11</v>
      </c>
      <c r="GS26" s="102"/>
      <c r="GT26" s="104">
        <f t="shared" si="155"/>
        <v>11</v>
      </c>
      <c r="GU26" s="102">
        <v>14</v>
      </c>
      <c r="GV26" s="102">
        <v>15.5</v>
      </c>
      <c r="GW26" s="104">
        <f t="shared" si="38"/>
        <v>14</v>
      </c>
      <c r="GX26" s="102"/>
      <c r="GY26" s="104">
        <f t="shared" si="156"/>
        <v>14</v>
      </c>
      <c r="GZ26" s="102"/>
      <c r="HA26" s="102"/>
      <c r="HB26" s="104" t="str">
        <f t="shared" si="39"/>
        <v/>
      </c>
      <c r="HC26" s="118"/>
      <c r="HD26" s="104" t="str">
        <f t="shared" si="157"/>
        <v/>
      </c>
      <c r="HE26" s="102"/>
      <c r="HF26" s="102"/>
      <c r="HG26" s="104" t="str">
        <f t="shared" si="40"/>
        <v/>
      </c>
      <c r="HH26" s="118"/>
      <c r="HI26" s="104" t="str">
        <f t="shared" si="158"/>
        <v/>
      </c>
      <c r="HJ26" s="102"/>
      <c r="HK26" s="102"/>
      <c r="HL26" s="104" t="str">
        <f t="shared" si="41"/>
        <v/>
      </c>
      <c r="HM26" s="102"/>
      <c r="HN26" s="104" t="str">
        <f t="shared" si="159"/>
        <v/>
      </c>
      <c r="HO26" s="104">
        <f t="shared" si="160"/>
        <v>12.5</v>
      </c>
      <c r="HP26" s="104">
        <f t="shared" si="161"/>
        <v>13.75</v>
      </c>
      <c r="HQ26" s="104">
        <f t="shared" si="162"/>
        <v>12.5</v>
      </c>
      <c r="HR26" s="104" t="str">
        <f t="shared" si="163"/>
        <v/>
      </c>
      <c r="HS26" s="104">
        <f t="shared" si="164"/>
        <v>12.5</v>
      </c>
      <c r="HT26" s="105">
        <f t="shared" si="42"/>
        <v>2</v>
      </c>
      <c r="HU26" s="109">
        <f t="shared" si="165"/>
        <v>6</v>
      </c>
      <c r="HV26" s="102">
        <v>15</v>
      </c>
      <c r="HW26" s="102">
        <v>11</v>
      </c>
      <c r="HX26" s="104">
        <f>IF(AND(HV26="",HW26=""),"",HV26*HV$4+HW26*(1-HV$4))</f>
        <v>15</v>
      </c>
      <c r="HY26" s="102"/>
      <c r="HZ26" s="104">
        <f>IF(AND(HV26="",HW26=""),"",IF(OR(HY26="",HY26&lt;HX26),HX26,IF(HW26="",HY26,HV26*HV$4+HY26*(1-HV$4))))</f>
        <v>15</v>
      </c>
      <c r="IA26" s="102"/>
      <c r="IB26" s="102"/>
      <c r="IC26" s="104" t="str">
        <f t="shared" si="44"/>
        <v/>
      </c>
      <c r="ID26" s="102"/>
      <c r="IE26" s="104" t="str">
        <f t="shared" si="167"/>
        <v/>
      </c>
      <c r="IF26" s="102"/>
      <c r="IG26" s="102"/>
      <c r="IH26" s="104" t="str">
        <f t="shared" si="45"/>
        <v/>
      </c>
      <c r="II26" s="118"/>
      <c r="IJ26" s="104" t="str">
        <f t="shared" si="168"/>
        <v/>
      </c>
      <c r="IK26" s="102"/>
      <c r="IL26" s="102"/>
      <c r="IM26" s="104" t="str">
        <f t="shared" si="46"/>
        <v/>
      </c>
      <c r="IN26" s="118"/>
      <c r="IO26" s="104" t="str">
        <f t="shared" si="169"/>
        <v/>
      </c>
      <c r="IP26" s="102"/>
      <c r="IQ26" s="102"/>
      <c r="IR26" s="104" t="str">
        <f t="shared" si="47"/>
        <v/>
      </c>
      <c r="IS26" s="102"/>
      <c r="IT26" s="104" t="str">
        <f t="shared" si="170"/>
        <v/>
      </c>
      <c r="IU26" s="104">
        <f>IF(AND(HV26="",IA26="",IF26=""),"",SUM(HV26)*SUM(HZ$4)+SUM(IA26)*SUM(IE$4)+SUM(IF26)*SUM(IJ$4)+SUM(IK26)*SUM(IO$4)+SUM(IP26)*SUM(IT$4))</f>
        <v>15</v>
      </c>
      <c r="IV26" s="104">
        <f t="shared" si="172"/>
        <v>11</v>
      </c>
      <c r="IW26" s="104">
        <f t="shared" si="173"/>
        <v>15</v>
      </c>
      <c r="IX26" s="104" t="str">
        <f t="shared" si="174"/>
        <v/>
      </c>
      <c r="IY26" s="104">
        <f t="shared" si="175"/>
        <v>15</v>
      </c>
      <c r="IZ26" s="105">
        <f t="shared" si="48"/>
        <v>2</v>
      </c>
      <c r="JA26" s="109">
        <f t="shared" si="176"/>
        <v>6</v>
      </c>
      <c r="JB26" s="102"/>
      <c r="JC26" s="102"/>
      <c r="JD26" s="104" t="str">
        <f t="shared" si="49"/>
        <v/>
      </c>
      <c r="JE26" s="102"/>
      <c r="JF26" s="104" t="str">
        <f t="shared" si="177"/>
        <v/>
      </c>
      <c r="JG26" s="102"/>
      <c r="JH26" s="102"/>
      <c r="JI26" s="104" t="str">
        <f t="shared" si="50"/>
        <v/>
      </c>
      <c r="JJ26" s="102"/>
      <c r="JK26" s="104" t="str">
        <f t="shared" si="178"/>
        <v/>
      </c>
      <c r="JL26" s="102"/>
      <c r="JM26" s="102"/>
      <c r="JN26" s="104" t="str">
        <f t="shared" si="51"/>
        <v/>
      </c>
      <c r="JO26" s="118"/>
      <c r="JP26" s="104" t="str">
        <f t="shared" si="179"/>
        <v/>
      </c>
      <c r="JQ26" s="102"/>
      <c r="JR26" s="102"/>
      <c r="JS26" s="104" t="str">
        <f t="shared" si="52"/>
        <v/>
      </c>
      <c r="JT26" s="118"/>
      <c r="JU26" s="104" t="str">
        <f t="shared" si="180"/>
        <v/>
      </c>
      <c r="JV26" s="102"/>
      <c r="JW26" s="102"/>
      <c r="JX26" s="104" t="str">
        <f t="shared" si="53"/>
        <v/>
      </c>
      <c r="JY26" s="102"/>
      <c r="JZ26" s="104" t="str">
        <f t="shared" si="181"/>
        <v/>
      </c>
      <c r="KA26" s="104" t="str">
        <f t="shared" si="182"/>
        <v/>
      </c>
      <c r="KB26" s="104" t="str">
        <f t="shared" si="183"/>
        <v/>
      </c>
      <c r="KC26" s="104" t="str">
        <f t="shared" si="184"/>
        <v/>
      </c>
      <c r="KD26" s="104" t="str">
        <f t="shared" si="185"/>
        <v/>
      </c>
      <c r="KE26" s="104" t="str">
        <f t="shared" si="186"/>
        <v/>
      </c>
      <c r="KF26" s="105" t="str">
        <f t="shared" si="54"/>
        <v/>
      </c>
      <c r="KG26" s="109" t="str">
        <f t="shared" si="187"/>
        <v/>
      </c>
      <c r="KH26" s="102"/>
      <c r="KI26" s="102"/>
      <c r="KJ26" s="104" t="str">
        <f t="shared" si="55"/>
        <v/>
      </c>
      <c r="KK26" s="102"/>
      <c r="KL26" s="104" t="str">
        <f t="shared" si="188"/>
        <v/>
      </c>
      <c r="KM26" s="102"/>
      <c r="KN26" s="102"/>
      <c r="KO26" s="104" t="str">
        <f t="shared" si="56"/>
        <v/>
      </c>
      <c r="KP26" s="102"/>
      <c r="KQ26" s="104" t="str">
        <f t="shared" si="189"/>
        <v/>
      </c>
      <c r="KR26" s="102"/>
      <c r="KS26" s="102"/>
      <c r="KT26" s="104" t="str">
        <f t="shared" si="57"/>
        <v/>
      </c>
      <c r="KU26" s="118"/>
      <c r="KV26" s="104" t="str">
        <f t="shared" si="190"/>
        <v/>
      </c>
      <c r="KW26" s="102"/>
      <c r="KX26" s="102"/>
      <c r="KY26" s="104" t="str">
        <f t="shared" si="58"/>
        <v/>
      </c>
      <c r="KZ26" s="118"/>
      <c r="LA26" s="104" t="str">
        <f t="shared" si="191"/>
        <v/>
      </c>
      <c r="LB26" s="102"/>
      <c r="LC26" s="102"/>
      <c r="LD26" s="104" t="str">
        <f t="shared" si="59"/>
        <v/>
      </c>
      <c r="LE26" s="102"/>
      <c r="LF26" s="104" t="str">
        <f t="shared" si="192"/>
        <v/>
      </c>
      <c r="LG26" s="104" t="str">
        <f t="shared" si="193"/>
        <v/>
      </c>
      <c r="LH26" s="104" t="str">
        <f t="shared" si="194"/>
        <v/>
      </c>
      <c r="LI26" s="104" t="str">
        <f t="shared" si="195"/>
        <v/>
      </c>
      <c r="LJ26" s="104" t="str">
        <f t="shared" si="196"/>
        <v/>
      </c>
      <c r="LK26" s="104" t="str">
        <f t="shared" si="197"/>
        <v/>
      </c>
      <c r="LL26" s="105" t="str">
        <f t="shared" si="60"/>
        <v/>
      </c>
      <c r="LM26" s="109" t="str">
        <f t="shared" si="198"/>
        <v/>
      </c>
      <c r="LN26" s="102"/>
      <c r="LO26" s="102"/>
      <c r="LP26" s="104" t="str">
        <f t="shared" si="61"/>
        <v/>
      </c>
      <c r="LQ26" s="102"/>
      <c r="LR26" s="104" t="str">
        <f t="shared" si="199"/>
        <v/>
      </c>
      <c r="LS26" s="102"/>
      <c r="LT26" s="102"/>
      <c r="LU26" s="104" t="str">
        <f t="shared" si="62"/>
        <v/>
      </c>
      <c r="LV26" s="102"/>
      <c r="LW26" s="104" t="str">
        <f t="shared" si="200"/>
        <v/>
      </c>
      <c r="LX26" s="102"/>
      <c r="LY26" s="102"/>
      <c r="LZ26" s="104" t="str">
        <f t="shared" si="63"/>
        <v/>
      </c>
      <c r="MA26" s="118"/>
      <c r="MB26" s="104" t="str">
        <f t="shared" si="201"/>
        <v/>
      </c>
      <c r="MC26" s="102"/>
      <c r="MD26" s="102"/>
      <c r="ME26" s="104" t="str">
        <f t="shared" si="64"/>
        <v/>
      </c>
      <c r="MF26" s="118"/>
      <c r="MG26" s="104" t="str">
        <f t="shared" si="202"/>
        <v/>
      </c>
      <c r="MH26" s="102"/>
      <c r="MI26" s="102"/>
      <c r="MJ26" s="104" t="str">
        <f t="shared" si="65"/>
        <v/>
      </c>
      <c r="MK26" s="102"/>
      <c r="ML26" s="104" t="str">
        <f t="shared" si="203"/>
        <v/>
      </c>
      <c r="MM26" s="104" t="str">
        <f t="shared" si="204"/>
        <v/>
      </c>
      <c r="MN26" s="104" t="str">
        <f t="shared" si="205"/>
        <v/>
      </c>
      <c r="MO26" s="104" t="str">
        <f t="shared" si="206"/>
        <v/>
      </c>
      <c r="MP26" s="104" t="str">
        <f t="shared" si="207"/>
        <v/>
      </c>
      <c r="MQ26" s="104" t="str">
        <f t="shared" si="208"/>
        <v/>
      </c>
      <c r="MR26" s="105" t="str">
        <f t="shared" si="66"/>
        <v/>
      </c>
      <c r="MS26" s="109" t="str">
        <f t="shared" si="209"/>
        <v/>
      </c>
      <c r="MT26" s="102"/>
      <c r="MU26" s="102"/>
      <c r="MV26" s="104" t="str">
        <f t="shared" si="67"/>
        <v/>
      </c>
      <c r="MW26" s="102"/>
      <c r="MX26" s="104" t="str">
        <f t="shared" si="210"/>
        <v/>
      </c>
      <c r="MY26" s="102"/>
      <c r="MZ26" s="102"/>
      <c r="NA26" s="104" t="str">
        <f t="shared" si="68"/>
        <v/>
      </c>
      <c r="NB26" s="102"/>
      <c r="NC26" s="104" t="str">
        <f t="shared" si="211"/>
        <v/>
      </c>
      <c r="ND26" s="102"/>
      <c r="NE26" s="102"/>
      <c r="NF26" s="104" t="str">
        <f t="shared" si="69"/>
        <v/>
      </c>
      <c r="NG26" s="118"/>
      <c r="NH26" s="104" t="str">
        <f t="shared" si="212"/>
        <v/>
      </c>
      <c r="NI26" s="102"/>
      <c r="NJ26" s="102"/>
      <c r="NK26" s="104" t="str">
        <f t="shared" si="70"/>
        <v/>
      </c>
      <c r="NL26" s="118"/>
      <c r="NM26" s="104" t="str">
        <f t="shared" si="213"/>
        <v/>
      </c>
      <c r="NN26" s="102"/>
      <c r="NO26" s="102"/>
      <c r="NP26" s="104" t="str">
        <f t="shared" si="71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72"/>
        <v/>
      </c>
      <c r="NY26" s="109" t="str">
        <f t="shared" si="220"/>
        <v/>
      </c>
      <c r="OA26" s="104">
        <f t="shared" si="73"/>
        <v>13.35</v>
      </c>
      <c r="OB26" s="104">
        <f t="shared" si="74"/>
        <v>11.7</v>
      </c>
      <c r="OC26" s="104">
        <f t="shared" si="75"/>
        <v>12.00625</v>
      </c>
      <c r="OD26" s="104">
        <f t="shared" si="76"/>
        <v>13.5</v>
      </c>
      <c r="OE26" s="104">
        <f t="shared" si="77"/>
        <v>10.075000000000001</v>
      </c>
      <c r="OF26" s="104">
        <f t="shared" si="78"/>
        <v>11.65</v>
      </c>
      <c r="OG26" s="104">
        <f t="shared" si="79"/>
        <v>12.5</v>
      </c>
      <c r="OH26" s="104">
        <f t="shared" si="80"/>
        <v>15</v>
      </c>
      <c r="OI26" s="104" t="str">
        <f t="shared" si="81"/>
        <v/>
      </c>
      <c r="OJ26" s="104" t="str">
        <f t="shared" si="82"/>
        <v/>
      </c>
      <c r="OK26" s="104" t="str">
        <f t="shared" si="83"/>
        <v/>
      </c>
      <c r="OL26" s="104" t="str">
        <f t="shared" si="84"/>
        <v/>
      </c>
      <c r="OM26" s="134"/>
      <c r="ON26" s="104">
        <f t="shared" si="85"/>
        <v>11.005580357142858</v>
      </c>
      <c r="OO26" s="104">
        <f t="shared" si="86"/>
        <v>9.0859375</v>
      </c>
      <c r="OP26" s="104">
        <f t="shared" si="87"/>
        <v>12.355580357142857</v>
      </c>
      <c r="OQ26" s="104">
        <f t="shared" si="88"/>
        <v>12.355580357142857</v>
      </c>
      <c r="OR26" s="105">
        <f t="shared" si="221"/>
        <v>28</v>
      </c>
      <c r="OS26" s="105">
        <f t="shared" si="222"/>
        <v>30</v>
      </c>
      <c r="OT26" s="134"/>
      <c r="OU26" s="109">
        <f t="shared" si="89"/>
        <v>4</v>
      </c>
      <c r="OW26" s="95" t="s">
        <v>31</v>
      </c>
      <c r="OX26" s="95" t="s">
        <v>31</v>
      </c>
      <c r="OY26" s="95" t="s">
        <v>30</v>
      </c>
      <c r="OZ26" s="244" t="s">
        <v>30</v>
      </c>
      <c r="PA26" s="95"/>
      <c r="PB26" s="95" t="s">
        <v>31</v>
      </c>
      <c r="PC26" s="95"/>
      <c r="PD26" s="95"/>
      <c r="PE26" s="95"/>
      <c r="PF26" s="95"/>
    </row>
    <row r="27" spans="1:422" x14ac:dyDescent="0.25">
      <c r="A27" s="103">
        <f t="shared" si="223"/>
        <v>22</v>
      </c>
      <c r="B27" s="237" t="s">
        <v>347</v>
      </c>
      <c r="C27" s="237" t="s">
        <v>347</v>
      </c>
      <c r="D27" s="237" t="s">
        <v>476</v>
      </c>
      <c r="E27" s="239" t="s">
        <v>277</v>
      </c>
      <c r="F27" s="102">
        <v>14.5</v>
      </c>
      <c r="G27" s="102">
        <v>10.5</v>
      </c>
      <c r="H27" s="104">
        <f t="shared" si="0"/>
        <v>12.100000000000001</v>
      </c>
      <c r="I27" s="102"/>
      <c r="J27" s="104">
        <f t="shared" si="90"/>
        <v>12.100000000000001</v>
      </c>
      <c r="K27" s="102">
        <v>12</v>
      </c>
      <c r="L27" s="102">
        <v>9</v>
      </c>
      <c r="M27" s="104">
        <f t="shared" si="1"/>
        <v>10.199999999999999</v>
      </c>
      <c r="N27" s="102"/>
      <c r="O27" s="104">
        <f t="shared" si="91"/>
        <v>10.199999999999999</v>
      </c>
      <c r="P27" s="102"/>
      <c r="Q27" s="102"/>
      <c r="R27" s="104" t="str">
        <f t="shared" si="2"/>
        <v/>
      </c>
      <c r="S27" s="118"/>
      <c r="T27" s="104" t="str">
        <f t="shared" si="92"/>
        <v/>
      </c>
      <c r="U27" s="102"/>
      <c r="V27" s="102"/>
      <c r="W27" s="104" t="str">
        <f t="shared" si="3"/>
        <v/>
      </c>
      <c r="X27" s="118"/>
      <c r="Y27" s="104" t="str">
        <f t="shared" si="93"/>
        <v/>
      </c>
      <c r="Z27" s="102"/>
      <c r="AA27" s="102"/>
      <c r="AB27" s="104" t="str">
        <f t="shared" si="4"/>
        <v/>
      </c>
      <c r="AC27" s="102"/>
      <c r="AD27" s="104" t="str">
        <f t="shared" si="94"/>
        <v/>
      </c>
      <c r="AE27" s="104">
        <f t="shared" si="95"/>
        <v>13.25</v>
      </c>
      <c r="AF27" s="104">
        <f t="shared" si="96"/>
        <v>9.75</v>
      </c>
      <c r="AG27" s="104">
        <f t="shared" si="97"/>
        <v>11.15</v>
      </c>
      <c r="AH27" s="104" t="str">
        <f t="shared" si="98"/>
        <v/>
      </c>
      <c r="AI27" s="104">
        <f t="shared" si="99"/>
        <v>11.15</v>
      </c>
      <c r="AJ27" s="105">
        <f t="shared" si="5"/>
        <v>5</v>
      </c>
      <c r="AK27" s="109">
        <f t="shared" si="6"/>
        <v>20</v>
      </c>
      <c r="AL27" s="102">
        <v>10</v>
      </c>
      <c r="AM27" s="102">
        <v>7.5</v>
      </c>
      <c r="AN27" s="104">
        <f t="shared" si="7"/>
        <v>8.5</v>
      </c>
      <c r="AO27" s="102"/>
      <c r="AP27" s="104">
        <f t="shared" si="100"/>
        <v>8.5</v>
      </c>
      <c r="AQ27" s="102">
        <v>5.75</v>
      </c>
      <c r="AR27" s="102">
        <v>11.5</v>
      </c>
      <c r="AS27" s="104">
        <f t="shared" si="8"/>
        <v>9.1999999999999993</v>
      </c>
      <c r="AT27" s="102"/>
      <c r="AU27" s="104">
        <f t="shared" si="101"/>
        <v>9.1999999999999993</v>
      </c>
      <c r="AV27" s="102"/>
      <c r="AW27" s="102"/>
      <c r="AX27" s="104" t="str">
        <f t="shared" si="9"/>
        <v/>
      </c>
      <c r="AY27" s="118"/>
      <c r="AZ27" s="104" t="str">
        <f t="shared" si="102"/>
        <v/>
      </c>
      <c r="BA27" s="102"/>
      <c r="BB27" s="102"/>
      <c r="BC27" s="104" t="str">
        <f t="shared" si="10"/>
        <v/>
      </c>
      <c r="BD27" s="118"/>
      <c r="BE27" s="104" t="str">
        <f t="shared" si="103"/>
        <v/>
      </c>
      <c r="BF27" s="102"/>
      <c r="BG27" s="102"/>
      <c r="BH27" s="104" t="str">
        <f t="shared" si="11"/>
        <v/>
      </c>
      <c r="BI27" s="102"/>
      <c r="BJ27" s="104" t="str">
        <f t="shared" si="104"/>
        <v/>
      </c>
      <c r="BK27" s="104">
        <f t="shared" si="105"/>
        <v>7.875</v>
      </c>
      <c r="BL27" s="104">
        <f t="shared" si="106"/>
        <v>9.5</v>
      </c>
      <c r="BM27" s="104">
        <f t="shared" si="107"/>
        <v>8.85</v>
      </c>
      <c r="BN27" s="104" t="str">
        <f t="shared" si="108"/>
        <v/>
      </c>
      <c r="BO27" s="104">
        <f t="shared" si="109"/>
        <v>8.85</v>
      </c>
      <c r="BP27" s="105">
        <f t="shared" si="12"/>
        <v>0</v>
      </c>
      <c r="BQ27" s="109">
        <f t="shared" si="110"/>
        <v>23</v>
      </c>
      <c r="BR27" s="102">
        <v>11</v>
      </c>
      <c r="BS27" s="102">
        <v>5</v>
      </c>
      <c r="BT27" s="104">
        <f t="shared" si="13"/>
        <v>7.4</v>
      </c>
      <c r="BU27" s="102"/>
      <c r="BV27" s="104">
        <f t="shared" si="111"/>
        <v>7.4</v>
      </c>
      <c r="BW27" s="102">
        <v>10</v>
      </c>
      <c r="BX27" s="102">
        <v>6</v>
      </c>
      <c r="BY27" s="104">
        <f t="shared" si="14"/>
        <v>7.6</v>
      </c>
      <c r="BZ27" s="102"/>
      <c r="CA27" s="104">
        <f t="shared" si="112"/>
        <v>7.6</v>
      </c>
      <c r="CB27" s="102">
        <v>12.5</v>
      </c>
      <c r="CC27" s="102">
        <v>8</v>
      </c>
      <c r="CD27" s="104">
        <f t="shared" si="15"/>
        <v>9.8000000000000007</v>
      </c>
      <c r="CE27" s="118"/>
      <c r="CF27" s="104">
        <f t="shared" si="113"/>
        <v>9.8000000000000007</v>
      </c>
      <c r="CG27" s="102"/>
      <c r="CH27" s="102"/>
      <c r="CI27" s="104" t="str">
        <f t="shared" si="16"/>
        <v/>
      </c>
      <c r="CJ27" s="118"/>
      <c r="CK27" s="104" t="str">
        <f t="shared" si="114"/>
        <v/>
      </c>
      <c r="CL27" s="102"/>
      <c r="CM27" s="102"/>
      <c r="CN27" s="104" t="str">
        <f t="shared" si="17"/>
        <v/>
      </c>
      <c r="CO27" s="102"/>
      <c r="CP27" s="104" t="str">
        <f t="shared" si="115"/>
        <v/>
      </c>
      <c r="CQ27" s="104">
        <f t="shared" si="116"/>
        <v>11.15625</v>
      </c>
      <c r="CR27" s="104">
        <f t="shared" si="117"/>
        <v>6.25</v>
      </c>
      <c r="CS27" s="104">
        <f t="shared" si="118"/>
        <v>8.2125000000000004</v>
      </c>
      <c r="CT27" s="104" t="str">
        <f t="shared" si="119"/>
        <v/>
      </c>
      <c r="CU27" s="104">
        <f t="shared" si="120"/>
        <v>8.2125000000000004</v>
      </c>
      <c r="CV27" s="105">
        <f t="shared" si="18"/>
        <v>0</v>
      </c>
      <c r="CW27" s="109">
        <f t="shared" si="121"/>
        <v>23</v>
      </c>
      <c r="CX27" s="102">
        <v>17</v>
      </c>
      <c r="CY27" s="102">
        <v>10</v>
      </c>
      <c r="CZ27" s="104">
        <f t="shared" si="19"/>
        <v>12.8</v>
      </c>
      <c r="DA27" s="102"/>
      <c r="DB27" s="104">
        <f t="shared" si="122"/>
        <v>12.8</v>
      </c>
      <c r="DC27" s="102">
        <v>10.5</v>
      </c>
      <c r="DD27" s="102">
        <v>10.5</v>
      </c>
      <c r="DE27" s="104">
        <f t="shared" si="20"/>
        <v>10.5</v>
      </c>
      <c r="DF27" s="102"/>
      <c r="DG27" s="104">
        <f t="shared" si="123"/>
        <v>10.5</v>
      </c>
      <c r="DH27" s="102"/>
      <c r="DI27" s="102"/>
      <c r="DJ27" s="104" t="str">
        <f t="shared" si="21"/>
        <v/>
      </c>
      <c r="DK27" s="118"/>
      <c r="DL27" s="104" t="str">
        <f t="shared" si="124"/>
        <v/>
      </c>
      <c r="DM27" s="102"/>
      <c r="DN27" s="102"/>
      <c r="DO27" s="104" t="str">
        <f t="shared" si="22"/>
        <v/>
      </c>
      <c r="DP27" s="118"/>
      <c r="DQ27" s="104" t="str">
        <f t="shared" si="125"/>
        <v/>
      </c>
      <c r="DR27" s="102"/>
      <c r="DS27" s="102"/>
      <c r="DT27" s="104" t="str">
        <f t="shared" si="23"/>
        <v/>
      </c>
      <c r="DU27" s="102"/>
      <c r="DV27" s="104" t="str">
        <f t="shared" si="126"/>
        <v/>
      </c>
      <c r="DW27" s="104">
        <f t="shared" si="127"/>
        <v>13.75</v>
      </c>
      <c r="DX27" s="104">
        <f t="shared" si="128"/>
        <v>10.25</v>
      </c>
      <c r="DY27" s="104">
        <f t="shared" si="129"/>
        <v>11.65</v>
      </c>
      <c r="DZ27" s="104" t="str">
        <f t="shared" si="130"/>
        <v/>
      </c>
      <c r="EA27" s="104">
        <f t="shared" si="131"/>
        <v>11.65</v>
      </c>
      <c r="EB27" s="105">
        <f t="shared" si="24"/>
        <v>3</v>
      </c>
      <c r="EC27" s="109">
        <f t="shared" si="132"/>
        <v>16</v>
      </c>
      <c r="ED27" s="102">
        <v>17</v>
      </c>
      <c r="EE27" s="242">
        <v>2</v>
      </c>
      <c r="EF27" s="104">
        <f t="shared" si="25"/>
        <v>8</v>
      </c>
      <c r="EG27" s="102"/>
      <c r="EH27" s="104">
        <f t="shared" si="133"/>
        <v>8</v>
      </c>
      <c r="EI27" s="102">
        <v>5</v>
      </c>
      <c r="EJ27" s="102">
        <v>1</v>
      </c>
      <c r="EK27" s="104">
        <f t="shared" si="26"/>
        <v>2.6</v>
      </c>
      <c r="EL27" s="102"/>
      <c r="EM27" s="104">
        <f t="shared" si="134"/>
        <v>2.6</v>
      </c>
      <c r="EN27" s="102"/>
      <c r="EO27" s="102"/>
      <c r="EP27" s="104" t="str">
        <f t="shared" si="27"/>
        <v/>
      </c>
      <c r="EQ27" s="118"/>
      <c r="ER27" s="104" t="str">
        <f t="shared" si="135"/>
        <v/>
      </c>
      <c r="ES27" s="102"/>
      <c r="ET27" s="102"/>
      <c r="EU27" s="104" t="str">
        <f t="shared" si="28"/>
        <v/>
      </c>
      <c r="EV27" s="118"/>
      <c r="EW27" s="104" t="str">
        <f t="shared" si="136"/>
        <v/>
      </c>
      <c r="EX27" s="102"/>
      <c r="EY27" s="102"/>
      <c r="EZ27" s="104" t="str">
        <f t="shared" si="29"/>
        <v/>
      </c>
      <c r="FA27" s="102"/>
      <c r="FB27" s="104" t="str">
        <f t="shared" si="137"/>
        <v/>
      </c>
      <c r="FC27" s="104">
        <f t="shared" si="138"/>
        <v>11</v>
      </c>
      <c r="FD27" s="104">
        <f t="shared" si="139"/>
        <v>1.5</v>
      </c>
      <c r="FE27" s="104">
        <f t="shared" si="140"/>
        <v>5.3</v>
      </c>
      <c r="FF27" s="104" t="str">
        <f t="shared" si="141"/>
        <v/>
      </c>
      <c r="FG27" s="104">
        <f t="shared" si="142"/>
        <v>5.3</v>
      </c>
      <c r="FH27" s="105">
        <f t="shared" si="30"/>
        <v>0</v>
      </c>
      <c r="FI27" s="109">
        <f t="shared" si="143"/>
        <v>24</v>
      </c>
      <c r="FJ27" s="102">
        <v>10.25</v>
      </c>
      <c r="FK27" s="102">
        <v>9.5</v>
      </c>
      <c r="FL27" s="104">
        <f t="shared" si="31"/>
        <v>9.8000000000000007</v>
      </c>
      <c r="FM27" s="102"/>
      <c r="FN27" s="104">
        <f t="shared" si="144"/>
        <v>9.8000000000000007</v>
      </c>
      <c r="FO27" s="102"/>
      <c r="FP27" s="102"/>
      <c r="FQ27" s="104" t="str">
        <f t="shared" si="32"/>
        <v/>
      </c>
      <c r="FR27" s="102"/>
      <c r="FS27" s="104" t="str">
        <f t="shared" si="145"/>
        <v/>
      </c>
      <c r="FT27" s="102"/>
      <c r="FU27" s="102"/>
      <c r="FV27" s="104" t="str">
        <f t="shared" si="33"/>
        <v/>
      </c>
      <c r="FW27" s="118"/>
      <c r="FX27" s="104" t="str">
        <f t="shared" si="146"/>
        <v/>
      </c>
      <c r="FY27" s="102"/>
      <c r="FZ27" s="102"/>
      <c r="GA27" s="104" t="str">
        <f t="shared" si="34"/>
        <v/>
      </c>
      <c r="GB27" s="118"/>
      <c r="GC27" s="104" t="str">
        <f t="shared" si="147"/>
        <v/>
      </c>
      <c r="GD27" s="102"/>
      <c r="GE27" s="102"/>
      <c r="GF27" s="104" t="str">
        <f t="shared" si="35"/>
        <v/>
      </c>
      <c r="GG27" s="102"/>
      <c r="GH27" s="104" t="str">
        <f t="shared" si="148"/>
        <v/>
      </c>
      <c r="GI27" s="104">
        <f t="shared" si="149"/>
        <v>10.25</v>
      </c>
      <c r="GJ27" s="104">
        <f t="shared" si="150"/>
        <v>9.5</v>
      </c>
      <c r="GK27" s="104">
        <f t="shared" si="151"/>
        <v>9.8000000000000007</v>
      </c>
      <c r="GL27" s="104" t="str">
        <f t="shared" si="152"/>
        <v/>
      </c>
      <c r="GM27" s="104">
        <f t="shared" si="153"/>
        <v>9.8000000000000007</v>
      </c>
      <c r="GN27" s="105">
        <f t="shared" si="36"/>
        <v>0</v>
      </c>
      <c r="GO27" s="109">
        <f t="shared" si="154"/>
        <v>12</v>
      </c>
      <c r="GP27" s="102"/>
      <c r="GQ27" s="102">
        <v>9</v>
      </c>
      <c r="GR27" s="104">
        <f t="shared" si="37"/>
        <v>0</v>
      </c>
      <c r="GS27" s="102"/>
      <c r="GT27" s="104">
        <f t="shared" si="155"/>
        <v>0</v>
      </c>
      <c r="GU27" s="102">
        <v>12.25</v>
      </c>
      <c r="GV27" s="102">
        <v>10</v>
      </c>
      <c r="GW27" s="104">
        <f t="shared" si="38"/>
        <v>12.25</v>
      </c>
      <c r="GX27" s="102"/>
      <c r="GY27" s="104">
        <f t="shared" si="156"/>
        <v>12.25</v>
      </c>
      <c r="GZ27" s="102"/>
      <c r="HA27" s="102"/>
      <c r="HB27" s="104" t="str">
        <f t="shared" si="39"/>
        <v/>
      </c>
      <c r="HC27" s="118"/>
      <c r="HD27" s="104" t="str">
        <f t="shared" si="157"/>
        <v/>
      </c>
      <c r="HE27" s="102"/>
      <c r="HF27" s="102"/>
      <c r="HG27" s="104" t="str">
        <f t="shared" si="40"/>
        <v/>
      </c>
      <c r="HH27" s="118"/>
      <c r="HI27" s="104" t="str">
        <f t="shared" si="158"/>
        <v/>
      </c>
      <c r="HJ27" s="102"/>
      <c r="HK27" s="102"/>
      <c r="HL27" s="104" t="str">
        <f t="shared" si="41"/>
        <v/>
      </c>
      <c r="HM27" s="102"/>
      <c r="HN27" s="104" t="str">
        <f t="shared" si="159"/>
        <v/>
      </c>
      <c r="HO27" s="104">
        <f t="shared" si="160"/>
        <v>6.125</v>
      </c>
      <c r="HP27" s="104">
        <f t="shared" si="161"/>
        <v>9.5</v>
      </c>
      <c r="HQ27" s="104">
        <f t="shared" si="162"/>
        <v>6.125</v>
      </c>
      <c r="HR27" s="104" t="str">
        <f t="shared" si="163"/>
        <v/>
      </c>
      <c r="HS27" s="104">
        <f t="shared" si="164"/>
        <v>6.125</v>
      </c>
      <c r="HT27" s="105">
        <f t="shared" si="42"/>
        <v>0</v>
      </c>
      <c r="HU27" s="109">
        <f t="shared" si="165"/>
        <v>24</v>
      </c>
      <c r="HV27" s="102">
        <v>5</v>
      </c>
      <c r="HW27" s="102">
        <v>10.5</v>
      </c>
      <c r="HX27" s="104">
        <f t="shared" si="43"/>
        <v>5</v>
      </c>
      <c r="HY27" s="102"/>
      <c r="HZ27" s="104">
        <f t="shared" si="166"/>
        <v>5</v>
      </c>
      <c r="IA27" s="102"/>
      <c r="IB27" s="102"/>
      <c r="IC27" s="104" t="str">
        <f t="shared" si="44"/>
        <v/>
      </c>
      <c r="ID27" s="102"/>
      <c r="IE27" s="104" t="str">
        <f t="shared" si="167"/>
        <v/>
      </c>
      <c r="IF27" s="102"/>
      <c r="IG27" s="102"/>
      <c r="IH27" s="104" t="str">
        <f t="shared" si="45"/>
        <v/>
      </c>
      <c r="II27" s="118"/>
      <c r="IJ27" s="104" t="str">
        <f t="shared" si="168"/>
        <v/>
      </c>
      <c r="IK27" s="102"/>
      <c r="IL27" s="102"/>
      <c r="IM27" s="104" t="str">
        <f t="shared" si="46"/>
        <v/>
      </c>
      <c r="IN27" s="118"/>
      <c r="IO27" s="104" t="str">
        <f t="shared" si="169"/>
        <v/>
      </c>
      <c r="IP27" s="102"/>
      <c r="IQ27" s="102"/>
      <c r="IR27" s="104" t="str">
        <f t="shared" si="47"/>
        <v/>
      </c>
      <c r="IS27" s="102"/>
      <c r="IT27" s="104" t="str">
        <f t="shared" si="170"/>
        <v/>
      </c>
      <c r="IU27" s="104">
        <f t="shared" si="171"/>
        <v>5</v>
      </c>
      <c r="IV27" s="104">
        <f t="shared" si="172"/>
        <v>10.5</v>
      </c>
      <c r="IW27" s="104">
        <f t="shared" si="173"/>
        <v>5</v>
      </c>
      <c r="IX27" s="104" t="str">
        <f t="shared" si="174"/>
        <v/>
      </c>
      <c r="IY27" s="104">
        <f t="shared" si="175"/>
        <v>5</v>
      </c>
      <c r="IZ27" s="105">
        <f t="shared" si="48"/>
        <v>0</v>
      </c>
      <c r="JA27" s="109">
        <f t="shared" si="176"/>
        <v>20</v>
      </c>
      <c r="JB27" s="102"/>
      <c r="JC27" s="102"/>
      <c r="JD27" s="104" t="str">
        <f t="shared" si="49"/>
        <v/>
      </c>
      <c r="JE27" s="102"/>
      <c r="JF27" s="104" t="str">
        <f t="shared" si="177"/>
        <v/>
      </c>
      <c r="JG27" s="102"/>
      <c r="JH27" s="102"/>
      <c r="JI27" s="104" t="str">
        <f t="shared" si="50"/>
        <v/>
      </c>
      <c r="JJ27" s="102"/>
      <c r="JK27" s="104" t="str">
        <f t="shared" si="178"/>
        <v/>
      </c>
      <c r="JL27" s="102"/>
      <c r="JM27" s="102"/>
      <c r="JN27" s="104" t="str">
        <f t="shared" si="51"/>
        <v/>
      </c>
      <c r="JO27" s="118"/>
      <c r="JP27" s="104" t="str">
        <f t="shared" si="179"/>
        <v/>
      </c>
      <c r="JQ27" s="102"/>
      <c r="JR27" s="102"/>
      <c r="JS27" s="104" t="str">
        <f t="shared" si="52"/>
        <v/>
      </c>
      <c r="JT27" s="118"/>
      <c r="JU27" s="104" t="str">
        <f t="shared" si="180"/>
        <v/>
      </c>
      <c r="JV27" s="102"/>
      <c r="JW27" s="102"/>
      <c r="JX27" s="104" t="str">
        <f t="shared" si="53"/>
        <v/>
      </c>
      <c r="JY27" s="102"/>
      <c r="JZ27" s="104" t="str">
        <f t="shared" si="181"/>
        <v/>
      </c>
      <c r="KA27" s="104" t="str">
        <f t="shared" si="182"/>
        <v/>
      </c>
      <c r="KB27" s="104" t="str">
        <f t="shared" si="183"/>
        <v/>
      </c>
      <c r="KC27" s="104" t="str">
        <f t="shared" si="184"/>
        <v/>
      </c>
      <c r="KD27" s="104" t="str">
        <f t="shared" si="185"/>
        <v/>
      </c>
      <c r="KE27" s="104" t="str">
        <f t="shared" si="186"/>
        <v/>
      </c>
      <c r="KF27" s="105" t="str">
        <f t="shared" si="54"/>
        <v/>
      </c>
      <c r="KG27" s="109" t="str">
        <f t="shared" si="187"/>
        <v/>
      </c>
      <c r="KH27" s="102"/>
      <c r="KI27" s="102"/>
      <c r="KJ27" s="104" t="str">
        <f t="shared" si="55"/>
        <v/>
      </c>
      <c r="KK27" s="102"/>
      <c r="KL27" s="104" t="str">
        <f t="shared" si="188"/>
        <v/>
      </c>
      <c r="KM27" s="102"/>
      <c r="KN27" s="102"/>
      <c r="KO27" s="104" t="str">
        <f t="shared" si="56"/>
        <v/>
      </c>
      <c r="KP27" s="102"/>
      <c r="KQ27" s="104" t="str">
        <f t="shared" si="189"/>
        <v/>
      </c>
      <c r="KR27" s="102"/>
      <c r="KS27" s="102"/>
      <c r="KT27" s="104" t="str">
        <f t="shared" si="57"/>
        <v/>
      </c>
      <c r="KU27" s="118"/>
      <c r="KV27" s="104" t="str">
        <f t="shared" si="190"/>
        <v/>
      </c>
      <c r="KW27" s="102"/>
      <c r="KX27" s="102"/>
      <c r="KY27" s="104" t="str">
        <f t="shared" si="58"/>
        <v/>
      </c>
      <c r="KZ27" s="118"/>
      <c r="LA27" s="104" t="str">
        <f t="shared" si="191"/>
        <v/>
      </c>
      <c r="LB27" s="102"/>
      <c r="LC27" s="102"/>
      <c r="LD27" s="104" t="str">
        <f t="shared" si="59"/>
        <v/>
      </c>
      <c r="LE27" s="102"/>
      <c r="LF27" s="104" t="str">
        <f t="shared" si="192"/>
        <v/>
      </c>
      <c r="LG27" s="104" t="str">
        <f t="shared" si="193"/>
        <v/>
      </c>
      <c r="LH27" s="104" t="str">
        <f t="shared" si="194"/>
        <v/>
      </c>
      <c r="LI27" s="104" t="str">
        <f t="shared" si="195"/>
        <v/>
      </c>
      <c r="LJ27" s="104" t="str">
        <f t="shared" si="196"/>
        <v/>
      </c>
      <c r="LK27" s="104" t="str">
        <f t="shared" si="197"/>
        <v/>
      </c>
      <c r="LL27" s="105" t="str">
        <f t="shared" si="60"/>
        <v/>
      </c>
      <c r="LM27" s="109" t="str">
        <f t="shared" si="198"/>
        <v/>
      </c>
      <c r="LN27" s="102"/>
      <c r="LO27" s="102"/>
      <c r="LP27" s="104" t="str">
        <f t="shared" si="61"/>
        <v/>
      </c>
      <c r="LQ27" s="102"/>
      <c r="LR27" s="104" t="str">
        <f t="shared" si="199"/>
        <v/>
      </c>
      <c r="LS27" s="102"/>
      <c r="LT27" s="102"/>
      <c r="LU27" s="104" t="str">
        <f t="shared" si="62"/>
        <v/>
      </c>
      <c r="LV27" s="102"/>
      <c r="LW27" s="104" t="str">
        <f t="shared" si="200"/>
        <v/>
      </c>
      <c r="LX27" s="102"/>
      <c r="LY27" s="102"/>
      <c r="LZ27" s="104" t="str">
        <f t="shared" si="63"/>
        <v/>
      </c>
      <c r="MA27" s="118"/>
      <c r="MB27" s="104" t="str">
        <f t="shared" si="201"/>
        <v/>
      </c>
      <c r="MC27" s="102"/>
      <c r="MD27" s="102"/>
      <c r="ME27" s="104" t="str">
        <f t="shared" si="64"/>
        <v/>
      </c>
      <c r="MF27" s="118"/>
      <c r="MG27" s="104" t="str">
        <f t="shared" si="202"/>
        <v/>
      </c>
      <c r="MH27" s="102"/>
      <c r="MI27" s="102"/>
      <c r="MJ27" s="104" t="str">
        <f t="shared" si="65"/>
        <v/>
      </c>
      <c r="MK27" s="102"/>
      <c r="ML27" s="104" t="str">
        <f t="shared" si="203"/>
        <v/>
      </c>
      <c r="MM27" s="104" t="str">
        <f t="shared" si="204"/>
        <v/>
      </c>
      <c r="MN27" s="104" t="str">
        <f t="shared" si="205"/>
        <v/>
      </c>
      <c r="MO27" s="104" t="str">
        <f t="shared" si="206"/>
        <v/>
      </c>
      <c r="MP27" s="104" t="str">
        <f t="shared" si="207"/>
        <v/>
      </c>
      <c r="MQ27" s="104" t="str">
        <f t="shared" si="208"/>
        <v/>
      </c>
      <c r="MR27" s="105" t="str">
        <f t="shared" si="66"/>
        <v/>
      </c>
      <c r="MS27" s="109" t="str">
        <f t="shared" si="209"/>
        <v/>
      </c>
      <c r="MT27" s="102"/>
      <c r="MU27" s="102"/>
      <c r="MV27" s="104" t="str">
        <f t="shared" si="67"/>
        <v/>
      </c>
      <c r="MW27" s="102"/>
      <c r="MX27" s="104" t="str">
        <f t="shared" si="210"/>
        <v/>
      </c>
      <c r="MY27" s="102"/>
      <c r="MZ27" s="102"/>
      <c r="NA27" s="104" t="str">
        <f t="shared" si="68"/>
        <v/>
      </c>
      <c r="NB27" s="102"/>
      <c r="NC27" s="104" t="str">
        <f t="shared" si="211"/>
        <v/>
      </c>
      <c r="ND27" s="102"/>
      <c r="NE27" s="102"/>
      <c r="NF27" s="104" t="str">
        <f t="shared" si="69"/>
        <v/>
      </c>
      <c r="NG27" s="118"/>
      <c r="NH27" s="104" t="str">
        <f t="shared" si="212"/>
        <v/>
      </c>
      <c r="NI27" s="102"/>
      <c r="NJ27" s="102"/>
      <c r="NK27" s="104" t="str">
        <f t="shared" si="70"/>
        <v/>
      </c>
      <c r="NL27" s="118"/>
      <c r="NM27" s="104" t="str">
        <f t="shared" si="213"/>
        <v/>
      </c>
      <c r="NN27" s="102"/>
      <c r="NO27" s="102"/>
      <c r="NP27" s="104" t="str">
        <f t="shared" si="71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72"/>
        <v/>
      </c>
      <c r="NY27" s="109" t="str">
        <f t="shared" si="220"/>
        <v/>
      </c>
      <c r="OA27" s="104">
        <f t="shared" si="73"/>
        <v>11.15</v>
      </c>
      <c r="OB27" s="104">
        <f t="shared" si="74"/>
        <v>8.85</v>
      </c>
      <c r="OC27" s="104">
        <f t="shared" si="75"/>
        <v>8.2125000000000004</v>
      </c>
      <c r="OD27" s="104">
        <f t="shared" si="76"/>
        <v>11.65</v>
      </c>
      <c r="OE27" s="104">
        <f t="shared" si="77"/>
        <v>5.3</v>
      </c>
      <c r="OF27" s="104">
        <f t="shared" si="78"/>
        <v>9.8000000000000007</v>
      </c>
      <c r="OG27" s="104">
        <f t="shared" si="79"/>
        <v>6.125</v>
      </c>
      <c r="OH27" s="104">
        <f t="shared" si="80"/>
        <v>5</v>
      </c>
      <c r="OI27" s="104" t="str">
        <f t="shared" si="81"/>
        <v/>
      </c>
      <c r="OJ27" s="104" t="str">
        <f t="shared" si="82"/>
        <v/>
      </c>
      <c r="OK27" s="104" t="str">
        <f t="shared" si="83"/>
        <v/>
      </c>
      <c r="OL27" s="104" t="str">
        <f t="shared" si="84"/>
        <v/>
      </c>
      <c r="OM27" s="134"/>
      <c r="ON27" s="104">
        <f t="shared" si="85"/>
        <v>7.9430803571428568</v>
      </c>
      <c r="OO27" s="104">
        <f t="shared" si="86"/>
        <v>6.5178571428571432</v>
      </c>
      <c r="OP27" s="104">
        <f t="shared" si="87"/>
        <v>8.6986607142857135</v>
      </c>
      <c r="OQ27" s="104">
        <f t="shared" si="88"/>
        <v>8.6986607142857135</v>
      </c>
      <c r="OR27" s="105">
        <f t="shared" si="221"/>
        <v>8</v>
      </c>
      <c r="OS27" s="105">
        <f t="shared" si="222"/>
        <v>8</v>
      </c>
      <c r="OT27" s="134"/>
      <c r="OU27" s="109">
        <f t="shared" si="89"/>
        <v>24</v>
      </c>
      <c r="OW27" s="95" t="s">
        <v>32</v>
      </c>
      <c r="OX27" s="95" t="s">
        <v>32</v>
      </c>
      <c r="OY27" s="243" t="s">
        <v>30</v>
      </c>
      <c r="OZ27" s="244" t="s">
        <v>31</v>
      </c>
      <c r="PA27" s="244"/>
      <c r="PB27" s="95" t="s">
        <v>32</v>
      </c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237" t="s">
        <v>348</v>
      </c>
      <c r="C28" s="237" t="s">
        <v>453</v>
      </c>
      <c r="D28" s="237" t="s">
        <v>477</v>
      </c>
      <c r="E28" s="238" t="s">
        <v>278</v>
      </c>
      <c r="F28" s="102">
        <v>13.5</v>
      </c>
      <c r="G28" s="102">
        <v>13.5</v>
      </c>
      <c r="H28" s="104">
        <f t="shared" si="0"/>
        <v>13.5</v>
      </c>
      <c r="I28" s="102"/>
      <c r="J28" s="104">
        <f t="shared" si="90"/>
        <v>13.5</v>
      </c>
      <c r="K28" s="102">
        <v>12</v>
      </c>
      <c r="L28" s="102">
        <v>13</v>
      </c>
      <c r="M28" s="104">
        <f t="shared" si="1"/>
        <v>12.600000000000001</v>
      </c>
      <c r="N28" s="102"/>
      <c r="O28" s="104">
        <f t="shared" si="91"/>
        <v>12.600000000000001</v>
      </c>
      <c r="P28" s="102"/>
      <c r="Q28" s="102"/>
      <c r="R28" s="104" t="str">
        <f t="shared" si="2"/>
        <v/>
      </c>
      <c r="S28" s="102"/>
      <c r="T28" s="104" t="str">
        <f t="shared" si="92"/>
        <v/>
      </c>
      <c r="U28" s="102"/>
      <c r="V28" s="102"/>
      <c r="W28" s="104" t="str">
        <f t="shared" si="3"/>
        <v/>
      </c>
      <c r="X28" s="102"/>
      <c r="Y28" s="104" t="str">
        <f t="shared" si="93"/>
        <v/>
      </c>
      <c r="Z28" s="102"/>
      <c r="AA28" s="102"/>
      <c r="AB28" s="104" t="str">
        <f t="shared" si="4"/>
        <v/>
      </c>
      <c r="AC28" s="102"/>
      <c r="AD28" s="104" t="str">
        <f t="shared" si="94"/>
        <v/>
      </c>
      <c r="AE28" s="104">
        <f t="shared" si="95"/>
        <v>12.75</v>
      </c>
      <c r="AF28" s="104">
        <f t="shared" si="96"/>
        <v>13.25</v>
      </c>
      <c r="AG28" s="104">
        <f t="shared" si="97"/>
        <v>13.05</v>
      </c>
      <c r="AH28" s="104" t="str">
        <f t="shared" si="98"/>
        <v/>
      </c>
      <c r="AI28" s="104">
        <f t="shared" si="99"/>
        <v>13.05</v>
      </c>
      <c r="AJ28" s="105">
        <f t="shared" si="5"/>
        <v>5</v>
      </c>
      <c r="AK28" s="109">
        <f t="shared" si="6"/>
        <v>9</v>
      </c>
      <c r="AL28" s="102">
        <v>10.25</v>
      </c>
      <c r="AM28" s="102">
        <v>10</v>
      </c>
      <c r="AN28" s="104">
        <f t="shared" si="7"/>
        <v>10.100000000000001</v>
      </c>
      <c r="AO28" s="102"/>
      <c r="AP28" s="104">
        <f t="shared" si="100"/>
        <v>10.100000000000001</v>
      </c>
      <c r="AQ28" s="102">
        <v>12</v>
      </c>
      <c r="AR28" s="102">
        <v>13.5</v>
      </c>
      <c r="AS28" s="104">
        <f t="shared" si="8"/>
        <v>12.9</v>
      </c>
      <c r="AT28" s="102"/>
      <c r="AU28" s="104">
        <f t="shared" si="101"/>
        <v>12.9</v>
      </c>
      <c r="AV28" s="102"/>
      <c r="AW28" s="102"/>
      <c r="AX28" s="104" t="str">
        <f t="shared" si="9"/>
        <v/>
      </c>
      <c r="AY28" s="102"/>
      <c r="AZ28" s="104" t="str">
        <f t="shared" si="102"/>
        <v/>
      </c>
      <c r="BA28" s="102"/>
      <c r="BB28" s="102"/>
      <c r="BC28" s="104" t="str">
        <f t="shared" si="10"/>
        <v/>
      </c>
      <c r="BD28" s="102"/>
      <c r="BE28" s="104" t="str">
        <f t="shared" si="103"/>
        <v/>
      </c>
      <c r="BF28" s="102"/>
      <c r="BG28" s="102"/>
      <c r="BH28" s="104" t="str">
        <f t="shared" si="11"/>
        <v/>
      </c>
      <c r="BI28" s="102"/>
      <c r="BJ28" s="104" t="str">
        <f t="shared" si="104"/>
        <v/>
      </c>
      <c r="BK28" s="104">
        <f t="shared" si="105"/>
        <v>11.125</v>
      </c>
      <c r="BL28" s="104">
        <f t="shared" si="106"/>
        <v>11.75</v>
      </c>
      <c r="BM28" s="104">
        <f t="shared" si="107"/>
        <v>11.5</v>
      </c>
      <c r="BN28" s="104" t="str">
        <f t="shared" si="108"/>
        <v/>
      </c>
      <c r="BO28" s="104">
        <f t="shared" si="109"/>
        <v>11.5</v>
      </c>
      <c r="BP28" s="105">
        <f t="shared" si="12"/>
        <v>5</v>
      </c>
      <c r="BQ28" s="109">
        <f t="shared" si="110"/>
        <v>9</v>
      </c>
      <c r="BR28" s="102">
        <v>9.5</v>
      </c>
      <c r="BS28" s="102">
        <v>4.5</v>
      </c>
      <c r="BT28" s="104">
        <f t="shared" si="13"/>
        <v>6.5</v>
      </c>
      <c r="BU28" s="102"/>
      <c r="BV28" s="104">
        <f t="shared" si="111"/>
        <v>6.5</v>
      </c>
      <c r="BW28" s="102">
        <v>12</v>
      </c>
      <c r="BX28" s="102">
        <v>11</v>
      </c>
      <c r="BY28" s="104">
        <f t="shared" si="14"/>
        <v>11.4</v>
      </c>
      <c r="BZ28" s="102"/>
      <c r="CA28" s="104">
        <f t="shared" si="112"/>
        <v>11.4</v>
      </c>
      <c r="CB28" s="102">
        <v>12</v>
      </c>
      <c r="CC28" s="102">
        <v>12</v>
      </c>
      <c r="CD28" s="104">
        <f t="shared" si="15"/>
        <v>12</v>
      </c>
      <c r="CE28" s="102"/>
      <c r="CF28" s="104">
        <f t="shared" si="113"/>
        <v>12</v>
      </c>
      <c r="CG28" s="102"/>
      <c r="CH28" s="102"/>
      <c r="CI28" s="104" t="str">
        <f t="shared" si="16"/>
        <v/>
      </c>
      <c r="CJ28" s="102"/>
      <c r="CK28" s="104" t="str">
        <f t="shared" si="114"/>
        <v/>
      </c>
      <c r="CL28" s="102"/>
      <c r="CM28" s="102"/>
      <c r="CN28" s="104" t="str">
        <f t="shared" si="17"/>
        <v/>
      </c>
      <c r="CO28" s="102"/>
      <c r="CP28" s="104" t="str">
        <f t="shared" si="115"/>
        <v/>
      </c>
      <c r="CQ28" s="104">
        <f t="shared" si="116"/>
        <v>11.0625</v>
      </c>
      <c r="CR28" s="104">
        <f t="shared" si="117"/>
        <v>8.875</v>
      </c>
      <c r="CS28" s="104">
        <f t="shared" si="118"/>
        <v>9.75</v>
      </c>
      <c r="CT28" s="104" t="str">
        <f t="shared" si="119"/>
        <v/>
      </c>
      <c r="CU28" s="104">
        <f t="shared" si="120"/>
        <v>9.75</v>
      </c>
      <c r="CV28" s="105">
        <f t="shared" si="18"/>
        <v>0</v>
      </c>
      <c r="CW28" s="109">
        <f t="shared" si="121"/>
        <v>16</v>
      </c>
      <c r="CX28" s="102">
        <v>11</v>
      </c>
      <c r="CY28" s="102">
        <v>10</v>
      </c>
      <c r="CZ28" s="104">
        <f t="shared" si="19"/>
        <v>10.4</v>
      </c>
      <c r="DA28" s="102"/>
      <c r="DB28" s="104">
        <f t="shared" si="122"/>
        <v>10.4</v>
      </c>
      <c r="DC28" s="102">
        <v>10</v>
      </c>
      <c r="DD28" s="102">
        <v>10</v>
      </c>
      <c r="DE28" s="104">
        <f t="shared" si="20"/>
        <v>10</v>
      </c>
      <c r="DF28" s="102"/>
      <c r="DG28" s="104">
        <f t="shared" si="123"/>
        <v>10</v>
      </c>
      <c r="DH28" s="102"/>
      <c r="DI28" s="102"/>
      <c r="DJ28" s="104" t="str">
        <f t="shared" si="21"/>
        <v/>
      </c>
      <c r="DK28" s="102"/>
      <c r="DL28" s="104" t="str">
        <f t="shared" si="124"/>
        <v/>
      </c>
      <c r="DM28" s="102"/>
      <c r="DN28" s="102"/>
      <c r="DO28" s="104" t="str">
        <f t="shared" si="22"/>
        <v/>
      </c>
      <c r="DP28" s="102"/>
      <c r="DQ28" s="104" t="str">
        <f t="shared" si="125"/>
        <v/>
      </c>
      <c r="DR28" s="102"/>
      <c r="DS28" s="102"/>
      <c r="DT28" s="104" t="str">
        <f t="shared" si="23"/>
        <v/>
      </c>
      <c r="DU28" s="102"/>
      <c r="DV28" s="104" t="str">
        <f t="shared" si="126"/>
        <v/>
      </c>
      <c r="DW28" s="104">
        <f t="shared" si="127"/>
        <v>10.5</v>
      </c>
      <c r="DX28" s="104">
        <f t="shared" si="128"/>
        <v>10</v>
      </c>
      <c r="DY28" s="104">
        <f t="shared" si="129"/>
        <v>10.199999999999999</v>
      </c>
      <c r="DZ28" s="104" t="str">
        <f t="shared" si="130"/>
        <v/>
      </c>
      <c r="EA28" s="104">
        <f t="shared" si="131"/>
        <v>10.199999999999999</v>
      </c>
      <c r="EB28" s="105">
        <f t="shared" si="24"/>
        <v>3</v>
      </c>
      <c r="EC28" s="109">
        <f t="shared" si="132"/>
        <v>23</v>
      </c>
      <c r="ED28" s="102">
        <v>20</v>
      </c>
      <c r="EE28" s="241">
        <v>8.75</v>
      </c>
      <c r="EF28" s="104">
        <f t="shared" si="25"/>
        <v>13.25</v>
      </c>
      <c r="EG28" s="102"/>
      <c r="EH28" s="104">
        <f t="shared" si="133"/>
        <v>13.25</v>
      </c>
      <c r="EI28" s="102">
        <v>15.5</v>
      </c>
      <c r="EJ28" s="102">
        <v>11</v>
      </c>
      <c r="EK28" s="104">
        <f t="shared" si="26"/>
        <v>12.8</v>
      </c>
      <c r="EL28" s="102"/>
      <c r="EM28" s="104">
        <f t="shared" si="134"/>
        <v>12.8</v>
      </c>
      <c r="EN28" s="102"/>
      <c r="EO28" s="102"/>
      <c r="EP28" s="104" t="str">
        <f t="shared" si="27"/>
        <v/>
      </c>
      <c r="EQ28" s="102"/>
      <c r="ER28" s="104" t="str">
        <f t="shared" si="135"/>
        <v/>
      </c>
      <c r="ES28" s="102"/>
      <c r="ET28" s="102"/>
      <c r="EU28" s="104" t="str">
        <f t="shared" si="28"/>
        <v/>
      </c>
      <c r="EV28" s="102"/>
      <c r="EW28" s="104" t="str">
        <f t="shared" si="136"/>
        <v/>
      </c>
      <c r="EX28" s="102"/>
      <c r="EY28" s="102"/>
      <c r="EZ28" s="104" t="str">
        <f t="shared" si="29"/>
        <v/>
      </c>
      <c r="FA28" s="102"/>
      <c r="FB28" s="104" t="str">
        <f t="shared" si="137"/>
        <v/>
      </c>
      <c r="FC28" s="104">
        <f t="shared" si="138"/>
        <v>17.75</v>
      </c>
      <c r="FD28" s="104">
        <f t="shared" si="139"/>
        <v>9.875</v>
      </c>
      <c r="FE28" s="104">
        <f t="shared" si="140"/>
        <v>13.025</v>
      </c>
      <c r="FF28" s="104" t="str">
        <f t="shared" si="141"/>
        <v/>
      </c>
      <c r="FG28" s="104">
        <f t="shared" si="142"/>
        <v>13.025</v>
      </c>
      <c r="FH28" s="105">
        <f t="shared" si="30"/>
        <v>3</v>
      </c>
      <c r="FI28" s="109">
        <f t="shared" si="143"/>
        <v>9</v>
      </c>
      <c r="FJ28" s="102"/>
      <c r="FK28" s="102"/>
      <c r="FL28" s="104" t="str">
        <f t="shared" si="31"/>
        <v/>
      </c>
      <c r="FM28" s="102"/>
      <c r="FN28" s="104" t="str">
        <f t="shared" si="144"/>
        <v/>
      </c>
      <c r="FO28" s="102">
        <v>12.5</v>
      </c>
      <c r="FP28" s="102">
        <v>14</v>
      </c>
      <c r="FQ28" s="104">
        <f t="shared" si="32"/>
        <v>13.4</v>
      </c>
      <c r="FR28" s="102"/>
      <c r="FS28" s="104">
        <f t="shared" si="145"/>
        <v>13.4</v>
      </c>
      <c r="FT28" s="102"/>
      <c r="FU28" s="102"/>
      <c r="FV28" s="104" t="str">
        <f t="shared" si="33"/>
        <v/>
      </c>
      <c r="FW28" s="102"/>
      <c r="FX28" s="104" t="str">
        <f t="shared" si="146"/>
        <v/>
      </c>
      <c r="FY28" s="102"/>
      <c r="FZ28" s="102"/>
      <c r="GA28" s="104" t="str">
        <f t="shared" si="34"/>
        <v/>
      </c>
      <c r="GB28" s="102"/>
      <c r="GC28" s="104" t="str">
        <f t="shared" si="147"/>
        <v/>
      </c>
      <c r="GD28" s="102"/>
      <c r="GE28" s="102"/>
      <c r="GF28" s="104" t="str">
        <f t="shared" si="35"/>
        <v/>
      </c>
      <c r="GG28" s="102"/>
      <c r="GH28" s="104" t="str">
        <f t="shared" si="148"/>
        <v/>
      </c>
      <c r="GI28" s="104">
        <f t="shared" si="149"/>
        <v>12.5</v>
      </c>
      <c r="GJ28" s="104">
        <f t="shared" si="150"/>
        <v>14</v>
      </c>
      <c r="GK28" s="104">
        <f t="shared" si="151"/>
        <v>13.4</v>
      </c>
      <c r="GL28" s="104" t="str">
        <f t="shared" si="152"/>
        <v/>
      </c>
      <c r="GM28" s="104">
        <f t="shared" si="153"/>
        <v>13.4</v>
      </c>
      <c r="GN28" s="105">
        <f t="shared" si="36"/>
        <v>3</v>
      </c>
      <c r="GO28" s="109">
        <f t="shared" si="154"/>
        <v>4</v>
      </c>
      <c r="GP28" s="102">
        <v>9</v>
      </c>
      <c r="GQ28" s="102">
        <v>10</v>
      </c>
      <c r="GR28" s="104">
        <f t="shared" si="37"/>
        <v>9</v>
      </c>
      <c r="GS28" s="102"/>
      <c r="GT28" s="104">
        <f t="shared" si="155"/>
        <v>9</v>
      </c>
      <c r="GU28" s="102">
        <v>12.75</v>
      </c>
      <c r="GV28" s="102">
        <v>10.75</v>
      </c>
      <c r="GW28" s="104">
        <f t="shared" si="38"/>
        <v>12.75</v>
      </c>
      <c r="GX28" s="102"/>
      <c r="GY28" s="104">
        <f t="shared" si="156"/>
        <v>12.75</v>
      </c>
      <c r="GZ28" s="102"/>
      <c r="HA28" s="102"/>
      <c r="HB28" s="104" t="str">
        <f t="shared" si="39"/>
        <v/>
      </c>
      <c r="HC28" s="102"/>
      <c r="HD28" s="104" t="str">
        <f t="shared" si="157"/>
        <v/>
      </c>
      <c r="HE28" s="102"/>
      <c r="HF28" s="102"/>
      <c r="HG28" s="104" t="str">
        <f t="shared" si="40"/>
        <v/>
      </c>
      <c r="HH28" s="102"/>
      <c r="HI28" s="104" t="str">
        <f t="shared" si="158"/>
        <v/>
      </c>
      <c r="HJ28" s="102"/>
      <c r="HK28" s="102"/>
      <c r="HL28" s="104" t="str">
        <f t="shared" si="41"/>
        <v/>
      </c>
      <c r="HM28" s="102"/>
      <c r="HN28" s="104" t="str">
        <f t="shared" si="159"/>
        <v/>
      </c>
      <c r="HO28" s="104">
        <f t="shared" si="160"/>
        <v>10.875</v>
      </c>
      <c r="HP28" s="104">
        <f t="shared" si="161"/>
        <v>10.375</v>
      </c>
      <c r="HQ28" s="104">
        <f t="shared" si="162"/>
        <v>10.875</v>
      </c>
      <c r="HR28" s="104" t="str">
        <f t="shared" si="163"/>
        <v/>
      </c>
      <c r="HS28" s="104">
        <f t="shared" si="164"/>
        <v>10.875</v>
      </c>
      <c r="HT28" s="105">
        <f t="shared" si="42"/>
        <v>2</v>
      </c>
      <c r="HU28" s="109">
        <f t="shared" si="165"/>
        <v>17</v>
      </c>
      <c r="HV28" s="102">
        <v>15</v>
      </c>
      <c r="HW28" s="102">
        <v>12</v>
      </c>
      <c r="HX28" s="104">
        <f t="shared" si="43"/>
        <v>15</v>
      </c>
      <c r="HY28" s="102"/>
      <c r="HZ28" s="104">
        <f t="shared" si="166"/>
        <v>15</v>
      </c>
      <c r="IA28" s="102"/>
      <c r="IB28" s="102"/>
      <c r="IC28" s="104" t="str">
        <f t="shared" si="44"/>
        <v/>
      </c>
      <c r="ID28" s="102"/>
      <c r="IE28" s="104" t="str">
        <f t="shared" si="167"/>
        <v/>
      </c>
      <c r="IF28" s="102"/>
      <c r="IG28" s="102"/>
      <c r="IH28" s="104" t="str">
        <f t="shared" si="45"/>
        <v/>
      </c>
      <c r="II28" s="102"/>
      <c r="IJ28" s="104" t="str">
        <f t="shared" si="168"/>
        <v/>
      </c>
      <c r="IK28" s="102"/>
      <c r="IL28" s="102"/>
      <c r="IM28" s="104" t="str">
        <f t="shared" si="46"/>
        <v/>
      </c>
      <c r="IN28" s="102"/>
      <c r="IO28" s="104" t="str">
        <f t="shared" si="169"/>
        <v/>
      </c>
      <c r="IP28" s="102"/>
      <c r="IQ28" s="102"/>
      <c r="IR28" s="104" t="str">
        <f t="shared" si="47"/>
        <v/>
      </c>
      <c r="IS28" s="102"/>
      <c r="IT28" s="104" t="str">
        <f t="shared" si="170"/>
        <v/>
      </c>
      <c r="IU28" s="104">
        <f t="shared" si="171"/>
        <v>15</v>
      </c>
      <c r="IV28" s="104">
        <f t="shared" si="172"/>
        <v>12</v>
      </c>
      <c r="IW28" s="104">
        <f t="shared" si="173"/>
        <v>15</v>
      </c>
      <c r="IX28" s="104" t="str">
        <f t="shared" si="174"/>
        <v/>
      </c>
      <c r="IY28" s="104">
        <f t="shared" si="175"/>
        <v>15</v>
      </c>
      <c r="IZ28" s="105">
        <f t="shared" si="48"/>
        <v>2</v>
      </c>
      <c r="JA28" s="109">
        <f t="shared" si="176"/>
        <v>6</v>
      </c>
      <c r="JB28" s="102"/>
      <c r="JC28" s="102"/>
      <c r="JD28" s="104" t="str">
        <f t="shared" si="49"/>
        <v/>
      </c>
      <c r="JE28" s="102"/>
      <c r="JF28" s="104" t="str">
        <f t="shared" si="177"/>
        <v/>
      </c>
      <c r="JG28" s="102"/>
      <c r="JH28" s="102"/>
      <c r="JI28" s="104" t="str">
        <f t="shared" si="50"/>
        <v/>
      </c>
      <c r="JJ28" s="102"/>
      <c r="JK28" s="104" t="str">
        <f t="shared" si="178"/>
        <v/>
      </c>
      <c r="JL28" s="102"/>
      <c r="JM28" s="102"/>
      <c r="JN28" s="104" t="str">
        <f t="shared" si="51"/>
        <v/>
      </c>
      <c r="JO28" s="102"/>
      <c r="JP28" s="104" t="str">
        <f t="shared" si="179"/>
        <v/>
      </c>
      <c r="JQ28" s="102"/>
      <c r="JR28" s="102"/>
      <c r="JS28" s="104" t="str">
        <f t="shared" si="52"/>
        <v/>
      </c>
      <c r="JT28" s="102"/>
      <c r="JU28" s="104" t="str">
        <f t="shared" si="180"/>
        <v/>
      </c>
      <c r="JV28" s="102"/>
      <c r="JW28" s="102"/>
      <c r="JX28" s="104" t="str">
        <f t="shared" si="53"/>
        <v/>
      </c>
      <c r="JY28" s="102"/>
      <c r="JZ28" s="104" t="str">
        <f t="shared" si="181"/>
        <v/>
      </c>
      <c r="KA28" s="104" t="str">
        <f t="shared" si="182"/>
        <v/>
      </c>
      <c r="KB28" s="104" t="str">
        <f t="shared" si="183"/>
        <v/>
      </c>
      <c r="KC28" s="104" t="str">
        <f t="shared" si="184"/>
        <v/>
      </c>
      <c r="KD28" s="104" t="str">
        <f t="shared" si="185"/>
        <v/>
      </c>
      <c r="KE28" s="104" t="str">
        <f t="shared" si="186"/>
        <v/>
      </c>
      <c r="KF28" s="105" t="str">
        <f t="shared" si="54"/>
        <v/>
      </c>
      <c r="KG28" s="109" t="str">
        <f t="shared" si="187"/>
        <v/>
      </c>
      <c r="KH28" s="102"/>
      <c r="KI28" s="102"/>
      <c r="KJ28" s="104" t="str">
        <f t="shared" si="55"/>
        <v/>
      </c>
      <c r="KK28" s="102"/>
      <c r="KL28" s="104" t="str">
        <f t="shared" si="188"/>
        <v/>
      </c>
      <c r="KM28" s="102"/>
      <c r="KN28" s="102"/>
      <c r="KO28" s="104" t="str">
        <f t="shared" si="56"/>
        <v/>
      </c>
      <c r="KP28" s="102"/>
      <c r="KQ28" s="104" t="str">
        <f t="shared" si="189"/>
        <v/>
      </c>
      <c r="KR28" s="102"/>
      <c r="KS28" s="102"/>
      <c r="KT28" s="104" t="str">
        <f t="shared" si="57"/>
        <v/>
      </c>
      <c r="KU28" s="102"/>
      <c r="KV28" s="104" t="str">
        <f t="shared" si="190"/>
        <v/>
      </c>
      <c r="KW28" s="102"/>
      <c r="KX28" s="102"/>
      <c r="KY28" s="104" t="str">
        <f t="shared" si="58"/>
        <v/>
      </c>
      <c r="KZ28" s="102"/>
      <c r="LA28" s="104" t="str">
        <f t="shared" si="191"/>
        <v/>
      </c>
      <c r="LB28" s="102"/>
      <c r="LC28" s="102"/>
      <c r="LD28" s="104" t="str">
        <f t="shared" si="59"/>
        <v/>
      </c>
      <c r="LE28" s="102"/>
      <c r="LF28" s="104" t="str">
        <f t="shared" si="192"/>
        <v/>
      </c>
      <c r="LG28" s="104" t="str">
        <f t="shared" si="193"/>
        <v/>
      </c>
      <c r="LH28" s="104" t="str">
        <f t="shared" si="194"/>
        <v/>
      </c>
      <c r="LI28" s="104" t="str">
        <f t="shared" si="195"/>
        <v/>
      </c>
      <c r="LJ28" s="104" t="str">
        <f t="shared" si="196"/>
        <v/>
      </c>
      <c r="LK28" s="104" t="str">
        <f t="shared" si="197"/>
        <v/>
      </c>
      <c r="LL28" s="105" t="str">
        <f t="shared" si="60"/>
        <v/>
      </c>
      <c r="LM28" s="109" t="str">
        <f t="shared" si="198"/>
        <v/>
      </c>
      <c r="LN28" s="102"/>
      <c r="LO28" s="102"/>
      <c r="LP28" s="104" t="str">
        <f t="shared" si="61"/>
        <v/>
      </c>
      <c r="LQ28" s="102"/>
      <c r="LR28" s="104" t="str">
        <f t="shared" si="199"/>
        <v/>
      </c>
      <c r="LS28" s="102"/>
      <c r="LT28" s="102"/>
      <c r="LU28" s="104" t="str">
        <f t="shared" si="62"/>
        <v/>
      </c>
      <c r="LV28" s="102"/>
      <c r="LW28" s="104" t="str">
        <f t="shared" si="200"/>
        <v/>
      </c>
      <c r="LX28" s="102"/>
      <c r="LY28" s="102"/>
      <c r="LZ28" s="104" t="str">
        <f t="shared" si="63"/>
        <v/>
      </c>
      <c r="MA28" s="102"/>
      <c r="MB28" s="104" t="str">
        <f t="shared" si="201"/>
        <v/>
      </c>
      <c r="MC28" s="102"/>
      <c r="MD28" s="102"/>
      <c r="ME28" s="104" t="str">
        <f t="shared" si="64"/>
        <v/>
      </c>
      <c r="MF28" s="102"/>
      <c r="MG28" s="104" t="str">
        <f t="shared" si="202"/>
        <v/>
      </c>
      <c r="MH28" s="102"/>
      <c r="MI28" s="102"/>
      <c r="MJ28" s="104" t="str">
        <f t="shared" si="65"/>
        <v/>
      </c>
      <c r="MK28" s="102"/>
      <c r="ML28" s="104" t="str">
        <f t="shared" si="203"/>
        <v/>
      </c>
      <c r="MM28" s="104" t="str">
        <f t="shared" si="204"/>
        <v/>
      </c>
      <c r="MN28" s="104" t="str">
        <f t="shared" si="205"/>
        <v/>
      </c>
      <c r="MO28" s="104" t="str">
        <f t="shared" si="206"/>
        <v/>
      </c>
      <c r="MP28" s="104" t="str">
        <f t="shared" si="207"/>
        <v/>
      </c>
      <c r="MQ28" s="104" t="str">
        <f t="shared" si="208"/>
        <v/>
      </c>
      <c r="MR28" s="105" t="str">
        <f t="shared" si="66"/>
        <v/>
      </c>
      <c r="MS28" s="109" t="str">
        <f t="shared" si="209"/>
        <v/>
      </c>
      <c r="MT28" s="102"/>
      <c r="MU28" s="102"/>
      <c r="MV28" s="104" t="str">
        <f t="shared" si="67"/>
        <v/>
      </c>
      <c r="MW28" s="102"/>
      <c r="MX28" s="104" t="str">
        <f t="shared" si="210"/>
        <v/>
      </c>
      <c r="MY28" s="102"/>
      <c r="MZ28" s="102"/>
      <c r="NA28" s="104" t="str">
        <f t="shared" si="68"/>
        <v/>
      </c>
      <c r="NB28" s="102"/>
      <c r="NC28" s="104" t="str">
        <f t="shared" si="211"/>
        <v/>
      </c>
      <c r="ND28" s="102"/>
      <c r="NE28" s="102"/>
      <c r="NF28" s="104" t="str">
        <f t="shared" si="69"/>
        <v/>
      </c>
      <c r="NG28" s="102"/>
      <c r="NH28" s="104" t="str">
        <f t="shared" si="212"/>
        <v/>
      </c>
      <c r="NI28" s="102"/>
      <c r="NJ28" s="102"/>
      <c r="NK28" s="104" t="str">
        <f t="shared" si="70"/>
        <v/>
      </c>
      <c r="NL28" s="102"/>
      <c r="NM28" s="104" t="str">
        <f t="shared" si="213"/>
        <v/>
      </c>
      <c r="NN28" s="102"/>
      <c r="NO28" s="102"/>
      <c r="NP28" s="104" t="str">
        <f t="shared" si="71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72"/>
        <v/>
      </c>
      <c r="NY28" s="109" t="str">
        <f t="shared" si="220"/>
        <v/>
      </c>
      <c r="OA28" s="104">
        <f t="shared" si="73"/>
        <v>13.05</v>
      </c>
      <c r="OB28" s="104">
        <f t="shared" si="74"/>
        <v>11.5</v>
      </c>
      <c r="OC28" s="104">
        <f t="shared" si="75"/>
        <v>9.75</v>
      </c>
      <c r="OD28" s="104">
        <f t="shared" si="76"/>
        <v>10.199999999999999</v>
      </c>
      <c r="OE28" s="104">
        <f t="shared" si="77"/>
        <v>13.025</v>
      </c>
      <c r="OF28" s="104">
        <f t="shared" si="78"/>
        <v>13.4</v>
      </c>
      <c r="OG28" s="104">
        <f t="shared" si="79"/>
        <v>10.875</v>
      </c>
      <c r="OH28" s="104">
        <f t="shared" si="80"/>
        <v>15</v>
      </c>
      <c r="OI28" s="104" t="str">
        <f t="shared" si="81"/>
        <v/>
      </c>
      <c r="OJ28" s="104" t="str">
        <f t="shared" si="82"/>
        <v/>
      </c>
      <c r="OK28" s="104" t="str">
        <f t="shared" si="83"/>
        <v/>
      </c>
      <c r="OL28" s="104" t="str">
        <f t="shared" si="84"/>
        <v/>
      </c>
      <c r="OM28" s="134"/>
      <c r="ON28" s="104">
        <f t="shared" ref="ON28:ON37" si="227">IF(AE28="","",(SUM(AE88)*SUM($AJ$4)+SUM(BK28)*SUM($BP$4)+SUM(CQ28)*SUM($CV$4)+SUM(DW28)*SUM($EB$4)+SUM(FC28)*SUM($FH$4)+SUM(GI28)*SUM($GN$4)+SUM(HO28)*SUM($HT$4)+SUM(IU28)*SUM($IZ$4)+SUM(KA28)*SUM($KF$4)+SUM(LG28)*SUM($LL$4)+SUM(MM28)*SUM($MR$4)+SUM(NS28)*SUM($NX$4))/30)</f>
        <v>9.4979166666666668</v>
      </c>
      <c r="OO28" s="104">
        <f t="shared" ref="OO28:OO37" si="228">IF(AF28="","",(SUM(AF88)*SUM($AJ$4)+SUM(BL28)*SUM($BP$4)+SUM(CR28)*SUM($CV$4)+SUM(DX28)*SUM($EB$4)+SUM(FD28)*SUM($FH$4)+SUM(GJ28)*SUM($GN$4)+SUM(HP28)*SUM($HT$4)+SUM(IV28)*SUM($IZ$4)+SUM(KB28)*SUM($KF$4)+SUM(LH28)*SUM($LL$4)+SUM(MN28)*SUM($MR$4)+SUM(NT28)*SUM($NX$4))/30)</f>
        <v>8.3166666666666664</v>
      </c>
      <c r="OP28" s="104">
        <f t="shared" ref="OP28:OP70" si="229">IF(AG28="","",($AJ$4*SUM(AG28)+$BP$4*SUM(BM28)+$CV$4*SUM(CS28)+$EB$4*SUM(DY28)+$FH$4*SUM(FE28)+$GN$4*SUM(GK28)+$HT$4*SUM(HQ28)+$IZ$4*SUM(IW28)+$KF$4*SUM(KC28)+$LL$4*SUM(LI28)+$MR$4*SUM(MO28)+$NX$4*SUM(NU28))/30)</f>
        <v>11.104166666666666</v>
      </c>
      <c r="OQ28" s="104">
        <f t="shared" ref="OQ28:OQ70" si="230">IF(AI28="","",($AJ$4*SUM(AI28)+$BP$4*SUM(BO28)+$CV$4*SUM(CU28)+$EB$4*SUM(EA28)+$FH$4*SUM(FG28)+$GN$4*SUM(GM28)+$HT$4*SUM(HS28)+$IZ$4*SUM(IY28)+$KF$4*SUM(KE28)+$LL$4*SUM(LK28)+$MR$4*SUM(MQ28)+$NX$4*SUM(NW28))/30)</f>
        <v>11.104166666666666</v>
      </c>
      <c r="OR28" s="105">
        <f t="shared" si="221"/>
        <v>23</v>
      </c>
      <c r="OS28" s="105">
        <f t="shared" si="222"/>
        <v>30</v>
      </c>
      <c r="OT28" s="134"/>
      <c r="OU28" s="109">
        <f t="shared" si="89"/>
        <v>14</v>
      </c>
      <c r="OW28" s="95" t="s">
        <v>32</v>
      </c>
      <c r="OX28" s="95" t="s">
        <v>32</v>
      </c>
      <c r="OY28" s="243" t="s">
        <v>30</v>
      </c>
      <c r="OZ28" s="244" t="s">
        <v>31</v>
      </c>
      <c r="PA28" s="243"/>
      <c r="PB28" s="95" t="s">
        <v>32</v>
      </c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237" t="s">
        <v>349</v>
      </c>
      <c r="C29" s="237" t="s">
        <v>454</v>
      </c>
      <c r="D29" s="237" t="s">
        <v>488</v>
      </c>
      <c r="E29" s="238" t="s">
        <v>277</v>
      </c>
      <c r="F29" s="102">
        <v>14</v>
      </c>
      <c r="G29" s="102">
        <v>15.5</v>
      </c>
      <c r="H29" s="104">
        <f t="shared" si="0"/>
        <v>14.899999999999999</v>
      </c>
      <c r="I29" s="102"/>
      <c r="J29" s="104">
        <f t="shared" si="90"/>
        <v>14.899999999999999</v>
      </c>
      <c r="K29" s="102">
        <v>14</v>
      </c>
      <c r="L29" s="102">
        <v>13</v>
      </c>
      <c r="M29" s="104">
        <f t="shared" si="1"/>
        <v>13.4</v>
      </c>
      <c r="N29" s="102"/>
      <c r="O29" s="104">
        <f t="shared" si="91"/>
        <v>13.4</v>
      </c>
      <c r="P29" s="102"/>
      <c r="Q29" s="102"/>
      <c r="R29" s="104" t="str">
        <f t="shared" si="2"/>
        <v/>
      </c>
      <c r="S29" s="102"/>
      <c r="T29" s="104" t="str">
        <f t="shared" si="92"/>
        <v/>
      </c>
      <c r="U29" s="102"/>
      <c r="V29" s="102"/>
      <c r="W29" s="104" t="str">
        <f t="shared" si="3"/>
        <v/>
      </c>
      <c r="X29" s="102"/>
      <c r="Y29" s="104" t="str">
        <f t="shared" si="93"/>
        <v/>
      </c>
      <c r="Z29" s="102"/>
      <c r="AA29" s="102"/>
      <c r="AB29" s="104" t="str">
        <f t="shared" si="4"/>
        <v/>
      </c>
      <c r="AC29" s="102"/>
      <c r="AD29" s="104" t="str">
        <f t="shared" si="94"/>
        <v/>
      </c>
      <c r="AE29" s="104">
        <f t="shared" si="95"/>
        <v>14</v>
      </c>
      <c r="AF29" s="104">
        <f t="shared" si="96"/>
        <v>14.25</v>
      </c>
      <c r="AG29" s="104">
        <f t="shared" si="97"/>
        <v>14.149999999999999</v>
      </c>
      <c r="AH29" s="104"/>
      <c r="AI29" s="104">
        <f t="shared" si="99"/>
        <v>14.149999999999999</v>
      </c>
      <c r="AJ29" s="105">
        <f t="shared" si="5"/>
        <v>5</v>
      </c>
      <c r="AK29" s="109">
        <f t="shared" si="6"/>
        <v>4</v>
      </c>
      <c r="AL29" s="102">
        <v>9.25</v>
      </c>
      <c r="AM29" s="102">
        <v>10</v>
      </c>
      <c r="AN29" s="104">
        <f t="shared" si="7"/>
        <v>9.6999999999999993</v>
      </c>
      <c r="AO29" s="102"/>
      <c r="AP29" s="104">
        <f t="shared" si="100"/>
        <v>9.6999999999999993</v>
      </c>
      <c r="AQ29" s="102">
        <v>11</v>
      </c>
      <c r="AR29" s="102">
        <v>8.5</v>
      </c>
      <c r="AS29" s="104">
        <f t="shared" si="8"/>
        <v>9.5</v>
      </c>
      <c r="AT29" s="102"/>
      <c r="AU29" s="104">
        <f t="shared" si="101"/>
        <v>9.5</v>
      </c>
      <c r="AV29" s="102"/>
      <c r="AW29" s="102"/>
      <c r="AX29" s="104" t="str">
        <f t="shared" si="9"/>
        <v/>
      </c>
      <c r="AY29" s="102"/>
      <c r="AZ29" s="104" t="str">
        <f t="shared" si="102"/>
        <v/>
      </c>
      <c r="BA29" s="102"/>
      <c r="BB29" s="102"/>
      <c r="BC29" s="104" t="str">
        <f t="shared" si="10"/>
        <v/>
      </c>
      <c r="BD29" s="102"/>
      <c r="BE29" s="104" t="str">
        <f t="shared" si="103"/>
        <v/>
      </c>
      <c r="BF29" s="102"/>
      <c r="BG29" s="102"/>
      <c r="BH29" s="104" t="str">
        <f t="shared" si="11"/>
        <v/>
      </c>
      <c r="BI29" s="102"/>
      <c r="BJ29" s="104" t="str">
        <f t="shared" si="104"/>
        <v/>
      </c>
      <c r="BK29" s="104">
        <f t="shared" si="105"/>
        <v>10.125</v>
      </c>
      <c r="BL29" s="104">
        <f t="shared" si="106"/>
        <v>9.25</v>
      </c>
      <c r="BM29" s="104">
        <f t="shared" si="107"/>
        <v>9.6</v>
      </c>
      <c r="BN29" s="104" t="str">
        <f t="shared" si="108"/>
        <v/>
      </c>
      <c r="BO29" s="104">
        <f t="shared" si="109"/>
        <v>9.6</v>
      </c>
      <c r="BP29" s="105">
        <f t="shared" si="12"/>
        <v>0</v>
      </c>
      <c r="BQ29" s="109">
        <f t="shared" si="110"/>
        <v>21</v>
      </c>
      <c r="BR29" s="102">
        <v>10.5</v>
      </c>
      <c r="BS29" s="102">
        <v>12</v>
      </c>
      <c r="BT29" s="104">
        <f t="shared" si="13"/>
        <v>11.399999999999999</v>
      </c>
      <c r="BU29" s="102"/>
      <c r="BV29" s="104">
        <f t="shared" si="111"/>
        <v>11.399999999999999</v>
      </c>
      <c r="BW29" s="102">
        <v>12.5</v>
      </c>
      <c r="BX29" s="102">
        <v>1.5</v>
      </c>
      <c r="BY29" s="104">
        <f t="shared" si="14"/>
        <v>5.9</v>
      </c>
      <c r="BZ29" s="102"/>
      <c r="CA29" s="104">
        <f t="shared" si="112"/>
        <v>5.9</v>
      </c>
      <c r="CB29" s="102">
        <v>11.5</v>
      </c>
      <c r="CC29" s="102">
        <v>9</v>
      </c>
      <c r="CD29" s="104">
        <f t="shared" si="15"/>
        <v>10</v>
      </c>
      <c r="CE29" s="102"/>
      <c r="CF29" s="104">
        <f t="shared" si="113"/>
        <v>10</v>
      </c>
      <c r="CG29" s="102"/>
      <c r="CH29" s="102"/>
      <c r="CI29" s="104" t="str">
        <f t="shared" si="16"/>
        <v/>
      </c>
      <c r="CJ29" s="102"/>
      <c r="CK29" s="104" t="str">
        <f t="shared" si="114"/>
        <v/>
      </c>
      <c r="CL29" s="102"/>
      <c r="CM29" s="102"/>
      <c r="CN29" s="104" t="str">
        <f t="shared" si="17"/>
        <v/>
      </c>
      <c r="CO29" s="102"/>
      <c r="CP29" s="104" t="str">
        <f t="shared" si="115"/>
        <v/>
      </c>
      <c r="CQ29" s="104">
        <f t="shared" si="116"/>
        <v>11.4375</v>
      </c>
      <c r="CR29" s="104">
        <f t="shared" si="117"/>
        <v>7.78125</v>
      </c>
      <c r="CS29" s="104">
        <f t="shared" si="118"/>
        <v>9.2437499999999986</v>
      </c>
      <c r="CT29" s="104" t="str">
        <f t="shared" si="119"/>
        <v/>
      </c>
      <c r="CU29" s="104">
        <f t="shared" si="120"/>
        <v>9.2437499999999986</v>
      </c>
      <c r="CV29" s="105">
        <f t="shared" si="18"/>
        <v>0</v>
      </c>
      <c r="CW29" s="109">
        <f t="shared" si="121"/>
        <v>19</v>
      </c>
      <c r="CX29" s="102">
        <v>10</v>
      </c>
      <c r="CY29" s="102">
        <v>12</v>
      </c>
      <c r="CZ29" s="104">
        <f t="shared" si="19"/>
        <v>11.2</v>
      </c>
      <c r="DA29" s="102"/>
      <c r="DB29" s="104">
        <f t="shared" si="122"/>
        <v>11.2</v>
      </c>
      <c r="DC29" s="102">
        <v>9.5</v>
      </c>
      <c r="DD29" s="102">
        <v>11</v>
      </c>
      <c r="DE29" s="104">
        <f t="shared" si="20"/>
        <v>10.4</v>
      </c>
      <c r="DF29" s="102"/>
      <c r="DG29" s="104">
        <f t="shared" si="123"/>
        <v>10.4</v>
      </c>
      <c r="DH29" s="102"/>
      <c r="DI29" s="102"/>
      <c r="DJ29" s="104" t="str">
        <f t="shared" si="21"/>
        <v/>
      </c>
      <c r="DK29" s="102"/>
      <c r="DL29" s="104" t="str">
        <f t="shared" si="124"/>
        <v/>
      </c>
      <c r="DM29" s="102"/>
      <c r="DN29" s="102"/>
      <c r="DO29" s="104" t="str">
        <f t="shared" si="22"/>
        <v/>
      </c>
      <c r="DP29" s="102"/>
      <c r="DQ29" s="104" t="str">
        <f t="shared" si="125"/>
        <v/>
      </c>
      <c r="DR29" s="102"/>
      <c r="DS29" s="102"/>
      <c r="DT29" s="104" t="str">
        <f t="shared" si="23"/>
        <v/>
      </c>
      <c r="DU29" s="102"/>
      <c r="DV29" s="104" t="str">
        <f t="shared" si="126"/>
        <v/>
      </c>
      <c r="DW29" s="104">
        <f t="shared" si="127"/>
        <v>9.75</v>
      </c>
      <c r="DX29" s="104">
        <f t="shared" si="128"/>
        <v>11.5</v>
      </c>
      <c r="DY29" s="104">
        <f t="shared" si="129"/>
        <v>10.8</v>
      </c>
      <c r="DZ29" s="104" t="str">
        <f t="shared" si="130"/>
        <v/>
      </c>
      <c r="EA29" s="104">
        <f t="shared" si="131"/>
        <v>10.8</v>
      </c>
      <c r="EB29" s="105">
        <f t="shared" si="24"/>
        <v>3</v>
      </c>
      <c r="EC29" s="109">
        <f t="shared" si="132"/>
        <v>19</v>
      </c>
      <c r="ED29" s="102">
        <v>15.5</v>
      </c>
      <c r="EE29" s="102">
        <v>3</v>
      </c>
      <c r="EF29" s="104">
        <f t="shared" si="25"/>
        <v>8</v>
      </c>
      <c r="EG29" s="102"/>
      <c r="EH29" s="104">
        <f t="shared" si="133"/>
        <v>8</v>
      </c>
      <c r="EI29" s="102">
        <v>15.5</v>
      </c>
      <c r="EJ29" s="102">
        <v>4.5</v>
      </c>
      <c r="EK29" s="104">
        <f t="shared" si="26"/>
        <v>8.9</v>
      </c>
      <c r="EL29" s="102"/>
      <c r="EM29" s="104">
        <f t="shared" si="134"/>
        <v>8.9</v>
      </c>
      <c r="EN29" s="102"/>
      <c r="EO29" s="102"/>
      <c r="EP29" s="104" t="str">
        <f t="shared" si="27"/>
        <v/>
      </c>
      <c r="EQ29" s="102"/>
      <c r="ER29" s="104" t="str">
        <f t="shared" si="135"/>
        <v/>
      </c>
      <c r="ES29" s="102"/>
      <c r="ET29" s="102"/>
      <c r="EU29" s="104" t="str">
        <f t="shared" si="28"/>
        <v/>
      </c>
      <c r="EV29" s="102"/>
      <c r="EW29" s="104" t="str">
        <f t="shared" si="136"/>
        <v/>
      </c>
      <c r="EX29" s="102"/>
      <c r="EY29" s="102"/>
      <c r="EZ29" s="104" t="str">
        <f t="shared" si="29"/>
        <v/>
      </c>
      <c r="FA29" s="102"/>
      <c r="FB29" s="104" t="str">
        <f t="shared" si="137"/>
        <v/>
      </c>
      <c r="FC29" s="104">
        <f t="shared" si="138"/>
        <v>15.5</v>
      </c>
      <c r="FD29" s="104">
        <f t="shared" si="139"/>
        <v>3.75</v>
      </c>
      <c r="FE29" s="104">
        <f t="shared" si="140"/>
        <v>8.4499999999999993</v>
      </c>
      <c r="FF29" s="104" t="str">
        <f t="shared" si="141"/>
        <v/>
      </c>
      <c r="FG29" s="104">
        <f t="shared" si="142"/>
        <v>8.4499999999999993</v>
      </c>
      <c r="FH29" s="105">
        <f t="shared" si="30"/>
        <v>0</v>
      </c>
      <c r="FI29" s="109">
        <f t="shared" si="143"/>
        <v>22</v>
      </c>
      <c r="FJ29" s="102">
        <v>10.75</v>
      </c>
      <c r="FK29" s="102">
        <v>9.75</v>
      </c>
      <c r="FL29" s="104">
        <f t="shared" si="31"/>
        <v>10.149999999999999</v>
      </c>
      <c r="FM29" s="102"/>
      <c r="FN29" s="104">
        <f t="shared" si="144"/>
        <v>10.149999999999999</v>
      </c>
      <c r="FO29" s="102"/>
      <c r="FP29" s="102"/>
      <c r="FQ29" s="104" t="str">
        <f t="shared" si="32"/>
        <v/>
      </c>
      <c r="FR29" s="102"/>
      <c r="FS29" s="104" t="str">
        <f t="shared" si="145"/>
        <v/>
      </c>
      <c r="FT29" s="102"/>
      <c r="FU29" s="102"/>
      <c r="FV29" s="104" t="str">
        <f t="shared" si="33"/>
        <v/>
      </c>
      <c r="FW29" s="102"/>
      <c r="FX29" s="104" t="str">
        <f t="shared" si="146"/>
        <v/>
      </c>
      <c r="FY29" s="102"/>
      <c r="FZ29" s="102"/>
      <c r="GA29" s="104" t="str">
        <f t="shared" si="34"/>
        <v/>
      </c>
      <c r="GB29" s="102"/>
      <c r="GC29" s="104" t="str">
        <f t="shared" si="147"/>
        <v/>
      </c>
      <c r="GD29" s="102"/>
      <c r="GE29" s="102"/>
      <c r="GF29" s="104" t="str">
        <f t="shared" si="35"/>
        <v/>
      </c>
      <c r="GG29" s="102"/>
      <c r="GH29" s="104" t="str">
        <f t="shared" si="148"/>
        <v/>
      </c>
      <c r="GI29" s="104">
        <f t="shared" si="149"/>
        <v>10.75</v>
      </c>
      <c r="GJ29" s="104">
        <f t="shared" si="150"/>
        <v>9.75</v>
      </c>
      <c r="GK29" s="104">
        <f t="shared" si="151"/>
        <v>10.149999999999999</v>
      </c>
      <c r="GL29" s="104" t="str">
        <f t="shared" si="152"/>
        <v/>
      </c>
      <c r="GM29" s="104">
        <f t="shared" si="153"/>
        <v>10.149999999999999</v>
      </c>
      <c r="GN29" s="105">
        <f t="shared" si="36"/>
        <v>3</v>
      </c>
      <c r="GO29" s="109">
        <f t="shared" si="154"/>
        <v>10</v>
      </c>
      <c r="GP29" s="102">
        <v>9</v>
      </c>
      <c r="GQ29" s="102">
        <v>8.5</v>
      </c>
      <c r="GR29" s="104">
        <f t="shared" si="37"/>
        <v>9</v>
      </c>
      <c r="GS29" s="102"/>
      <c r="GT29" s="104">
        <f t="shared" si="155"/>
        <v>9</v>
      </c>
      <c r="GU29" s="102">
        <v>12.75</v>
      </c>
      <c r="GV29" s="102">
        <v>10</v>
      </c>
      <c r="GW29" s="104">
        <f t="shared" si="38"/>
        <v>12.75</v>
      </c>
      <c r="GX29" s="102"/>
      <c r="GY29" s="104">
        <f t="shared" si="156"/>
        <v>12.75</v>
      </c>
      <c r="GZ29" s="102"/>
      <c r="HA29" s="102"/>
      <c r="HB29" s="104" t="str">
        <f t="shared" si="39"/>
        <v/>
      </c>
      <c r="HC29" s="102"/>
      <c r="HD29" s="104" t="str">
        <f t="shared" si="157"/>
        <v/>
      </c>
      <c r="HE29" s="102"/>
      <c r="HF29" s="102"/>
      <c r="HG29" s="104" t="str">
        <f t="shared" si="40"/>
        <v/>
      </c>
      <c r="HH29" s="102"/>
      <c r="HI29" s="104" t="str">
        <f t="shared" si="158"/>
        <v/>
      </c>
      <c r="HJ29" s="102"/>
      <c r="HK29" s="102"/>
      <c r="HL29" s="104" t="str">
        <f t="shared" si="41"/>
        <v/>
      </c>
      <c r="HM29" s="102"/>
      <c r="HN29" s="104" t="str">
        <f t="shared" si="159"/>
        <v/>
      </c>
      <c r="HO29" s="104">
        <f t="shared" si="160"/>
        <v>10.875</v>
      </c>
      <c r="HP29" s="104">
        <f t="shared" si="161"/>
        <v>9.25</v>
      </c>
      <c r="HQ29" s="104">
        <f t="shared" si="162"/>
        <v>10.875</v>
      </c>
      <c r="HR29" s="104" t="str">
        <f t="shared" si="163"/>
        <v/>
      </c>
      <c r="HS29" s="104">
        <f t="shared" si="164"/>
        <v>10.875</v>
      </c>
      <c r="HT29" s="105">
        <f t="shared" si="42"/>
        <v>2</v>
      </c>
      <c r="HU29" s="109">
        <f t="shared" si="165"/>
        <v>17</v>
      </c>
      <c r="HV29" s="102">
        <v>7.5</v>
      </c>
      <c r="HW29" s="102">
        <v>14.25</v>
      </c>
      <c r="HX29" s="104">
        <f t="shared" si="43"/>
        <v>7.5</v>
      </c>
      <c r="HY29" s="102"/>
      <c r="HZ29" s="104">
        <f t="shared" si="166"/>
        <v>7.5</v>
      </c>
      <c r="IA29" s="102"/>
      <c r="IB29" s="102"/>
      <c r="IC29" s="104" t="str">
        <f t="shared" si="44"/>
        <v/>
      </c>
      <c r="ID29" s="102"/>
      <c r="IE29" s="104" t="str">
        <f t="shared" si="167"/>
        <v/>
      </c>
      <c r="IF29" s="102"/>
      <c r="IG29" s="102"/>
      <c r="IH29" s="104" t="str">
        <f t="shared" si="45"/>
        <v/>
      </c>
      <c r="II29" s="102"/>
      <c r="IJ29" s="104" t="str">
        <f t="shared" si="168"/>
        <v/>
      </c>
      <c r="IK29" s="102"/>
      <c r="IL29" s="102"/>
      <c r="IM29" s="104" t="str">
        <f t="shared" si="46"/>
        <v/>
      </c>
      <c r="IN29" s="102"/>
      <c r="IO29" s="104" t="str">
        <f t="shared" si="169"/>
        <v/>
      </c>
      <c r="IP29" s="102"/>
      <c r="IQ29" s="102"/>
      <c r="IR29" s="104" t="str">
        <f t="shared" si="47"/>
        <v/>
      </c>
      <c r="IS29" s="102"/>
      <c r="IT29" s="104" t="str">
        <f t="shared" si="170"/>
        <v/>
      </c>
      <c r="IU29" s="104">
        <f t="shared" si="171"/>
        <v>7.5</v>
      </c>
      <c r="IV29" s="104">
        <f t="shared" si="172"/>
        <v>14.25</v>
      </c>
      <c r="IW29" s="104">
        <f t="shared" si="173"/>
        <v>7.5</v>
      </c>
      <c r="IX29" s="104" t="str">
        <f t="shared" si="174"/>
        <v/>
      </c>
      <c r="IY29" s="104">
        <f t="shared" si="175"/>
        <v>7.5</v>
      </c>
      <c r="IZ29" s="105">
        <f t="shared" si="48"/>
        <v>0</v>
      </c>
      <c r="JA29" s="109">
        <f t="shared" si="176"/>
        <v>19</v>
      </c>
      <c r="JB29" s="102"/>
      <c r="JC29" s="102"/>
      <c r="JD29" s="104" t="str">
        <f t="shared" si="49"/>
        <v/>
      </c>
      <c r="JE29" s="102"/>
      <c r="JF29" s="104" t="str">
        <f t="shared" si="177"/>
        <v/>
      </c>
      <c r="JG29" s="102"/>
      <c r="JH29" s="102"/>
      <c r="JI29" s="104" t="str">
        <f t="shared" si="50"/>
        <v/>
      </c>
      <c r="JJ29" s="102"/>
      <c r="JK29" s="104" t="str">
        <f t="shared" si="178"/>
        <v/>
      </c>
      <c r="JL29" s="102"/>
      <c r="JM29" s="102"/>
      <c r="JN29" s="104" t="str">
        <f t="shared" si="51"/>
        <v/>
      </c>
      <c r="JO29" s="102"/>
      <c r="JP29" s="104" t="str">
        <f t="shared" si="179"/>
        <v/>
      </c>
      <c r="JQ29" s="102"/>
      <c r="JR29" s="102"/>
      <c r="JS29" s="104" t="str">
        <f t="shared" si="52"/>
        <v/>
      </c>
      <c r="JT29" s="102"/>
      <c r="JU29" s="104" t="str">
        <f t="shared" si="180"/>
        <v/>
      </c>
      <c r="JV29" s="102"/>
      <c r="JW29" s="102"/>
      <c r="JX29" s="104" t="str">
        <f t="shared" si="53"/>
        <v/>
      </c>
      <c r="JY29" s="102"/>
      <c r="JZ29" s="104" t="str">
        <f t="shared" si="181"/>
        <v/>
      </c>
      <c r="KA29" s="104" t="str">
        <f t="shared" si="182"/>
        <v/>
      </c>
      <c r="KB29" s="104" t="str">
        <f t="shared" si="183"/>
        <v/>
      </c>
      <c r="KC29" s="104" t="str">
        <f t="shared" si="184"/>
        <v/>
      </c>
      <c r="KD29" s="104" t="str">
        <f t="shared" si="185"/>
        <v/>
      </c>
      <c r="KE29" s="104" t="str">
        <f t="shared" si="186"/>
        <v/>
      </c>
      <c r="KF29" s="105" t="str">
        <f t="shared" si="54"/>
        <v/>
      </c>
      <c r="KG29" s="109" t="str">
        <f t="shared" si="187"/>
        <v/>
      </c>
      <c r="KH29" s="102"/>
      <c r="KI29" s="102"/>
      <c r="KJ29" s="104" t="str">
        <f t="shared" si="55"/>
        <v/>
      </c>
      <c r="KK29" s="102"/>
      <c r="KL29" s="104" t="str">
        <f t="shared" si="188"/>
        <v/>
      </c>
      <c r="KM29" s="102"/>
      <c r="KN29" s="102"/>
      <c r="KO29" s="104" t="str">
        <f t="shared" si="56"/>
        <v/>
      </c>
      <c r="KP29" s="102"/>
      <c r="KQ29" s="104" t="str">
        <f t="shared" si="189"/>
        <v/>
      </c>
      <c r="KR29" s="102"/>
      <c r="KS29" s="102"/>
      <c r="KT29" s="104" t="str">
        <f t="shared" si="57"/>
        <v/>
      </c>
      <c r="KU29" s="102"/>
      <c r="KV29" s="104" t="str">
        <f t="shared" si="190"/>
        <v/>
      </c>
      <c r="KW29" s="102"/>
      <c r="KX29" s="102"/>
      <c r="KY29" s="104" t="str">
        <f t="shared" si="58"/>
        <v/>
      </c>
      <c r="KZ29" s="102"/>
      <c r="LA29" s="104" t="str">
        <f t="shared" si="191"/>
        <v/>
      </c>
      <c r="LB29" s="102"/>
      <c r="LC29" s="102"/>
      <c r="LD29" s="104" t="str">
        <f t="shared" si="59"/>
        <v/>
      </c>
      <c r="LE29" s="102"/>
      <c r="LF29" s="104" t="str">
        <f t="shared" si="192"/>
        <v/>
      </c>
      <c r="LG29" s="104" t="str">
        <f t="shared" si="193"/>
        <v/>
      </c>
      <c r="LH29" s="104" t="str">
        <f t="shared" si="194"/>
        <v/>
      </c>
      <c r="LI29" s="104" t="str">
        <f t="shared" si="195"/>
        <v/>
      </c>
      <c r="LJ29" s="104" t="str">
        <f t="shared" si="196"/>
        <v/>
      </c>
      <c r="LK29" s="104" t="str">
        <f t="shared" si="197"/>
        <v/>
      </c>
      <c r="LL29" s="105" t="str">
        <f t="shared" si="60"/>
        <v/>
      </c>
      <c r="LM29" s="109" t="str">
        <f t="shared" si="198"/>
        <v/>
      </c>
      <c r="LN29" s="102"/>
      <c r="LO29" s="102"/>
      <c r="LP29" s="104" t="str">
        <f t="shared" si="61"/>
        <v/>
      </c>
      <c r="LQ29" s="102"/>
      <c r="LR29" s="104" t="str">
        <f t="shared" si="199"/>
        <v/>
      </c>
      <c r="LS29" s="102"/>
      <c r="LT29" s="102"/>
      <c r="LU29" s="104" t="str">
        <f t="shared" si="62"/>
        <v/>
      </c>
      <c r="LV29" s="102"/>
      <c r="LW29" s="104" t="str">
        <f t="shared" si="200"/>
        <v/>
      </c>
      <c r="LX29" s="102"/>
      <c r="LY29" s="102"/>
      <c r="LZ29" s="104" t="str">
        <f t="shared" si="63"/>
        <v/>
      </c>
      <c r="MA29" s="102"/>
      <c r="MB29" s="104" t="str">
        <f t="shared" si="201"/>
        <v/>
      </c>
      <c r="MC29" s="102"/>
      <c r="MD29" s="102"/>
      <c r="ME29" s="104" t="str">
        <f t="shared" si="64"/>
        <v/>
      </c>
      <c r="MF29" s="102"/>
      <c r="MG29" s="104" t="str">
        <f t="shared" si="202"/>
        <v/>
      </c>
      <c r="MH29" s="102"/>
      <c r="MI29" s="102"/>
      <c r="MJ29" s="104" t="str">
        <f t="shared" si="65"/>
        <v/>
      </c>
      <c r="MK29" s="102"/>
      <c r="ML29" s="104" t="str">
        <f t="shared" si="203"/>
        <v/>
      </c>
      <c r="MM29" s="104" t="str">
        <f t="shared" si="204"/>
        <v/>
      </c>
      <c r="MN29" s="104" t="str">
        <f t="shared" si="205"/>
        <v/>
      </c>
      <c r="MO29" s="104" t="str">
        <f t="shared" si="206"/>
        <v/>
      </c>
      <c r="MP29" s="104" t="str">
        <f t="shared" si="207"/>
        <v/>
      </c>
      <c r="MQ29" s="104" t="str">
        <f t="shared" si="208"/>
        <v/>
      </c>
      <c r="MR29" s="105" t="str">
        <f t="shared" si="66"/>
        <v/>
      </c>
      <c r="MS29" s="109" t="str">
        <f t="shared" si="209"/>
        <v/>
      </c>
      <c r="MT29" s="102"/>
      <c r="MU29" s="102"/>
      <c r="MV29" s="104" t="str">
        <f t="shared" si="67"/>
        <v/>
      </c>
      <c r="MW29" s="102"/>
      <c r="MX29" s="104" t="str">
        <f t="shared" si="210"/>
        <v/>
      </c>
      <c r="MY29" s="102"/>
      <c r="MZ29" s="102"/>
      <c r="NA29" s="104" t="str">
        <f t="shared" si="68"/>
        <v/>
      </c>
      <c r="NB29" s="102"/>
      <c r="NC29" s="104" t="str">
        <f t="shared" si="211"/>
        <v/>
      </c>
      <c r="ND29" s="102"/>
      <c r="NE29" s="102"/>
      <c r="NF29" s="104" t="str">
        <f t="shared" si="69"/>
        <v/>
      </c>
      <c r="NG29" s="102"/>
      <c r="NH29" s="104" t="str">
        <f t="shared" si="212"/>
        <v/>
      </c>
      <c r="NI29" s="102"/>
      <c r="NJ29" s="102"/>
      <c r="NK29" s="104" t="str">
        <f t="shared" si="70"/>
        <v/>
      </c>
      <c r="NL29" s="102"/>
      <c r="NM29" s="104" t="str">
        <f t="shared" si="213"/>
        <v/>
      </c>
      <c r="NN29" s="102"/>
      <c r="NO29" s="102"/>
      <c r="NP29" s="104" t="str">
        <f t="shared" si="71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72"/>
        <v/>
      </c>
      <c r="NY29" s="109" t="str">
        <f t="shared" si="220"/>
        <v/>
      </c>
      <c r="OA29" s="104">
        <f t="shared" si="73"/>
        <v>14.149999999999999</v>
      </c>
      <c r="OB29" s="104">
        <f t="shared" si="74"/>
        <v>9.6</v>
      </c>
      <c r="OC29" s="104">
        <f t="shared" si="75"/>
        <v>9.2437499999999986</v>
      </c>
      <c r="OD29" s="104">
        <f t="shared" si="76"/>
        <v>10.8</v>
      </c>
      <c r="OE29" s="104">
        <f t="shared" si="77"/>
        <v>8.4499999999999993</v>
      </c>
      <c r="OF29" s="104">
        <f t="shared" si="78"/>
        <v>10.149999999999999</v>
      </c>
      <c r="OG29" s="104">
        <f t="shared" si="79"/>
        <v>10.875</v>
      </c>
      <c r="OH29" s="104">
        <f t="shared" si="80"/>
        <v>7.5</v>
      </c>
      <c r="OI29" s="104" t="str">
        <f t="shared" si="81"/>
        <v/>
      </c>
      <c r="OJ29" s="104" t="str">
        <f t="shared" si="82"/>
        <v/>
      </c>
      <c r="OK29" s="104" t="str">
        <f t="shared" si="83"/>
        <v/>
      </c>
      <c r="OL29" s="104" t="str">
        <f t="shared" si="84"/>
        <v/>
      </c>
      <c r="OM29" s="134"/>
      <c r="ON29" s="104">
        <f t="shared" si="227"/>
        <v>8.4187499999999993</v>
      </c>
      <c r="OO29" s="104">
        <f t="shared" ref="OO29" si="231">IF(AF29="","",(SUM(AF89)*SUM($AJ$4)+SUM(BL29)*SUM($BP$4)+SUM(CR29)*SUM($CV$4)+SUM(DX29)*SUM($EB$4)+SUM(FD29)*SUM($FH$4)+SUM(GJ29)*SUM($GN$4)+SUM(HP29)*SUM($HT$4)+SUM(IV29)*SUM($IZ$4)+SUM(KB29)*SUM($KF$4)+SUM(LH29)*SUM($LL$4)+SUM(MN29)*SUM($MR$4)+SUM(NT29)*SUM($NX$4))/30)</f>
        <v>6.9052083333333334</v>
      </c>
      <c r="OP29" s="104">
        <f t="shared" ref="OP29" si="232">IF(AG29="","",($AJ$4*SUM(AG29)+$BP$4*SUM(BM29)+$CV$4*SUM(CS29)+$EB$4*SUM(DY29)+$FH$4*SUM(FE29)+$GN$4*SUM(GK29)+$HT$4*SUM(HQ29)+$IZ$4*SUM(IW29)+$KF$4*SUM(KC29)+$LL$4*SUM(LI29)+$MR$4*SUM(MO29)+$NX$4*SUM(NU29))/30)</f>
        <v>9.6639583333333334</v>
      </c>
      <c r="OQ29" s="104">
        <f t="shared" ref="OQ29" si="233">IF(AI29="","",($AJ$4*SUM(AI29)+$BP$4*SUM(BO29)+$CV$4*SUM(CU29)+$EB$4*SUM(EA29)+$FH$4*SUM(FG29)+$GN$4*SUM(GM29)+$HT$4*SUM(HS29)+$IZ$4*SUM(IY29)+$KF$4*SUM(KE29)+$LL$4*SUM(LK29)+$MR$4*SUM(MQ29)+$NX$4*SUM(NW29))/30)</f>
        <v>9.6639583333333334</v>
      </c>
      <c r="OR29" s="105">
        <f t="shared" ref="OR29" si="234">IF(AK29="","",SUM($AJ29,$BP29,$CV29,$EB29,$FH29,$GN29,$HT29,$IZ29,$KF29,$LL29,$MR29,$NX29))</f>
        <v>13</v>
      </c>
      <c r="OS29" s="105">
        <f t="shared" ref="OS29" si="235">IF(OQ29="","",IF(OQ29&lt;10,OR29,30))</f>
        <v>13</v>
      </c>
      <c r="OT29" s="134"/>
      <c r="OU29" s="109">
        <f t="shared" si="89"/>
        <v>23</v>
      </c>
      <c r="OW29" s="95" t="s">
        <v>32</v>
      </c>
      <c r="OX29" s="95" t="s">
        <v>32</v>
      </c>
      <c r="OY29" s="95" t="s">
        <v>30</v>
      </c>
      <c r="OZ29" s="95" t="s">
        <v>31</v>
      </c>
      <c r="PA29" s="95"/>
      <c r="PB29" s="95" t="s">
        <v>33</v>
      </c>
      <c r="PC29" s="95"/>
      <c r="PD29" s="95"/>
      <c r="PE29" s="95"/>
      <c r="PF29" s="95"/>
    </row>
    <row r="30" spans="1:422" s="3" customFormat="1" x14ac:dyDescent="0.3">
      <c r="A30" s="103">
        <f t="shared" si="223"/>
        <v>25</v>
      </c>
      <c r="B30" s="237"/>
      <c r="C30" s="237"/>
      <c r="D30" s="237"/>
      <c r="E30" s="238"/>
      <c r="F30" s="102"/>
      <c r="G30" s="102"/>
      <c r="H30" s="104" t="str">
        <f t="shared" si="0"/>
        <v/>
      </c>
      <c r="I30" s="102"/>
      <c r="J30" s="104" t="str">
        <f t="shared" si="90"/>
        <v/>
      </c>
      <c r="K30" s="102"/>
      <c r="L30" s="102"/>
      <c r="M30" s="104" t="str">
        <f t="shared" si="1"/>
        <v/>
      </c>
      <c r="N30" s="102"/>
      <c r="O30" s="104" t="str">
        <f t="shared" si="91"/>
        <v/>
      </c>
      <c r="P30" s="102"/>
      <c r="Q30" s="102"/>
      <c r="R30" s="104" t="str">
        <f t="shared" si="2"/>
        <v/>
      </c>
      <c r="S30" s="102"/>
      <c r="T30" s="104" t="str">
        <f t="shared" si="92"/>
        <v/>
      </c>
      <c r="U30" s="102"/>
      <c r="V30" s="102"/>
      <c r="W30" s="104" t="str">
        <f t="shared" si="3"/>
        <v/>
      </c>
      <c r="X30" s="102"/>
      <c r="Y30" s="104" t="str">
        <f t="shared" si="93"/>
        <v/>
      </c>
      <c r="Z30" s="102"/>
      <c r="AA30" s="102"/>
      <c r="AB30" s="104" t="str">
        <f t="shared" si="4"/>
        <v/>
      </c>
      <c r="AC30" s="102"/>
      <c r="AD30" s="104" t="str">
        <f t="shared" si="94"/>
        <v/>
      </c>
      <c r="AE30" s="104" t="str">
        <f t="shared" si="95"/>
        <v/>
      </c>
      <c r="AF30" s="104" t="str">
        <f t="shared" si="96"/>
        <v/>
      </c>
      <c r="AG30" s="104" t="str">
        <f t="shared" si="97"/>
        <v/>
      </c>
      <c r="AH30" s="104" t="str">
        <f t="shared" si="98"/>
        <v/>
      </c>
      <c r="AI30" s="104" t="str">
        <f t="shared" si="99"/>
        <v/>
      </c>
      <c r="AJ30" s="105" t="str">
        <f t="shared" si="5"/>
        <v/>
      </c>
      <c r="AK30" s="109" t="str">
        <f t="shared" si="6"/>
        <v/>
      </c>
      <c r="AL30" s="102"/>
      <c r="AM30" s="102"/>
      <c r="AN30" s="104" t="str">
        <f t="shared" si="7"/>
        <v/>
      </c>
      <c r="AO30" s="102"/>
      <c r="AP30" s="104" t="str">
        <f t="shared" si="100"/>
        <v/>
      </c>
      <c r="AQ30" s="102"/>
      <c r="AR30" s="102"/>
      <c r="AS30" s="104" t="str">
        <f t="shared" si="8"/>
        <v/>
      </c>
      <c r="AT30" s="102"/>
      <c r="AU30" s="104" t="str">
        <f t="shared" si="101"/>
        <v/>
      </c>
      <c r="AV30" s="102"/>
      <c r="AW30" s="102"/>
      <c r="AX30" s="104" t="str">
        <f t="shared" si="9"/>
        <v/>
      </c>
      <c r="AY30" s="102"/>
      <c r="AZ30" s="104" t="str">
        <f t="shared" si="102"/>
        <v/>
      </c>
      <c r="BA30" s="102"/>
      <c r="BB30" s="102"/>
      <c r="BC30" s="104" t="str">
        <f t="shared" si="10"/>
        <v/>
      </c>
      <c r="BD30" s="102"/>
      <c r="BE30" s="104" t="str">
        <f t="shared" si="103"/>
        <v/>
      </c>
      <c r="BF30" s="102"/>
      <c r="BG30" s="102"/>
      <c r="BH30" s="104" t="str">
        <f t="shared" si="11"/>
        <v/>
      </c>
      <c r="BI30" s="102"/>
      <c r="BJ30" s="104" t="str">
        <f t="shared" si="104"/>
        <v/>
      </c>
      <c r="BK30" s="104" t="str">
        <f t="shared" si="105"/>
        <v/>
      </c>
      <c r="BL30" s="104" t="str">
        <f t="shared" si="106"/>
        <v/>
      </c>
      <c r="BM30" s="104" t="str">
        <f t="shared" si="107"/>
        <v/>
      </c>
      <c r="BN30" s="104" t="str">
        <f t="shared" si="108"/>
        <v/>
      </c>
      <c r="BO30" s="104" t="str">
        <f t="shared" si="109"/>
        <v/>
      </c>
      <c r="BP30" s="105" t="str">
        <f t="shared" si="12"/>
        <v/>
      </c>
      <c r="BQ30" s="109" t="str">
        <f t="shared" si="110"/>
        <v/>
      </c>
      <c r="BR30" s="102"/>
      <c r="BS30" s="102"/>
      <c r="BT30" s="104" t="str">
        <f t="shared" si="13"/>
        <v/>
      </c>
      <c r="BU30" s="102"/>
      <c r="BV30" s="104" t="str">
        <f t="shared" si="111"/>
        <v/>
      </c>
      <c r="BW30" s="102"/>
      <c r="BX30" s="102"/>
      <c r="BY30" s="104" t="str">
        <f t="shared" si="14"/>
        <v/>
      </c>
      <c r="BZ30" s="102"/>
      <c r="CA30" s="104" t="str">
        <f t="shared" si="112"/>
        <v/>
      </c>
      <c r="CB30" s="102"/>
      <c r="CC30" s="102"/>
      <c r="CD30" s="104" t="str">
        <f t="shared" si="15"/>
        <v/>
      </c>
      <c r="CE30" s="102"/>
      <c r="CF30" s="104" t="str">
        <f t="shared" si="113"/>
        <v/>
      </c>
      <c r="CG30" s="102"/>
      <c r="CH30" s="102"/>
      <c r="CI30" s="104" t="str">
        <f t="shared" si="16"/>
        <v/>
      </c>
      <c r="CJ30" s="102"/>
      <c r="CK30" s="104" t="str">
        <f t="shared" si="114"/>
        <v/>
      </c>
      <c r="CL30" s="102"/>
      <c r="CM30" s="102"/>
      <c r="CN30" s="104" t="str">
        <f t="shared" si="17"/>
        <v/>
      </c>
      <c r="CO30" s="102"/>
      <c r="CP30" s="104" t="str">
        <f t="shared" si="115"/>
        <v/>
      </c>
      <c r="CQ30" s="104" t="str">
        <f t="shared" si="116"/>
        <v/>
      </c>
      <c r="CR30" s="104" t="str">
        <f t="shared" si="117"/>
        <v/>
      </c>
      <c r="CS30" s="104" t="str">
        <f t="shared" si="118"/>
        <v/>
      </c>
      <c r="CT30" s="104" t="str">
        <f t="shared" si="119"/>
        <v/>
      </c>
      <c r="CU30" s="104" t="str">
        <f t="shared" si="120"/>
        <v/>
      </c>
      <c r="CV30" s="105" t="str">
        <f t="shared" si="18"/>
        <v/>
      </c>
      <c r="CW30" s="109" t="str">
        <f t="shared" si="121"/>
        <v/>
      </c>
      <c r="CX30" s="102"/>
      <c r="CY30" s="102"/>
      <c r="CZ30" s="104" t="str">
        <f t="shared" si="19"/>
        <v/>
      </c>
      <c r="DA30" s="102"/>
      <c r="DB30" s="104" t="str">
        <f t="shared" si="122"/>
        <v/>
      </c>
      <c r="DC30" s="102"/>
      <c r="DD30" s="102"/>
      <c r="DE30" s="104" t="str">
        <f t="shared" si="20"/>
        <v/>
      </c>
      <c r="DF30" s="102"/>
      <c r="DG30" s="104" t="str">
        <f t="shared" si="123"/>
        <v/>
      </c>
      <c r="DH30" s="102"/>
      <c r="DI30" s="102"/>
      <c r="DJ30" s="104" t="str">
        <f t="shared" si="21"/>
        <v/>
      </c>
      <c r="DK30" s="102"/>
      <c r="DL30" s="104" t="str">
        <f t="shared" si="124"/>
        <v/>
      </c>
      <c r="DM30" s="102"/>
      <c r="DN30" s="102"/>
      <c r="DO30" s="104" t="str">
        <f t="shared" si="22"/>
        <v/>
      </c>
      <c r="DP30" s="102"/>
      <c r="DQ30" s="104" t="str">
        <f t="shared" si="125"/>
        <v/>
      </c>
      <c r="DR30" s="102"/>
      <c r="DS30" s="102"/>
      <c r="DT30" s="104" t="str">
        <f t="shared" si="23"/>
        <v/>
      </c>
      <c r="DU30" s="102"/>
      <c r="DV30" s="104" t="str">
        <f t="shared" si="126"/>
        <v/>
      </c>
      <c r="DW30" s="104" t="str">
        <f t="shared" si="127"/>
        <v/>
      </c>
      <c r="DX30" s="104" t="str">
        <f t="shared" si="128"/>
        <v/>
      </c>
      <c r="DY30" s="104" t="str">
        <f t="shared" si="129"/>
        <v/>
      </c>
      <c r="DZ30" s="104" t="str">
        <f t="shared" si="130"/>
        <v/>
      </c>
      <c r="EA30" s="104" t="str">
        <f t="shared" si="131"/>
        <v/>
      </c>
      <c r="EB30" s="105" t="str">
        <f t="shared" si="24"/>
        <v/>
      </c>
      <c r="EC30" s="109" t="str">
        <f t="shared" si="132"/>
        <v/>
      </c>
      <c r="ED30" s="102"/>
      <c r="EE30" s="102"/>
      <c r="EF30" s="104" t="str">
        <f t="shared" si="25"/>
        <v/>
      </c>
      <c r="EG30" s="102"/>
      <c r="EH30" s="104" t="str">
        <f t="shared" si="133"/>
        <v/>
      </c>
      <c r="EI30" s="102"/>
      <c r="EJ30" s="102"/>
      <c r="EK30" s="104" t="str">
        <f t="shared" si="26"/>
        <v/>
      </c>
      <c r="EL30" s="102"/>
      <c r="EM30" s="104" t="str">
        <f t="shared" si="134"/>
        <v/>
      </c>
      <c r="EN30" s="102"/>
      <c r="EO30" s="102"/>
      <c r="EP30" s="104" t="str">
        <f t="shared" si="27"/>
        <v/>
      </c>
      <c r="EQ30" s="102"/>
      <c r="ER30" s="104" t="str">
        <f t="shared" si="135"/>
        <v/>
      </c>
      <c r="ES30" s="102"/>
      <c r="ET30" s="102"/>
      <c r="EU30" s="104" t="str">
        <f t="shared" si="28"/>
        <v/>
      </c>
      <c r="EV30" s="102"/>
      <c r="EW30" s="104" t="str">
        <f t="shared" si="136"/>
        <v/>
      </c>
      <c r="EX30" s="102"/>
      <c r="EY30" s="102"/>
      <c r="EZ30" s="104" t="str">
        <f t="shared" si="29"/>
        <v/>
      </c>
      <c r="FA30" s="102"/>
      <c r="FB30" s="104" t="str">
        <f t="shared" si="137"/>
        <v/>
      </c>
      <c r="FC30" s="104" t="str">
        <f t="shared" si="138"/>
        <v/>
      </c>
      <c r="FD30" s="104" t="str">
        <f t="shared" si="139"/>
        <v/>
      </c>
      <c r="FE30" s="104" t="str">
        <f t="shared" si="140"/>
        <v/>
      </c>
      <c r="FF30" s="104" t="str">
        <f t="shared" si="141"/>
        <v/>
      </c>
      <c r="FG30" s="104" t="str">
        <f t="shared" si="142"/>
        <v/>
      </c>
      <c r="FH30" s="105" t="str">
        <f t="shared" si="30"/>
        <v/>
      </c>
      <c r="FI30" s="109" t="str">
        <f t="shared" si="143"/>
        <v/>
      </c>
      <c r="FJ30" s="102"/>
      <c r="FK30" s="102"/>
      <c r="FL30" s="104" t="str">
        <f t="shared" si="31"/>
        <v/>
      </c>
      <c r="FM30" s="102"/>
      <c r="FN30" s="104" t="str">
        <f t="shared" si="144"/>
        <v/>
      </c>
      <c r="FO30" s="102"/>
      <c r="FP30" s="102"/>
      <c r="FQ30" s="104" t="str">
        <f t="shared" si="32"/>
        <v/>
      </c>
      <c r="FR30" s="102"/>
      <c r="FS30" s="104" t="str">
        <f t="shared" si="145"/>
        <v/>
      </c>
      <c r="FT30" s="102"/>
      <c r="FU30" s="102"/>
      <c r="FV30" s="104" t="str">
        <f t="shared" si="33"/>
        <v/>
      </c>
      <c r="FW30" s="102"/>
      <c r="FX30" s="104" t="str">
        <f t="shared" si="146"/>
        <v/>
      </c>
      <c r="FY30" s="102"/>
      <c r="FZ30" s="102"/>
      <c r="GA30" s="104" t="str">
        <f t="shared" si="34"/>
        <v/>
      </c>
      <c r="GB30" s="102"/>
      <c r="GC30" s="104" t="str">
        <f t="shared" si="147"/>
        <v/>
      </c>
      <c r="GD30" s="102"/>
      <c r="GE30" s="102"/>
      <c r="GF30" s="104" t="str">
        <f t="shared" si="35"/>
        <v/>
      </c>
      <c r="GG30" s="102"/>
      <c r="GH30" s="104" t="str">
        <f t="shared" si="148"/>
        <v/>
      </c>
      <c r="GI30" s="104" t="str">
        <f t="shared" si="149"/>
        <v/>
      </c>
      <c r="GJ30" s="104" t="str">
        <f t="shared" si="150"/>
        <v/>
      </c>
      <c r="GK30" s="104" t="str">
        <f t="shared" si="151"/>
        <v/>
      </c>
      <c r="GL30" s="104" t="str">
        <f t="shared" si="152"/>
        <v/>
      </c>
      <c r="GM30" s="104" t="str">
        <f t="shared" si="153"/>
        <v/>
      </c>
      <c r="GN30" s="105" t="str">
        <f t="shared" si="36"/>
        <v/>
      </c>
      <c r="GO30" s="109" t="str">
        <f t="shared" si="154"/>
        <v/>
      </c>
      <c r="GP30" s="102"/>
      <c r="GQ30" s="102"/>
      <c r="GR30" s="104" t="str">
        <f t="shared" si="37"/>
        <v/>
      </c>
      <c r="GS30" s="102"/>
      <c r="GT30" s="104" t="str">
        <f t="shared" si="155"/>
        <v/>
      </c>
      <c r="GU30" s="102"/>
      <c r="GV30" s="102"/>
      <c r="GW30" s="104" t="str">
        <f t="shared" si="38"/>
        <v/>
      </c>
      <c r="GX30" s="102"/>
      <c r="GY30" s="104" t="str">
        <f t="shared" si="156"/>
        <v/>
      </c>
      <c r="GZ30" s="102"/>
      <c r="HA30" s="102"/>
      <c r="HB30" s="104" t="str">
        <f t="shared" si="39"/>
        <v/>
      </c>
      <c r="HC30" s="102"/>
      <c r="HD30" s="104" t="str">
        <f t="shared" si="157"/>
        <v/>
      </c>
      <c r="HE30" s="102"/>
      <c r="HF30" s="102"/>
      <c r="HG30" s="104" t="str">
        <f t="shared" si="40"/>
        <v/>
      </c>
      <c r="HH30" s="102"/>
      <c r="HI30" s="104" t="str">
        <f t="shared" si="158"/>
        <v/>
      </c>
      <c r="HJ30" s="102"/>
      <c r="HK30" s="102"/>
      <c r="HL30" s="104" t="str">
        <f t="shared" si="41"/>
        <v/>
      </c>
      <c r="HM30" s="102"/>
      <c r="HN30" s="104" t="str">
        <f t="shared" si="159"/>
        <v/>
      </c>
      <c r="HO30" s="104" t="str">
        <f t="shared" si="160"/>
        <v/>
      </c>
      <c r="HP30" s="104" t="str">
        <f t="shared" si="161"/>
        <v/>
      </c>
      <c r="HQ30" s="104" t="str">
        <f t="shared" si="162"/>
        <v/>
      </c>
      <c r="HR30" s="104" t="str">
        <f t="shared" si="163"/>
        <v/>
      </c>
      <c r="HS30" s="104" t="str">
        <f t="shared" si="164"/>
        <v/>
      </c>
      <c r="HT30" s="105" t="str">
        <f t="shared" si="42"/>
        <v/>
      </c>
      <c r="HU30" s="109" t="str">
        <f t="shared" si="165"/>
        <v/>
      </c>
      <c r="HV30" s="102"/>
      <c r="HW30" s="102"/>
      <c r="HX30" s="104" t="str">
        <f t="shared" si="43"/>
        <v/>
      </c>
      <c r="HY30" s="102"/>
      <c r="HZ30" s="104" t="str">
        <f t="shared" si="166"/>
        <v/>
      </c>
      <c r="IA30" s="102"/>
      <c r="IB30" s="102"/>
      <c r="IC30" s="104" t="str">
        <f t="shared" si="44"/>
        <v/>
      </c>
      <c r="ID30" s="102"/>
      <c r="IE30" s="104" t="str">
        <f t="shared" si="167"/>
        <v/>
      </c>
      <c r="IF30" s="102"/>
      <c r="IG30" s="102"/>
      <c r="IH30" s="104" t="str">
        <f t="shared" si="45"/>
        <v/>
      </c>
      <c r="II30" s="102"/>
      <c r="IJ30" s="104" t="str">
        <f t="shared" si="168"/>
        <v/>
      </c>
      <c r="IK30" s="102"/>
      <c r="IL30" s="102"/>
      <c r="IM30" s="104" t="str">
        <f t="shared" si="46"/>
        <v/>
      </c>
      <c r="IN30" s="102"/>
      <c r="IO30" s="104" t="str">
        <f t="shared" si="169"/>
        <v/>
      </c>
      <c r="IP30" s="102"/>
      <c r="IQ30" s="102"/>
      <c r="IR30" s="104" t="str">
        <f t="shared" si="47"/>
        <v/>
      </c>
      <c r="IS30" s="102"/>
      <c r="IT30" s="104" t="str">
        <f t="shared" si="170"/>
        <v/>
      </c>
      <c r="IU30" s="104" t="str">
        <f t="shared" si="171"/>
        <v/>
      </c>
      <c r="IV30" s="104" t="str">
        <f t="shared" si="172"/>
        <v/>
      </c>
      <c r="IW30" s="104" t="str">
        <f t="shared" si="173"/>
        <v/>
      </c>
      <c r="IX30" s="104" t="str">
        <f t="shared" si="174"/>
        <v/>
      </c>
      <c r="IY30" s="104" t="str">
        <f t="shared" si="175"/>
        <v/>
      </c>
      <c r="IZ30" s="105" t="str">
        <f t="shared" si="48"/>
        <v/>
      </c>
      <c r="JA30" s="109" t="str">
        <f t="shared" si="176"/>
        <v/>
      </c>
      <c r="JB30" s="102"/>
      <c r="JC30" s="102"/>
      <c r="JD30" s="104" t="str">
        <f t="shared" si="49"/>
        <v/>
      </c>
      <c r="JE30" s="102"/>
      <c r="JF30" s="104" t="str">
        <f t="shared" si="177"/>
        <v/>
      </c>
      <c r="JG30" s="102"/>
      <c r="JH30" s="102"/>
      <c r="JI30" s="104" t="str">
        <f t="shared" si="50"/>
        <v/>
      </c>
      <c r="JJ30" s="102"/>
      <c r="JK30" s="104" t="str">
        <f t="shared" si="178"/>
        <v/>
      </c>
      <c r="JL30" s="102"/>
      <c r="JM30" s="102"/>
      <c r="JN30" s="104" t="str">
        <f t="shared" si="51"/>
        <v/>
      </c>
      <c r="JO30" s="102"/>
      <c r="JP30" s="104" t="str">
        <f t="shared" si="179"/>
        <v/>
      </c>
      <c r="JQ30" s="102"/>
      <c r="JR30" s="102"/>
      <c r="JS30" s="104" t="str">
        <f t="shared" si="52"/>
        <v/>
      </c>
      <c r="JT30" s="102"/>
      <c r="JU30" s="104" t="str">
        <f t="shared" si="180"/>
        <v/>
      </c>
      <c r="JV30" s="102"/>
      <c r="JW30" s="102"/>
      <c r="JX30" s="104" t="str">
        <f t="shared" si="53"/>
        <v/>
      </c>
      <c r="JY30" s="102"/>
      <c r="JZ30" s="104" t="str">
        <f t="shared" si="181"/>
        <v/>
      </c>
      <c r="KA30" s="104" t="str">
        <f t="shared" si="182"/>
        <v/>
      </c>
      <c r="KB30" s="104" t="str">
        <f t="shared" si="183"/>
        <v/>
      </c>
      <c r="KC30" s="104" t="str">
        <f t="shared" si="184"/>
        <v/>
      </c>
      <c r="KD30" s="104" t="str">
        <f t="shared" si="185"/>
        <v/>
      </c>
      <c r="KE30" s="104" t="str">
        <f t="shared" si="186"/>
        <v/>
      </c>
      <c r="KF30" s="105" t="str">
        <f t="shared" si="54"/>
        <v/>
      </c>
      <c r="KG30" s="109" t="str">
        <f t="shared" si="187"/>
        <v/>
      </c>
      <c r="KH30" s="102"/>
      <c r="KI30" s="102"/>
      <c r="KJ30" s="104" t="str">
        <f t="shared" si="55"/>
        <v/>
      </c>
      <c r="KK30" s="102"/>
      <c r="KL30" s="104" t="str">
        <f t="shared" si="188"/>
        <v/>
      </c>
      <c r="KM30" s="102"/>
      <c r="KN30" s="102"/>
      <c r="KO30" s="104" t="str">
        <f t="shared" si="56"/>
        <v/>
      </c>
      <c r="KP30" s="102"/>
      <c r="KQ30" s="104" t="str">
        <f t="shared" si="189"/>
        <v/>
      </c>
      <c r="KR30" s="102"/>
      <c r="KS30" s="102"/>
      <c r="KT30" s="104" t="str">
        <f t="shared" si="57"/>
        <v/>
      </c>
      <c r="KU30" s="102"/>
      <c r="KV30" s="104" t="str">
        <f t="shared" si="190"/>
        <v/>
      </c>
      <c r="KW30" s="102"/>
      <c r="KX30" s="102"/>
      <c r="KY30" s="104" t="str">
        <f t="shared" si="58"/>
        <v/>
      </c>
      <c r="KZ30" s="102"/>
      <c r="LA30" s="104" t="str">
        <f t="shared" si="191"/>
        <v/>
      </c>
      <c r="LB30" s="102"/>
      <c r="LC30" s="102"/>
      <c r="LD30" s="104" t="str">
        <f t="shared" si="59"/>
        <v/>
      </c>
      <c r="LE30" s="102"/>
      <c r="LF30" s="104" t="str">
        <f t="shared" si="192"/>
        <v/>
      </c>
      <c r="LG30" s="104" t="str">
        <f t="shared" si="193"/>
        <v/>
      </c>
      <c r="LH30" s="104" t="str">
        <f t="shared" si="194"/>
        <v/>
      </c>
      <c r="LI30" s="104" t="str">
        <f t="shared" si="195"/>
        <v/>
      </c>
      <c r="LJ30" s="104" t="str">
        <f t="shared" si="196"/>
        <v/>
      </c>
      <c r="LK30" s="104" t="str">
        <f t="shared" si="197"/>
        <v/>
      </c>
      <c r="LL30" s="105" t="str">
        <f t="shared" si="60"/>
        <v/>
      </c>
      <c r="LM30" s="109" t="str">
        <f t="shared" si="198"/>
        <v/>
      </c>
      <c r="LN30" s="102"/>
      <c r="LO30" s="102"/>
      <c r="LP30" s="104" t="str">
        <f t="shared" si="61"/>
        <v/>
      </c>
      <c r="LQ30" s="102"/>
      <c r="LR30" s="104" t="str">
        <f t="shared" si="199"/>
        <v/>
      </c>
      <c r="LS30" s="102"/>
      <c r="LT30" s="102"/>
      <c r="LU30" s="104" t="str">
        <f t="shared" si="62"/>
        <v/>
      </c>
      <c r="LV30" s="102"/>
      <c r="LW30" s="104" t="str">
        <f t="shared" si="200"/>
        <v/>
      </c>
      <c r="LX30" s="102"/>
      <c r="LY30" s="102"/>
      <c r="LZ30" s="104" t="str">
        <f t="shared" si="63"/>
        <v/>
      </c>
      <c r="MA30" s="102"/>
      <c r="MB30" s="104" t="str">
        <f t="shared" si="201"/>
        <v/>
      </c>
      <c r="MC30" s="102"/>
      <c r="MD30" s="102"/>
      <c r="ME30" s="104" t="str">
        <f t="shared" si="64"/>
        <v/>
      </c>
      <c r="MF30" s="102"/>
      <c r="MG30" s="104" t="str">
        <f t="shared" si="202"/>
        <v/>
      </c>
      <c r="MH30" s="102"/>
      <c r="MI30" s="102"/>
      <c r="MJ30" s="104" t="str">
        <f t="shared" si="65"/>
        <v/>
      </c>
      <c r="MK30" s="102"/>
      <c r="ML30" s="104" t="str">
        <f t="shared" si="203"/>
        <v/>
      </c>
      <c r="MM30" s="104" t="str">
        <f t="shared" si="204"/>
        <v/>
      </c>
      <c r="MN30" s="104" t="str">
        <f t="shared" si="205"/>
        <v/>
      </c>
      <c r="MO30" s="104" t="str">
        <f t="shared" si="206"/>
        <v/>
      </c>
      <c r="MP30" s="104" t="str">
        <f t="shared" si="207"/>
        <v/>
      </c>
      <c r="MQ30" s="104" t="str">
        <f t="shared" si="208"/>
        <v/>
      </c>
      <c r="MR30" s="105" t="str">
        <f t="shared" si="66"/>
        <v/>
      </c>
      <c r="MS30" s="109" t="str">
        <f t="shared" si="209"/>
        <v/>
      </c>
      <c r="MT30" s="102"/>
      <c r="MU30" s="102"/>
      <c r="MV30" s="104" t="str">
        <f t="shared" si="67"/>
        <v/>
      </c>
      <c r="MW30" s="102"/>
      <c r="MX30" s="104" t="str">
        <f t="shared" si="210"/>
        <v/>
      </c>
      <c r="MY30" s="102"/>
      <c r="MZ30" s="102"/>
      <c r="NA30" s="104" t="str">
        <f t="shared" si="68"/>
        <v/>
      </c>
      <c r="NB30" s="102"/>
      <c r="NC30" s="104" t="str">
        <f t="shared" si="211"/>
        <v/>
      </c>
      <c r="ND30" s="102"/>
      <c r="NE30" s="102"/>
      <c r="NF30" s="104" t="str">
        <f t="shared" si="69"/>
        <v/>
      </c>
      <c r="NG30" s="102"/>
      <c r="NH30" s="104" t="str">
        <f t="shared" si="212"/>
        <v/>
      </c>
      <c r="NI30" s="102"/>
      <c r="NJ30" s="102"/>
      <c r="NK30" s="104" t="str">
        <f t="shared" si="70"/>
        <v/>
      </c>
      <c r="NL30" s="102"/>
      <c r="NM30" s="104" t="str">
        <f t="shared" si="213"/>
        <v/>
      </c>
      <c r="NN30" s="102"/>
      <c r="NO30" s="102"/>
      <c r="NP30" s="104" t="str">
        <f t="shared" si="71"/>
        <v/>
      </c>
      <c r="NQ30" s="102"/>
      <c r="NR30" s="104" t="str">
        <f t="shared" si="214"/>
        <v/>
      </c>
      <c r="NS30" s="104" t="str">
        <f t="shared" si="215"/>
        <v/>
      </c>
      <c r="NT30" s="104" t="str">
        <f t="shared" si="216"/>
        <v/>
      </c>
      <c r="NU30" s="104" t="str">
        <f t="shared" si="217"/>
        <v/>
      </c>
      <c r="NV30" s="104" t="str">
        <f t="shared" si="218"/>
        <v/>
      </c>
      <c r="NW30" s="104" t="str">
        <f t="shared" si="219"/>
        <v/>
      </c>
      <c r="NX30" s="105" t="str">
        <f t="shared" si="72"/>
        <v/>
      </c>
      <c r="NY30" s="109" t="str">
        <f t="shared" si="220"/>
        <v/>
      </c>
      <c r="OA30" s="104" t="str">
        <f t="shared" si="73"/>
        <v/>
      </c>
      <c r="OB30" s="104" t="str">
        <f t="shared" si="74"/>
        <v/>
      </c>
      <c r="OC30" s="104" t="str">
        <f t="shared" si="75"/>
        <v/>
      </c>
      <c r="OD30" s="104" t="str">
        <f t="shared" si="76"/>
        <v/>
      </c>
      <c r="OE30" s="104" t="str">
        <f t="shared" si="77"/>
        <v/>
      </c>
      <c r="OF30" s="104" t="str">
        <f t="shared" si="78"/>
        <v/>
      </c>
      <c r="OG30" s="104" t="str">
        <f t="shared" si="79"/>
        <v/>
      </c>
      <c r="OH30" s="104" t="str">
        <f t="shared" si="80"/>
        <v/>
      </c>
      <c r="OI30" s="104" t="str">
        <f t="shared" si="81"/>
        <v/>
      </c>
      <c r="OJ30" s="104" t="str">
        <f t="shared" si="82"/>
        <v/>
      </c>
      <c r="OK30" s="104" t="str">
        <f t="shared" si="83"/>
        <v/>
      </c>
      <c r="OL30" s="104" t="str">
        <f t="shared" si="84"/>
        <v/>
      </c>
      <c r="OM30" s="133"/>
      <c r="ON30" s="104" t="str">
        <f t="shared" si="227"/>
        <v/>
      </c>
      <c r="OO30" s="104" t="str">
        <f t="shared" si="228"/>
        <v/>
      </c>
      <c r="OP30" s="104" t="str">
        <f t="shared" si="229"/>
        <v/>
      </c>
      <c r="OQ30" s="104" t="str">
        <f t="shared" si="230"/>
        <v/>
      </c>
      <c r="OR30" s="105" t="str">
        <f t="shared" si="221"/>
        <v/>
      </c>
      <c r="OS30" s="105" t="str">
        <f t="shared" si="222"/>
        <v/>
      </c>
      <c r="OT30" s="133"/>
      <c r="OU30" s="109" t="str">
        <f t="shared" si="89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237"/>
      <c r="C31" s="237"/>
      <c r="D31" s="237"/>
      <c r="E31" s="238"/>
      <c r="F31" s="102"/>
      <c r="G31" s="102"/>
      <c r="H31" s="104" t="str">
        <f t="shared" si="0"/>
        <v/>
      </c>
      <c r="I31" s="102"/>
      <c r="J31" s="104" t="str">
        <f t="shared" si="90"/>
        <v/>
      </c>
      <c r="K31" s="102"/>
      <c r="L31" s="102"/>
      <c r="M31" s="104" t="str">
        <f t="shared" si="1"/>
        <v/>
      </c>
      <c r="N31" s="102"/>
      <c r="O31" s="104" t="str">
        <f t="shared" si="91"/>
        <v/>
      </c>
      <c r="P31" s="102"/>
      <c r="Q31" s="102"/>
      <c r="R31" s="104" t="str">
        <f t="shared" si="2"/>
        <v/>
      </c>
      <c r="S31" s="102"/>
      <c r="T31" s="104" t="str">
        <f t="shared" si="92"/>
        <v/>
      </c>
      <c r="U31" s="102"/>
      <c r="V31" s="102"/>
      <c r="W31" s="104" t="str">
        <f t="shared" si="3"/>
        <v/>
      </c>
      <c r="X31" s="102"/>
      <c r="Y31" s="104" t="str">
        <f t="shared" si="93"/>
        <v/>
      </c>
      <c r="Z31" s="102"/>
      <c r="AA31" s="102"/>
      <c r="AB31" s="104" t="str">
        <f t="shared" si="4"/>
        <v/>
      </c>
      <c r="AC31" s="102"/>
      <c r="AD31" s="104" t="str">
        <f t="shared" si="94"/>
        <v/>
      </c>
      <c r="AE31" s="104" t="str">
        <f t="shared" si="95"/>
        <v/>
      </c>
      <c r="AF31" s="104" t="str">
        <f t="shared" si="96"/>
        <v/>
      </c>
      <c r="AG31" s="104" t="str">
        <f t="shared" si="97"/>
        <v/>
      </c>
      <c r="AH31" s="104" t="str">
        <f t="shared" si="98"/>
        <v/>
      </c>
      <c r="AI31" s="104" t="str">
        <f t="shared" si="99"/>
        <v/>
      </c>
      <c r="AJ31" s="105" t="str">
        <f t="shared" si="5"/>
        <v/>
      </c>
      <c r="AK31" s="109" t="str">
        <f t="shared" si="6"/>
        <v/>
      </c>
      <c r="AL31" s="102"/>
      <c r="AM31" s="102"/>
      <c r="AN31" s="104" t="str">
        <f t="shared" si="7"/>
        <v/>
      </c>
      <c r="AO31" s="102"/>
      <c r="AP31" s="104" t="str">
        <f t="shared" si="100"/>
        <v/>
      </c>
      <c r="AQ31" s="102"/>
      <c r="AR31" s="102"/>
      <c r="AS31" s="104" t="str">
        <f t="shared" si="8"/>
        <v/>
      </c>
      <c r="AT31" s="102"/>
      <c r="AU31" s="104" t="str">
        <f t="shared" si="101"/>
        <v/>
      </c>
      <c r="AV31" s="102"/>
      <c r="AW31" s="102"/>
      <c r="AX31" s="104" t="str">
        <f t="shared" si="9"/>
        <v/>
      </c>
      <c r="AY31" s="102"/>
      <c r="AZ31" s="104" t="str">
        <f t="shared" si="102"/>
        <v/>
      </c>
      <c r="BA31" s="102"/>
      <c r="BB31" s="102"/>
      <c r="BC31" s="104" t="str">
        <f t="shared" si="10"/>
        <v/>
      </c>
      <c r="BD31" s="102"/>
      <c r="BE31" s="104" t="str">
        <f t="shared" si="103"/>
        <v/>
      </c>
      <c r="BF31" s="102"/>
      <c r="BG31" s="102"/>
      <c r="BH31" s="104" t="str">
        <f t="shared" si="11"/>
        <v/>
      </c>
      <c r="BI31" s="102"/>
      <c r="BJ31" s="104" t="str">
        <f t="shared" si="104"/>
        <v/>
      </c>
      <c r="BK31" s="104" t="str">
        <f t="shared" si="105"/>
        <v/>
      </c>
      <c r="BL31" s="104" t="str">
        <f t="shared" si="106"/>
        <v/>
      </c>
      <c r="BM31" s="104" t="str">
        <f t="shared" si="107"/>
        <v/>
      </c>
      <c r="BN31" s="104" t="str">
        <f t="shared" si="108"/>
        <v/>
      </c>
      <c r="BO31" s="104" t="str">
        <f t="shared" si="109"/>
        <v/>
      </c>
      <c r="BP31" s="105" t="str">
        <f t="shared" si="12"/>
        <v/>
      </c>
      <c r="BQ31" s="109" t="str">
        <f t="shared" si="110"/>
        <v/>
      </c>
      <c r="BR31" s="102"/>
      <c r="BS31" s="102"/>
      <c r="BT31" s="104" t="str">
        <f t="shared" si="13"/>
        <v/>
      </c>
      <c r="BU31" s="102"/>
      <c r="BV31" s="104" t="str">
        <f t="shared" si="111"/>
        <v/>
      </c>
      <c r="BW31" s="102"/>
      <c r="BX31" s="102"/>
      <c r="BY31" s="104" t="str">
        <f t="shared" si="14"/>
        <v/>
      </c>
      <c r="BZ31" s="102"/>
      <c r="CA31" s="104" t="str">
        <f t="shared" si="112"/>
        <v/>
      </c>
      <c r="CB31" s="102"/>
      <c r="CC31" s="102"/>
      <c r="CD31" s="104" t="str">
        <f t="shared" si="15"/>
        <v/>
      </c>
      <c r="CE31" s="102"/>
      <c r="CF31" s="104" t="str">
        <f t="shared" si="113"/>
        <v/>
      </c>
      <c r="CG31" s="102"/>
      <c r="CH31" s="102"/>
      <c r="CI31" s="104" t="str">
        <f t="shared" si="16"/>
        <v/>
      </c>
      <c r="CJ31" s="102"/>
      <c r="CK31" s="104" t="str">
        <f t="shared" si="114"/>
        <v/>
      </c>
      <c r="CL31" s="102"/>
      <c r="CM31" s="102"/>
      <c r="CN31" s="104" t="str">
        <f t="shared" si="17"/>
        <v/>
      </c>
      <c r="CO31" s="102"/>
      <c r="CP31" s="104" t="str">
        <f t="shared" si="115"/>
        <v/>
      </c>
      <c r="CQ31" s="104" t="str">
        <f t="shared" si="116"/>
        <v/>
      </c>
      <c r="CR31" s="104" t="str">
        <f t="shared" si="117"/>
        <v/>
      </c>
      <c r="CS31" s="104" t="str">
        <f t="shared" si="118"/>
        <v/>
      </c>
      <c r="CT31" s="104" t="str">
        <f t="shared" si="119"/>
        <v/>
      </c>
      <c r="CU31" s="104" t="str">
        <f t="shared" si="120"/>
        <v/>
      </c>
      <c r="CV31" s="105" t="str">
        <f t="shared" si="18"/>
        <v/>
      </c>
      <c r="CW31" s="109" t="str">
        <f t="shared" si="121"/>
        <v/>
      </c>
      <c r="CX31" s="102"/>
      <c r="CY31" s="102"/>
      <c r="CZ31" s="104" t="str">
        <f t="shared" si="19"/>
        <v/>
      </c>
      <c r="DA31" s="102"/>
      <c r="DB31" s="104" t="str">
        <f t="shared" si="122"/>
        <v/>
      </c>
      <c r="DC31" s="102"/>
      <c r="DD31" s="102"/>
      <c r="DE31" s="104" t="str">
        <f t="shared" si="20"/>
        <v/>
      </c>
      <c r="DF31" s="102"/>
      <c r="DG31" s="104" t="str">
        <f t="shared" si="123"/>
        <v/>
      </c>
      <c r="DH31" s="102"/>
      <c r="DI31" s="102"/>
      <c r="DJ31" s="104" t="str">
        <f t="shared" si="21"/>
        <v/>
      </c>
      <c r="DK31" s="102"/>
      <c r="DL31" s="104" t="str">
        <f t="shared" si="124"/>
        <v/>
      </c>
      <c r="DM31" s="102"/>
      <c r="DN31" s="102"/>
      <c r="DO31" s="104" t="str">
        <f t="shared" si="22"/>
        <v/>
      </c>
      <c r="DP31" s="102"/>
      <c r="DQ31" s="104" t="str">
        <f t="shared" si="125"/>
        <v/>
      </c>
      <c r="DR31" s="102"/>
      <c r="DS31" s="102"/>
      <c r="DT31" s="104" t="str">
        <f t="shared" si="23"/>
        <v/>
      </c>
      <c r="DU31" s="102"/>
      <c r="DV31" s="104" t="str">
        <f t="shared" si="126"/>
        <v/>
      </c>
      <c r="DW31" s="104" t="str">
        <f t="shared" si="127"/>
        <v/>
      </c>
      <c r="DX31" s="104" t="str">
        <f t="shared" si="128"/>
        <v/>
      </c>
      <c r="DY31" s="104" t="str">
        <f t="shared" si="129"/>
        <v/>
      </c>
      <c r="DZ31" s="104" t="str">
        <f t="shared" si="130"/>
        <v/>
      </c>
      <c r="EA31" s="104" t="str">
        <f t="shared" si="131"/>
        <v/>
      </c>
      <c r="EB31" s="105" t="str">
        <f t="shared" si="24"/>
        <v/>
      </c>
      <c r="EC31" s="109" t="str">
        <f t="shared" si="132"/>
        <v/>
      </c>
      <c r="ED31" s="102"/>
      <c r="EE31" s="102"/>
      <c r="EF31" s="104" t="str">
        <f t="shared" si="25"/>
        <v/>
      </c>
      <c r="EG31" s="102"/>
      <c r="EH31" s="104" t="str">
        <f t="shared" si="133"/>
        <v/>
      </c>
      <c r="EI31" s="102"/>
      <c r="EJ31" s="102"/>
      <c r="EK31" s="104" t="str">
        <f t="shared" si="26"/>
        <v/>
      </c>
      <c r="EL31" s="102"/>
      <c r="EM31" s="104" t="str">
        <f t="shared" si="134"/>
        <v/>
      </c>
      <c r="EN31" s="102"/>
      <c r="EO31" s="102"/>
      <c r="EP31" s="104" t="str">
        <f t="shared" si="27"/>
        <v/>
      </c>
      <c r="EQ31" s="102"/>
      <c r="ER31" s="104" t="str">
        <f t="shared" si="135"/>
        <v/>
      </c>
      <c r="ES31" s="102"/>
      <c r="ET31" s="102"/>
      <c r="EU31" s="104" t="str">
        <f t="shared" si="28"/>
        <v/>
      </c>
      <c r="EV31" s="102"/>
      <c r="EW31" s="104" t="str">
        <f t="shared" si="136"/>
        <v/>
      </c>
      <c r="EX31" s="102"/>
      <c r="EY31" s="102"/>
      <c r="EZ31" s="104" t="str">
        <f t="shared" si="29"/>
        <v/>
      </c>
      <c r="FA31" s="102"/>
      <c r="FB31" s="104" t="str">
        <f t="shared" si="137"/>
        <v/>
      </c>
      <c r="FC31" s="104" t="str">
        <f t="shared" si="138"/>
        <v/>
      </c>
      <c r="FD31" s="104" t="str">
        <f t="shared" si="139"/>
        <v/>
      </c>
      <c r="FE31" s="104" t="str">
        <f t="shared" si="140"/>
        <v/>
      </c>
      <c r="FF31" s="104" t="str">
        <f t="shared" si="141"/>
        <v/>
      </c>
      <c r="FG31" s="104" t="str">
        <f t="shared" si="142"/>
        <v/>
      </c>
      <c r="FH31" s="105" t="str">
        <f t="shared" si="30"/>
        <v/>
      </c>
      <c r="FI31" s="109" t="str">
        <f t="shared" si="143"/>
        <v/>
      </c>
      <c r="FJ31" s="102"/>
      <c r="FK31" s="102"/>
      <c r="FL31" s="104" t="str">
        <f t="shared" si="31"/>
        <v/>
      </c>
      <c r="FM31" s="102"/>
      <c r="FN31" s="104" t="str">
        <f t="shared" si="144"/>
        <v/>
      </c>
      <c r="FO31" s="102"/>
      <c r="FP31" s="102"/>
      <c r="FQ31" s="104" t="str">
        <f t="shared" si="32"/>
        <v/>
      </c>
      <c r="FR31" s="102"/>
      <c r="FS31" s="104" t="str">
        <f t="shared" si="145"/>
        <v/>
      </c>
      <c r="FT31" s="102"/>
      <c r="FU31" s="102"/>
      <c r="FV31" s="104" t="str">
        <f t="shared" si="33"/>
        <v/>
      </c>
      <c r="FW31" s="102"/>
      <c r="FX31" s="104" t="str">
        <f t="shared" si="146"/>
        <v/>
      </c>
      <c r="FY31" s="102"/>
      <c r="FZ31" s="102"/>
      <c r="GA31" s="104" t="str">
        <f t="shared" si="34"/>
        <v/>
      </c>
      <c r="GB31" s="102"/>
      <c r="GC31" s="104" t="str">
        <f t="shared" si="147"/>
        <v/>
      </c>
      <c r="GD31" s="102"/>
      <c r="GE31" s="102"/>
      <c r="GF31" s="104" t="str">
        <f t="shared" si="35"/>
        <v/>
      </c>
      <c r="GG31" s="102"/>
      <c r="GH31" s="104" t="str">
        <f t="shared" si="148"/>
        <v/>
      </c>
      <c r="GI31" s="104" t="str">
        <f t="shared" si="149"/>
        <v/>
      </c>
      <c r="GJ31" s="104" t="str">
        <f t="shared" si="150"/>
        <v/>
      </c>
      <c r="GK31" s="104" t="str">
        <f t="shared" si="151"/>
        <v/>
      </c>
      <c r="GL31" s="104" t="str">
        <f t="shared" si="152"/>
        <v/>
      </c>
      <c r="GM31" s="104" t="str">
        <f t="shared" si="153"/>
        <v/>
      </c>
      <c r="GN31" s="105" t="str">
        <f t="shared" si="36"/>
        <v/>
      </c>
      <c r="GO31" s="109" t="str">
        <f t="shared" si="154"/>
        <v/>
      </c>
      <c r="GP31" s="102"/>
      <c r="GQ31" s="102"/>
      <c r="GR31" s="104" t="str">
        <f t="shared" si="37"/>
        <v/>
      </c>
      <c r="GS31" s="102"/>
      <c r="GT31" s="104" t="str">
        <f t="shared" si="155"/>
        <v/>
      </c>
      <c r="GU31" s="102"/>
      <c r="GV31" s="102"/>
      <c r="GW31" s="104" t="str">
        <f t="shared" si="38"/>
        <v/>
      </c>
      <c r="GX31" s="102"/>
      <c r="GY31" s="104" t="str">
        <f t="shared" si="156"/>
        <v/>
      </c>
      <c r="GZ31" s="102"/>
      <c r="HA31" s="102"/>
      <c r="HB31" s="104" t="str">
        <f t="shared" si="39"/>
        <v/>
      </c>
      <c r="HC31" s="102"/>
      <c r="HD31" s="104" t="str">
        <f t="shared" si="157"/>
        <v/>
      </c>
      <c r="HE31" s="102"/>
      <c r="HF31" s="102"/>
      <c r="HG31" s="104" t="str">
        <f t="shared" si="40"/>
        <v/>
      </c>
      <c r="HH31" s="102"/>
      <c r="HI31" s="104" t="str">
        <f t="shared" si="158"/>
        <v/>
      </c>
      <c r="HJ31" s="102"/>
      <c r="HK31" s="102"/>
      <c r="HL31" s="104" t="str">
        <f t="shared" si="41"/>
        <v/>
      </c>
      <c r="HM31" s="102"/>
      <c r="HN31" s="104" t="str">
        <f t="shared" si="159"/>
        <v/>
      </c>
      <c r="HO31" s="104" t="str">
        <f t="shared" si="160"/>
        <v/>
      </c>
      <c r="HP31" s="104" t="str">
        <f t="shared" si="161"/>
        <v/>
      </c>
      <c r="HQ31" s="104" t="str">
        <f t="shared" si="162"/>
        <v/>
      </c>
      <c r="HR31" s="104" t="str">
        <f t="shared" si="163"/>
        <v/>
      </c>
      <c r="HS31" s="104" t="str">
        <f t="shared" si="164"/>
        <v/>
      </c>
      <c r="HT31" s="105" t="str">
        <f t="shared" si="42"/>
        <v/>
      </c>
      <c r="HU31" s="109" t="str">
        <f t="shared" si="165"/>
        <v/>
      </c>
      <c r="HV31" s="102"/>
      <c r="HW31" s="102"/>
      <c r="HX31" s="104" t="str">
        <f t="shared" si="43"/>
        <v/>
      </c>
      <c r="HY31" s="102"/>
      <c r="HZ31" s="104" t="str">
        <f t="shared" si="166"/>
        <v/>
      </c>
      <c r="IA31" s="102"/>
      <c r="IB31" s="102"/>
      <c r="IC31" s="104" t="str">
        <f t="shared" si="44"/>
        <v/>
      </c>
      <c r="ID31" s="102"/>
      <c r="IE31" s="104" t="str">
        <f t="shared" si="167"/>
        <v/>
      </c>
      <c r="IF31" s="102"/>
      <c r="IG31" s="102"/>
      <c r="IH31" s="104" t="str">
        <f t="shared" si="45"/>
        <v/>
      </c>
      <c r="II31" s="102"/>
      <c r="IJ31" s="104" t="str">
        <f t="shared" si="168"/>
        <v/>
      </c>
      <c r="IK31" s="102"/>
      <c r="IL31" s="102"/>
      <c r="IM31" s="104" t="str">
        <f t="shared" si="46"/>
        <v/>
      </c>
      <c r="IN31" s="102"/>
      <c r="IO31" s="104" t="str">
        <f t="shared" si="169"/>
        <v/>
      </c>
      <c r="IP31" s="102"/>
      <c r="IQ31" s="102"/>
      <c r="IR31" s="104" t="str">
        <f t="shared" si="47"/>
        <v/>
      </c>
      <c r="IS31" s="102"/>
      <c r="IT31" s="104" t="str">
        <f t="shared" si="170"/>
        <v/>
      </c>
      <c r="IU31" s="104" t="str">
        <f t="shared" si="171"/>
        <v/>
      </c>
      <c r="IV31" s="104" t="str">
        <f t="shared" si="172"/>
        <v/>
      </c>
      <c r="IW31" s="104" t="str">
        <f t="shared" si="173"/>
        <v/>
      </c>
      <c r="IX31" s="104" t="str">
        <f t="shared" si="174"/>
        <v/>
      </c>
      <c r="IY31" s="104" t="str">
        <f t="shared" si="175"/>
        <v/>
      </c>
      <c r="IZ31" s="105" t="str">
        <f t="shared" si="48"/>
        <v/>
      </c>
      <c r="JA31" s="109" t="str">
        <f t="shared" si="176"/>
        <v/>
      </c>
      <c r="JB31" s="102"/>
      <c r="JC31" s="102"/>
      <c r="JD31" s="104" t="str">
        <f t="shared" si="49"/>
        <v/>
      </c>
      <c r="JE31" s="102"/>
      <c r="JF31" s="104" t="str">
        <f t="shared" si="177"/>
        <v/>
      </c>
      <c r="JG31" s="102"/>
      <c r="JH31" s="102"/>
      <c r="JI31" s="104" t="str">
        <f t="shared" si="50"/>
        <v/>
      </c>
      <c r="JJ31" s="102"/>
      <c r="JK31" s="104" t="str">
        <f t="shared" si="178"/>
        <v/>
      </c>
      <c r="JL31" s="102"/>
      <c r="JM31" s="102"/>
      <c r="JN31" s="104" t="str">
        <f t="shared" si="51"/>
        <v/>
      </c>
      <c r="JO31" s="102"/>
      <c r="JP31" s="104" t="str">
        <f t="shared" si="179"/>
        <v/>
      </c>
      <c r="JQ31" s="102"/>
      <c r="JR31" s="102"/>
      <c r="JS31" s="104" t="str">
        <f t="shared" si="52"/>
        <v/>
      </c>
      <c r="JT31" s="102"/>
      <c r="JU31" s="104" t="str">
        <f t="shared" si="180"/>
        <v/>
      </c>
      <c r="JV31" s="102"/>
      <c r="JW31" s="102"/>
      <c r="JX31" s="104" t="str">
        <f t="shared" si="53"/>
        <v/>
      </c>
      <c r="JY31" s="102"/>
      <c r="JZ31" s="104" t="str">
        <f t="shared" si="181"/>
        <v/>
      </c>
      <c r="KA31" s="104" t="str">
        <f t="shared" si="182"/>
        <v/>
      </c>
      <c r="KB31" s="104" t="str">
        <f t="shared" si="183"/>
        <v/>
      </c>
      <c r="KC31" s="104" t="str">
        <f t="shared" si="184"/>
        <v/>
      </c>
      <c r="KD31" s="104" t="str">
        <f t="shared" si="185"/>
        <v/>
      </c>
      <c r="KE31" s="104" t="str">
        <f t="shared" si="186"/>
        <v/>
      </c>
      <c r="KF31" s="105" t="str">
        <f t="shared" si="54"/>
        <v/>
      </c>
      <c r="KG31" s="109" t="str">
        <f t="shared" si="187"/>
        <v/>
      </c>
      <c r="KH31" s="102"/>
      <c r="KI31" s="102"/>
      <c r="KJ31" s="104" t="str">
        <f t="shared" si="55"/>
        <v/>
      </c>
      <c r="KK31" s="102"/>
      <c r="KL31" s="104" t="str">
        <f t="shared" si="188"/>
        <v/>
      </c>
      <c r="KM31" s="102"/>
      <c r="KN31" s="102"/>
      <c r="KO31" s="104" t="str">
        <f t="shared" si="56"/>
        <v/>
      </c>
      <c r="KP31" s="102"/>
      <c r="KQ31" s="104" t="str">
        <f t="shared" si="189"/>
        <v/>
      </c>
      <c r="KR31" s="102"/>
      <c r="KS31" s="102"/>
      <c r="KT31" s="104" t="str">
        <f t="shared" si="57"/>
        <v/>
      </c>
      <c r="KU31" s="102"/>
      <c r="KV31" s="104" t="str">
        <f t="shared" si="190"/>
        <v/>
      </c>
      <c r="KW31" s="102"/>
      <c r="KX31" s="102"/>
      <c r="KY31" s="104" t="str">
        <f t="shared" si="58"/>
        <v/>
      </c>
      <c r="KZ31" s="102"/>
      <c r="LA31" s="104" t="str">
        <f t="shared" si="191"/>
        <v/>
      </c>
      <c r="LB31" s="102"/>
      <c r="LC31" s="102"/>
      <c r="LD31" s="104" t="str">
        <f t="shared" si="59"/>
        <v/>
      </c>
      <c r="LE31" s="102"/>
      <c r="LF31" s="104" t="str">
        <f t="shared" si="192"/>
        <v/>
      </c>
      <c r="LG31" s="104" t="str">
        <f t="shared" si="193"/>
        <v/>
      </c>
      <c r="LH31" s="104" t="str">
        <f t="shared" si="194"/>
        <v/>
      </c>
      <c r="LI31" s="104" t="str">
        <f t="shared" si="195"/>
        <v/>
      </c>
      <c r="LJ31" s="104" t="str">
        <f t="shared" si="196"/>
        <v/>
      </c>
      <c r="LK31" s="104" t="str">
        <f t="shared" si="197"/>
        <v/>
      </c>
      <c r="LL31" s="105" t="str">
        <f t="shared" si="60"/>
        <v/>
      </c>
      <c r="LM31" s="109" t="str">
        <f t="shared" si="198"/>
        <v/>
      </c>
      <c r="LN31" s="102"/>
      <c r="LO31" s="102"/>
      <c r="LP31" s="104" t="str">
        <f t="shared" si="61"/>
        <v/>
      </c>
      <c r="LQ31" s="102"/>
      <c r="LR31" s="104" t="str">
        <f t="shared" si="199"/>
        <v/>
      </c>
      <c r="LS31" s="102"/>
      <c r="LT31" s="102"/>
      <c r="LU31" s="104" t="str">
        <f t="shared" si="62"/>
        <v/>
      </c>
      <c r="LV31" s="102"/>
      <c r="LW31" s="104" t="str">
        <f t="shared" si="200"/>
        <v/>
      </c>
      <c r="LX31" s="102"/>
      <c r="LY31" s="102"/>
      <c r="LZ31" s="104" t="str">
        <f t="shared" si="63"/>
        <v/>
      </c>
      <c r="MA31" s="102"/>
      <c r="MB31" s="104" t="str">
        <f t="shared" si="201"/>
        <v/>
      </c>
      <c r="MC31" s="102"/>
      <c r="MD31" s="102"/>
      <c r="ME31" s="104" t="str">
        <f t="shared" si="64"/>
        <v/>
      </c>
      <c r="MF31" s="102"/>
      <c r="MG31" s="104" t="str">
        <f t="shared" si="202"/>
        <v/>
      </c>
      <c r="MH31" s="102"/>
      <c r="MI31" s="102"/>
      <c r="MJ31" s="104" t="str">
        <f t="shared" si="65"/>
        <v/>
      </c>
      <c r="MK31" s="102"/>
      <c r="ML31" s="104" t="str">
        <f t="shared" si="203"/>
        <v/>
      </c>
      <c r="MM31" s="104" t="str">
        <f t="shared" si="204"/>
        <v/>
      </c>
      <c r="MN31" s="104" t="str">
        <f t="shared" si="205"/>
        <v/>
      </c>
      <c r="MO31" s="104" t="str">
        <f t="shared" si="206"/>
        <v/>
      </c>
      <c r="MP31" s="104" t="str">
        <f t="shared" si="207"/>
        <v/>
      </c>
      <c r="MQ31" s="104" t="str">
        <f t="shared" si="208"/>
        <v/>
      </c>
      <c r="MR31" s="105" t="str">
        <f t="shared" si="66"/>
        <v/>
      </c>
      <c r="MS31" s="109" t="str">
        <f t="shared" si="209"/>
        <v/>
      </c>
      <c r="MT31" s="102"/>
      <c r="MU31" s="102"/>
      <c r="MV31" s="104" t="str">
        <f t="shared" si="67"/>
        <v/>
      </c>
      <c r="MW31" s="102"/>
      <c r="MX31" s="104" t="str">
        <f t="shared" si="210"/>
        <v/>
      </c>
      <c r="MY31" s="102"/>
      <c r="MZ31" s="102"/>
      <c r="NA31" s="104" t="str">
        <f t="shared" si="68"/>
        <v/>
      </c>
      <c r="NB31" s="102"/>
      <c r="NC31" s="104" t="str">
        <f t="shared" si="211"/>
        <v/>
      </c>
      <c r="ND31" s="102"/>
      <c r="NE31" s="102"/>
      <c r="NF31" s="104" t="str">
        <f t="shared" si="69"/>
        <v/>
      </c>
      <c r="NG31" s="102"/>
      <c r="NH31" s="104" t="str">
        <f t="shared" si="212"/>
        <v/>
      </c>
      <c r="NI31" s="102"/>
      <c r="NJ31" s="102"/>
      <c r="NK31" s="104" t="str">
        <f t="shared" si="70"/>
        <v/>
      </c>
      <c r="NL31" s="102"/>
      <c r="NM31" s="104" t="str">
        <f t="shared" si="213"/>
        <v/>
      </c>
      <c r="NN31" s="102"/>
      <c r="NO31" s="102"/>
      <c r="NP31" s="104" t="str">
        <f t="shared" si="71"/>
        <v/>
      </c>
      <c r="NQ31" s="102"/>
      <c r="NR31" s="104" t="str">
        <f t="shared" si="214"/>
        <v/>
      </c>
      <c r="NS31" s="104" t="str">
        <f t="shared" si="215"/>
        <v/>
      </c>
      <c r="NT31" s="104" t="str">
        <f t="shared" si="216"/>
        <v/>
      </c>
      <c r="NU31" s="104" t="str">
        <f t="shared" si="217"/>
        <v/>
      </c>
      <c r="NV31" s="104" t="str">
        <f t="shared" si="218"/>
        <v/>
      </c>
      <c r="NW31" s="104" t="str">
        <f t="shared" si="219"/>
        <v/>
      </c>
      <c r="NX31" s="105" t="str">
        <f t="shared" si="72"/>
        <v/>
      </c>
      <c r="NY31" s="109" t="str">
        <f t="shared" si="220"/>
        <v/>
      </c>
      <c r="OA31" s="104" t="str">
        <f t="shared" si="73"/>
        <v/>
      </c>
      <c r="OB31" s="104" t="str">
        <f t="shared" si="74"/>
        <v/>
      </c>
      <c r="OC31" s="104" t="str">
        <f t="shared" si="75"/>
        <v/>
      </c>
      <c r="OD31" s="104" t="str">
        <f t="shared" si="76"/>
        <v/>
      </c>
      <c r="OE31" s="104" t="str">
        <f t="shared" si="77"/>
        <v/>
      </c>
      <c r="OF31" s="104" t="str">
        <f t="shared" si="78"/>
        <v/>
      </c>
      <c r="OG31" s="104" t="str">
        <f t="shared" si="79"/>
        <v/>
      </c>
      <c r="OH31" s="104" t="str">
        <f t="shared" si="80"/>
        <v/>
      </c>
      <c r="OI31" s="104" t="str">
        <f t="shared" si="81"/>
        <v/>
      </c>
      <c r="OJ31" s="104" t="str">
        <f t="shared" si="82"/>
        <v/>
      </c>
      <c r="OK31" s="104" t="str">
        <f t="shared" si="83"/>
        <v/>
      </c>
      <c r="OL31" s="104" t="str">
        <f t="shared" si="84"/>
        <v/>
      </c>
      <c r="OM31" s="134"/>
      <c r="ON31" s="104" t="str">
        <f t="shared" si="227"/>
        <v/>
      </c>
      <c r="OO31" s="104" t="str">
        <f t="shared" si="228"/>
        <v/>
      </c>
      <c r="OP31" s="104" t="str">
        <f t="shared" si="229"/>
        <v/>
      </c>
      <c r="OQ31" s="104" t="str">
        <f t="shared" si="230"/>
        <v/>
      </c>
      <c r="OR31" s="105" t="str">
        <f t="shared" si="221"/>
        <v/>
      </c>
      <c r="OS31" s="105" t="str">
        <f t="shared" si="222"/>
        <v/>
      </c>
      <c r="OT31" s="134"/>
      <c r="OU31" s="109" t="str">
        <f t="shared" si="89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3"/>
        <v>27</v>
      </c>
      <c r="B32" s="237"/>
      <c r="C32" s="237"/>
      <c r="D32" s="237"/>
      <c r="E32" s="238"/>
      <c r="F32" s="102"/>
      <c r="G32" s="102"/>
      <c r="H32" s="104" t="str">
        <f t="shared" si="0"/>
        <v/>
      </c>
      <c r="I32" s="102"/>
      <c r="J32" s="104" t="str">
        <f t="shared" si="90"/>
        <v/>
      </c>
      <c r="K32" s="102"/>
      <c r="L32" s="102"/>
      <c r="M32" s="104" t="str">
        <f t="shared" si="1"/>
        <v/>
      </c>
      <c r="N32" s="102"/>
      <c r="O32" s="104" t="str">
        <f t="shared" si="91"/>
        <v/>
      </c>
      <c r="P32" s="102"/>
      <c r="Q32" s="102"/>
      <c r="R32" s="104" t="str">
        <f t="shared" si="2"/>
        <v/>
      </c>
      <c r="S32" s="102"/>
      <c r="T32" s="104" t="str">
        <f t="shared" si="92"/>
        <v/>
      </c>
      <c r="U32" s="102"/>
      <c r="V32" s="102"/>
      <c r="W32" s="104" t="str">
        <f t="shared" si="3"/>
        <v/>
      </c>
      <c r="X32" s="102"/>
      <c r="Y32" s="104" t="str">
        <f t="shared" si="93"/>
        <v/>
      </c>
      <c r="Z32" s="102"/>
      <c r="AA32" s="102"/>
      <c r="AB32" s="104" t="str">
        <f t="shared" si="4"/>
        <v/>
      </c>
      <c r="AC32" s="102"/>
      <c r="AD32" s="104" t="str">
        <f t="shared" si="94"/>
        <v/>
      </c>
      <c r="AE32" s="104" t="str">
        <f t="shared" si="95"/>
        <v/>
      </c>
      <c r="AF32" s="104" t="str">
        <f t="shared" si="96"/>
        <v/>
      </c>
      <c r="AG32" s="104" t="str">
        <f t="shared" si="97"/>
        <v/>
      </c>
      <c r="AH32" s="104" t="str">
        <f t="shared" si="98"/>
        <v/>
      </c>
      <c r="AI32" s="104" t="str">
        <f t="shared" si="99"/>
        <v/>
      </c>
      <c r="AJ32" s="105" t="str">
        <f t="shared" si="5"/>
        <v/>
      </c>
      <c r="AK32" s="109" t="str">
        <f t="shared" si="6"/>
        <v/>
      </c>
      <c r="AL32" s="102"/>
      <c r="AM32" s="102"/>
      <c r="AN32" s="104" t="str">
        <f t="shared" si="7"/>
        <v/>
      </c>
      <c r="AO32" s="102"/>
      <c r="AP32" s="104" t="str">
        <f t="shared" si="100"/>
        <v/>
      </c>
      <c r="AQ32" s="102"/>
      <c r="AR32" s="102"/>
      <c r="AS32" s="104" t="str">
        <f t="shared" si="8"/>
        <v/>
      </c>
      <c r="AT32" s="102"/>
      <c r="AU32" s="104" t="str">
        <f t="shared" si="101"/>
        <v/>
      </c>
      <c r="AV32" s="102"/>
      <c r="AW32" s="102"/>
      <c r="AX32" s="104" t="str">
        <f t="shared" si="9"/>
        <v/>
      </c>
      <c r="AY32" s="102"/>
      <c r="AZ32" s="104" t="str">
        <f t="shared" si="102"/>
        <v/>
      </c>
      <c r="BA32" s="102"/>
      <c r="BB32" s="102"/>
      <c r="BC32" s="104" t="str">
        <f t="shared" si="10"/>
        <v/>
      </c>
      <c r="BD32" s="102"/>
      <c r="BE32" s="104" t="str">
        <f t="shared" si="103"/>
        <v/>
      </c>
      <c r="BF32" s="102"/>
      <c r="BG32" s="102"/>
      <c r="BH32" s="104" t="str">
        <f t="shared" si="11"/>
        <v/>
      </c>
      <c r="BI32" s="102"/>
      <c r="BJ32" s="104" t="str">
        <f t="shared" si="104"/>
        <v/>
      </c>
      <c r="BK32" s="104" t="str">
        <f t="shared" si="105"/>
        <v/>
      </c>
      <c r="BL32" s="104" t="str">
        <f t="shared" si="106"/>
        <v/>
      </c>
      <c r="BM32" s="104" t="str">
        <f t="shared" si="107"/>
        <v/>
      </c>
      <c r="BN32" s="104" t="str">
        <f t="shared" si="108"/>
        <v/>
      </c>
      <c r="BO32" s="104" t="str">
        <f t="shared" si="109"/>
        <v/>
      </c>
      <c r="BP32" s="105" t="str">
        <f t="shared" si="12"/>
        <v/>
      </c>
      <c r="BQ32" s="109" t="str">
        <f t="shared" si="110"/>
        <v/>
      </c>
      <c r="BR32" s="102"/>
      <c r="BS32" s="102"/>
      <c r="BT32" s="104" t="str">
        <f t="shared" si="13"/>
        <v/>
      </c>
      <c r="BU32" s="102"/>
      <c r="BV32" s="104" t="str">
        <f t="shared" si="111"/>
        <v/>
      </c>
      <c r="BW32" s="102"/>
      <c r="BX32" s="102"/>
      <c r="BY32" s="104" t="str">
        <f t="shared" si="14"/>
        <v/>
      </c>
      <c r="BZ32" s="102"/>
      <c r="CA32" s="104" t="str">
        <f t="shared" si="112"/>
        <v/>
      </c>
      <c r="CB32" s="102"/>
      <c r="CC32" s="102"/>
      <c r="CD32" s="104" t="str">
        <f t="shared" si="15"/>
        <v/>
      </c>
      <c r="CE32" s="102"/>
      <c r="CF32" s="104" t="str">
        <f t="shared" si="113"/>
        <v/>
      </c>
      <c r="CG32" s="102"/>
      <c r="CH32" s="102"/>
      <c r="CI32" s="104" t="str">
        <f t="shared" si="16"/>
        <v/>
      </c>
      <c r="CJ32" s="102"/>
      <c r="CK32" s="104" t="str">
        <f t="shared" si="114"/>
        <v/>
      </c>
      <c r="CL32" s="102"/>
      <c r="CM32" s="102"/>
      <c r="CN32" s="104" t="str">
        <f t="shared" si="17"/>
        <v/>
      </c>
      <c r="CO32" s="102"/>
      <c r="CP32" s="104" t="str">
        <f t="shared" si="115"/>
        <v/>
      </c>
      <c r="CQ32" s="104" t="str">
        <f t="shared" si="116"/>
        <v/>
      </c>
      <c r="CR32" s="104" t="str">
        <f t="shared" si="117"/>
        <v/>
      </c>
      <c r="CS32" s="104" t="str">
        <f t="shared" si="118"/>
        <v/>
      </c>
      <c r="CT32" s="104" t="str">
        <f t="shared" si="119"/>
        <v/>
      </c>
      <c r="CU32" s="104" t="str">
        <f t="shared" si="120"/>
        <v/>
      </c>
      <c r="CV32" s="105" t="str">
        <f t="shared" si="18"/>
        <v/>
      </c>
      <c r="CW32" s="109" t="str">
        <f t="shared" si="121"/>
        <v/>
      </c>
      <c r="CX32" s="102"/>
      <c r="CY32" s="102"/>
      <c r="CZ32" s="104" t="str">
        <f t="shared" si="19"/>
        <v/>
      </c>
      <c r="DA32" s="102"/>
      <c r="DB32" s="104" t="str">
        <f t="shared" si="122"/>
        <v/>
      </c>
      <c r="DC32" s="102"/>
      <c r="DD32" s="102"/>
      <c r="DE32" s="104" t="str">
        <f t="shared" si="20"/>
        <v/>
      </c>
      <c r="DF32" s="102"/>
      <c r="DG32" s="104" t="str">
        <f t="shared" si="123"/>
        <v/>
      </c>
      <c r="DH32" s="102"/>
      <c r="DI32" s="102"/>
      <c r="DJ32" s="104" t="str">
        <f t="shared" si="21"/>
        <v/>
      </c>
      <c r="DK32" s="102"/>
      <c r="DL32" s="104" t="str">
        <f t="shared" si="124"/>
        <v/>
      </c>
      <c r="DM32" s="102"/>
      <c r="DN32" s="102"/>
      <c r="DO32" s="104" t="str">
        <f t="shared" si="22"/>
        <v/>
      </c>
      <c r="DP32" s="102"/>
      <c r="DQ32" s="104" t="str">
        <f t="shared" si="125"/>
        <v/>
      </c>
      <c r="DR32" s="102"/>
      <c r="DS32" s="102"/>
      <c r="DT32" s="104" t="str">
        <f t="shared" si="23"/>
        <v/>
      </c>
      <c r="DU32" s="102"/>
      <c r="DV32" s="104" t="str">
        <f t="shared" si="126"/>
        <v/>
      </c>
      <c r="DW32" s="104" t="str">
        <f t="shared" si="127"/>
        <v/>
      </c>
      <c r="DX32" s="104" t="str">
        <f t="shared" si="128"/>
        <v/>
      </c>
      <c r="DY32" s="104" t="str">
        <f t="shared" si="129"/>
        <v/>
      </c>
      <c r="DZ32" s="104" t="str">
        <f t="shared" si="130"/>
        <v/>
      </c>
      <c r="EA32" s="104" t="str">
        <f t="shared" si="131"/>
        <v/>
      </c>
      <c r="EB32" s="105" t="str">
        <f t="shared" si="24"/>
        <v/>
      </c>
      <c r="EC32" s="109" t="str">
        <f t="shared" si="132"/>
        <v/>
      </c>
      <c r="ED32" s="102"/>
      <c r="EE32" s="102"/>
      <c r="EF32" s="104" t="str">
        <f t="shared" si="25"/>
        <v/>
      </c>
      <c r="EG32" s="102"/>
      <c r="EH32" s="104" t="str">
        <f t="shared" si="133"/>
        <v/>
      </c>
      <c r="EI32" s="102"/>
      <c r="EJ32" s="102"/>
      <c r="EK32" s="104" t="str">
        <f t="shared" si="26"/>
        <v/>
      </c>
      <c r="EL32" s="102"/>
      <c r="EM32" s="104" t="str">
        <f t="shared" si="134"/>
        <v/>
      </c>
      <c r="EN32" s="102"/>
      <c r="EO32" s="102"/>
      <c r="EP32" s="104" t="str">
        <f t="shared" si="27"/>
        <v/>
      </c>
      <c r="EQ32" s="102"/>
      <c r="ER32" s="104" t="str">
        <f t="shared" si="135"/>
        <v/>
      </c>
      <c r="ES32" s="102"/>
      <c r="ET32" s="102"/>
      <c r="EU32" s="104" t="str">
        <f t="shared" si="28"/>
        <v/>
      </c>
      <c r="EV32" s="102"/>
      <c r="EW32" s="104" t="str">
        <f t="shared" si="136"/>
        <v/>
      </c>
      <c r="EX32" s="102"/>
      <c r="EY32" s="102"/>
      <c r="EZ32" s="104" t="str">
        <f t="shared" si="29"/>
        <v/>
      </c>
      <c r="FA32" s="102"/>
      <c r="FB32" s="104" t="str">
        <f t="shared" si="137"/>
        <v/>
      </c>
      <c r="FC32" s="104" t="str">
        <f t="shared" si="138"/>
        <v/>
      </c>
      <c r="FD32" s="104" t="str">
        <f t="shared" si="139"/>
        <v/>
      </c>
      <c r="FE32" s="104" t="str">
        <f t="shared" si="140"/>
        <v/>
      </c>
      <c r="FF32" s="104" t="str">
        <f t="shared" si="141"/>
        <v/>
      </c>
      <c r="FG32" s="104" t="str">
        <f t="shared" si="142"/>
        <v/>
      </c>
      <c r="FH32" s="105" t="str">
        <f t="shared" si="30"/>
        <v/>
      </c>
      <c r="FI32" s="109" t="str">
        <f t="shared" si="143"/>
        <v/>
      </c>
      <c r="FJ32" s="102"/>
      <c r="FK32" s="102"/>
      <c r="FL32" s="104" t="str">
        <f t="shared" si="31"/>
        <v/>
      </c>
      <c r="FM32" s="102"/>
      <c r="FN32" s="104" t="str">
        <f t="shared" si="144"/>
        <v/>
      </c>
      <c r="FO32" s="102"/>
      <c r="FP32" s="102"/>
      <c r="FQ32" s="104" t="str">
        <f t="shared" si="32"/>
        <v/>
      </c>
      <c r="FR32" s="102"/>
      <c r="FS32" s="104" t="str">
        <f t="shared" si="145"/>
        <v/>
      </c>
      <c r="FT32" s="102"/>
      <c r="FU32" s="102"/>
      <c r="FV32" s="104" t="str">
        <f t="shared" si="33"/>
        <v/>
      </c>
      <c r="FW32" s="102"/>
      <c r="FX32" s="104" t="str">
        <f t="shared" si="146"/>
        <v/>
      </c>
      <c r="FY32" s="102"/>
      <c r="FZ32" s="102"/>
      <c r="GA32" s="104" t="str">
        <f t="shared" si="34"/>
        <v/>
      </c>
      <c r="GB32" s="102"/>
      <c r="GC32" s="104" t="str">
        <f t="shared" si="147"/>
        <v/>
      </c>
      <c r="GD32" s="102"/>
      <c r="GE32" s="102"/>
      <c r="GF32" s="104" t="str">
        <f t="shared" si="35"/>
        <v/>
      </c>
      <c r="GG32" s="102"/>
      <c r="GH32" s="104" t="str">
        <f t="shared" si="148"/>
        <v/>
      </c>
      <c r="GI32" s="104" t="str">
        <f t="shared" si="149"/>
        <v/>
      </c>
      <c r="GJ32" s="104" t="str">
        <f t="shared" si="150"/>
        <v/>
      </c>
      <c r="GK32" s="104" t="str">
        <f t="shared" si="151"/>
        <v/>
      </c>
      <c r="GL32" s="104" t="str">
        <f t="shared" si="152"/>
        <v/>
      </c>
      <c r="GM32" s="104" t="str">
        <f t="shared" si="153"/>
        <v/>
      </c>
      <c r="GN32" s="105" t="str">
        <f t="shared" si="36"/>
        <v/>
      </c>
      <c r="GO32" s="109" t="str">
        <f t="shared" si="154"/>
        <v/>
      </c>
      <c r="GP32" s="102"/>
      <c r="GQ32" s="102"/>
      <c r="GR32" s="104" t="str">
        <f t="shared" si="37"/>
        <v/>
      </c>
      <c r="GS32" s="102"/>
      <c r="GT32" s="104" t="str">
        <f t="shared" si="155"/>
        <v/>
      </c>
      <c r="GU32" s="102"/>
      <c r="GV32" s="102"/>
      <c r="GW32" s="104" t="str">
        <f t="shared" si="38"/>
        <v/>
      </c>
      <c r="GX32" s="102"/>
      <c r="GY32" s="104" t="str">
        <f t="shared" si="156"/>
        <v/>
      </c>
      <c r="GZ32" s="102"/>
      <c r="HA32" s="102"/>
      <c r="HB32" s="104" t="str">
        <f t="shared" si="39"/>
        <v/>
      </c>
      <c r="HC32" s="102"/>
      <c r="HD32" s="104" t="str">
        <f t="shared" si="157"/>
        <v/>
      </c>
      <c r="HE32" s="102"/>
      <c r="HF32" s="102"/>
      <c r="HG32" s="104" t="str">
        <f t="shared" si="40"/>
        <v/>
      </c>
      <c r="HH32" s="102"/>
      <c r="HI32" s="104" t="str">
        <f t="shared" si="158"/>
        <v/>
      </c>
      <c r="HJ32" s="102"/>
      <c r="HK32" s="102"/>
      <c r="HL32" s="104" t="str">
        <f t="shared" si="41"/>
        <v/>
      </c>
      <c r="HM32" s="102"/>
      <c r="HN32" s="104" t="str">
        <f t="shared" si="159"/>
        <v/>
      </c>
      <c r="HO32" s="104" t="str">
        <f t="shared" si="160"/>
        <v/>
      </c>
      <c r="HP32" s="104" t="str">
        <f t="shared" si="161"/>
        <v/>
      </c>
      <c r="HQ32" s="104" t="str">
        <f t="shared" si="162"/>
        <v/>
      </c>
      <c r="HR32" s="104" t="str">
        <f t="shared" si="163"/>
        <v/>
      </c>
      <c r="HS32" s="104" t="str">
        <f t="shared" si="164"/>
        <v/>
      </c>
      <c r="HT32" s="105" t="str">
        <f t="shared" si="42"/>
        <v/>
      </c>
      <c r="HU32" s="109" t="str">
        <f t="shared" si="165"/>
        <v/>
      </c>
      <c r="HV32" s="102"/>
      <c r="HW32" s="102"/>
      <c r="HX32" s="104" t="str">
        <f t="shared" si="43"/>
        <v/>
      </c>
      <c r="HY32" s="102"/>
      <c r="HZ32" s="104" t="str">
        <f t="shared" si="166"/>
        <v/>
      </c>
      <c r="IA32" s="102"/>
      <c r="IB32" s="102"/>
      <c r="IC32" s="104" t="str">
        <f t="shared" si="44"/>
        <v/>
      </c>
      <c r="ID32" s="102"/>
      <c r="IE32" s="104" t="str">
        <f t="shared" si="167"/>
        <v/>
      </c>
      <c r="IF32" s="102"/>
      <c r="IG32" s="102"/>
      <c r="IH32" s="104" t="str">
        <f t="shared" si="45"/>
        <v/>
      </c>
      <c r="II32" s="102"/>
      <c r="IJ32" s="104" t="str">
        <f t="shared" si="168"/>
        <v/>
      </c>
      <c r="IK32" s="102"/>
      <c r="IL32" s="102"/>
      <c r="IM32" s="104" t="str">
        <f t="shared" si="46"/>
        <v/>
      </c>
      <c r="IN32" s="102"/>
      <c r="IO32" s="104" t="str">
        <f t="shared" si="169"/>
        <v/>
      </c>
      <c r="IP32" s="102"/>
      <c r="IQ32" s="102"/>
      <c r="IR32" s="104" t="str">
        <f t="shared" si="47"/>
        <v/>
      </c>
      <c r="IS32" s="102"/>
      <c r="IT32" s="104" t="str">
        <f t="shared" si="170"/>
        <v/>
      </c>
      <c r="IU32" s="104" t="str">
        <f t="shared" si="171"/>
        <v/>
      </c>
      <c r="IV32" s="104" t="str">
        <f t="shared" si="172"/>
        <v/>
      </c>
      <c r="IW32" s="104" t="str">
        <f t="shared" si="173"/>
        <v/>
      </c>
      <c r="IX32" s="104" t="str">
        <f t="shared" si="174"/>
        <v/>
      </c>
      <c r="IY32" s="104" t="str">
        <f t="shared" si="175"/>
        <v/>
      </c>
      <c r="IZ32" s="105" t="str">
        <f t="shared" si="48"/>
        <v/>
      </c>
      <c r="JA32" s="109" t="str">
        <f t="shared" si="176"/>
        <v/>
      </c>
      <c r="JB32" s="102"/>
      <c r="JC32" s="102"/>
      <c r="JD32" s="104" t="str">
        <f t="shared" si="49"/>
        <v/>
      </c>
      <c r="JE32" s="102"/>
      <c r="JF32" s="104" t="str">
        <f t="shared" si="177"/>
        <v/>
      </c>
      <c r="JG32" s="102"/>
      <c r="JH32" s="102"/>
      <c r="JI32" s="104" t="str">
        <f t="shared" si="50"/>
        <v/>
      </c>
      <c r="JJ32" s="102"/>
      <c r="JK32" s="104" t="str">
        <f t="shared" si="178"/>
        <v/>
      </c>
      <c r="JL32" s="102"/>
      <c r="JM32" s="102"/>
      <c r="JN32" s="104" t="str">
        <f t="shared" si="51"/>
        <v/>
      </c>
      <c r="JO32" s="102"/>
      <c r="JP32" s="104" t="str">
        <f t="shared" si="179"/>
        <v/>
      </c>
      <c r="JQ32" s="102"/>
      <c r="JR32" s="102"/>
      <c r="JS32" s="104" t="str">
        <f t="shared" si="52"/>
        <v/>
      </c>
      <c r="JT32" s="102"/>
      <c r="JU32" s="104" t="str">
        <f t="shared" si="180"/>
        <v/>
      </c>
      <c r="JV32" s="102"/>
      <c r="JW32" s="102"/>
      <c r="JX32" s="104" t="str">
        <f t="shared" si="53"/>
        <v/>
      </c>
      <c r="JY32" s="102"/>
      <c r="JZ32" s="104" t="str">
        <f t="shared" si="181"/>
        <v/>
      </c>
      <c r="KA32" s="104" t="str">
        <f t="shared" si="182"/>
        <v/>
      </c>
      <c r="KB32" s="104" t="str">
        <f t="shared" si="183"/>
        <v/>
      </c>
      <c r="KC32" s="104" t="str">
        <f t="shared" si="184"/>
        <v/>
      </c>
      <c r="KD32" s="104" t="str">
        <f t="shared" si="185"/>
        <v/>
      </c>
      <c r="KE32" s="104" t="str">
        <f t="shared" si="186"/>
        <v/>
      </c>
      <c r="KF32" s="105" t="str">
        <f t="shared" si="54"/>
        <v/>
      </c>
      <c r="KG32" s="109" t="str">
        <f t="shared" si="187"/>
        <v/>
      </c>
      <c r="KH32" s="102"/>
      <c r="KI32" s="102"/>
      <c r="KJ32" s="104" t="str">
        <f t="shared" si="55"/>
        <v/>
      </c>
      <c r="KK32" s="102"/>
      <c r="KL32" s="104" t="str">
        <f t="shared" si="188"/>
        <v/>
      </c>
      <c r="KM32" s="102"/>
      <c r="KN32" s="102"/>
      <c r="KO32" s="104" t="str">
        <f t="shared" si="56"/>
        <v/>
      </c>
      <c r="KP32" s="102"/>
      <c r="KQ32" s="104" t="str">
        <f t="shared" si="189"/>
        <v/>
      </c>
      <c r="KR32" s="102"/>
      <c r="KS32" s="102"/>
      <c r="KT32" s="104" t="str">
        <f t="shared" si="57"/>
        <v/>
      </c>
      <c r="KU32" s="102"/>
      <c r="KV32" s="104" t="str">
        <f t="shared" si="190"/>
        <v/>
      </c>
      <c r="KW32" s="102"/>
      <c r="KX32" s="102"/>
      <c r="KY32" s="104" t="str">
        <f t="shared" si="58"/>
        <v/>
      </c>
      <c r="KZ32" s="102"/>
      <c r="LA32" s="104" t="str">
        <f t="shared" si="191"/>
        <v/>
      </c>
      <c r="LB32" s="102"/>
      <c r="LC32" s="102"/>
      <c r="LD32" s="104" t="str">
        <f t="shared" si="59"/>
        <v/>
      </c>
      <c r="LE32" s="102"/>
      <c r="LF32" s="104" t="str">
        <f t="shared" si="192"/>
        <v/>
      </c>
      <c r="LG32" s="104" t="str">
        <f t="shared" si="193"/>
        <v/>
      </c>
      <c r="LH32" s="104" t="str">
        <f t="shared" si="194"/>
        <v/>
      </c>
      <c r="LI32" s="104" t="str">
        <f t="shared" si="195"/>
        <v/>
      </c>
      <c r="LJ32" s="104" t="str">
        <f t="shared" si="196"/>
        <v/>
      </c>
      <c r="LK32" s="104" t="str">
        <f t="shared" si="197"/>
        <v/>
      </c>
      <c r="LL32" s="105" t="str">
        <f t="shared" si="60"/>
        <v/>
      </c>
      <c r="LM32" s="109" t="str">
        <f t="shared" si="198"/>
        <v/>
      </c>
      <c r="LN32" s="102"/>
      <c r="LO32" s="102"/>
      <c r="LP32" s="104" t="str">
        <f t="shared" si="61"/>
        <v/>
      </c>
      <c r="LQ32" s="102"/>
      <c r="LR32" s="104" t="str">
        <f t="shared" si="199"/>
        <v/>
      </c>
      <c r="LS32" s="102"/>
      <c r="LT32" s="102"/>
      <c r="LU32" s="104" t="str">
        <f t="shared" si="62"/>
        <v/>
      </c>
      <c r="LV32" s="102"/>
      <c r="LW32" s="104" t="str">
        <f t="shared" si="200"/>
        <v/>
      </c>
      <c r="LX32" s="102"/>
      <c r="LY32" s="102"/>
      <c r="LZ32" s="104" t="str">
        <f t="shared" si="63"/>
        <v/>
      </c>
      <c r="MA32" s="102"/>
      <c r="MB32" s="104" t="str">
        <f t="shared" si="201"/>
        <v/>
      </c>
      <c r="MC32" s="102"/>
      <c r="MD32" s="102"/>
      <c r="ME32" s="104" t="str">
        <f t="shared" si="64"/>
        <v/>
      </c>
      <c r="MF32" s="102"/>
      <c r="MG32" s="104" t="str">
        <f t="shared" si="202"/>
        <v/>
      </c>
      <c r="MH32" s="102"/>
      <c r="MI32" s="102"/>
      <c r="MJ32" s="104" t="str">
        <f t="shared" si="65"/>
        <v/>
      </c>
      <c r="MK32" s="102"/>
      <c r="ML32" s="104" t="str">
        <f t="shared" si="203"/>
        <v/>
      </c>
      <c r="MM32" s="104" t="str">
        <f t="shared" si="204"/>
        <v/>
      </c>
      <c r="MN32" s="104" t="str">
        <f t="shared" si="205"/>
        <v/>
      </c>
      <c r="MO32" s="104" t="str">
        <f t="shared" si="206"/>
        <v/>
      </c>
      <c r="MP32" s="104" t="str">
        <f t="shared" si="207"/>
        <v/>
      </c>
      <c r="MQ32" s="104" t="str">
        <f t="shared" si="208"/>
        <v/>
      </c>
      <c r="MR32" s="105" t="str">
        <f t="shared" si="66"/>
        <v/>
      </c>
      <c r="MS32" s="109" t="str">
        <f t="shared" si="209"/>
        <v/>
      </c>
      <c r="MT32" s="102"/>
      <c r="MU32" s="102"/>
      <c r="MV32" s="104" t="str">
        <f t="shared" si="67"/>
        <v/>
      </c>
      <c r="MW32" s="102"/>
      <c r="MX32" s="104" t="str">
        <f t="shared" si="210"/>
        <v/>
      </c>
      <c r="MY32" s="102"/>
      <c r="MZ32" s="102"/>
      <c r="NA32" s="104" t="str">
        <f t="shared" si="68"/>
        <v/>
      </c>
      <c r="NB32" s="102"/>
      <c r="NC32" s="104" t="str">
        <f t="shared" si="211"/>
        <v/>
      </c>
      <c r="ND32" s="102"/>
      <c r="NE32" s="102"/>
      <c r="NF32" s="104" t="str">
        <f t="shared" si="69"/>
        <v/>
      </c>
      <c r="NG32" s="102"/>
      <c r="NH32" s="104" t="str">
        <f t="shared" si="212"/>
        <v/>
      </c>
      <c r="NI32" s="102"/>
      <c r="NJ32" s="102"/>
      <c r="NK32" s="104" t="str">
        <f t="shared" si="70"/>
        <v/>
      </c>
      <c r="NL32" s="102"/>
      <c r="NM32" s="104" t="str">
        <f t="shared" si="213"/>
        <v/>
      </c>
      <c r="NN32" s="102"/>
      <c r="NO32" s="102"/>
      <c r="NP32" s="104" t="str">
        <f t="shared" si="71"/>
        <v/>
      </c>
      <c r="NQ32" s="102"/>
      <c r="NR32" s="104" t="str">
        <f t="shared" si="214"/>
        <v/>
      </c>
      <c r="NS32" s="104" t="str">
        <f t="shared" si="215"/>
        <v/>
      </c>
      <c r="NT32" s="104" t="str">
        <f t="shared" si="216"/>
        <v/>
      </c>
      <c r="NU32" s="104" t="str">
        <f t="shared" si="217"/>
        <v/>
      </c>
      <c r="NV32" s="104" t="str">
        <f t="shared" si="218"/>
        <v/>
      </c>
      <c r="NW32" s="104" t="str">
        <f t="shared" si="219"/>
        <v/>
      </c>
      <c r="NX32" s="105" t="str">
        <f t="shared" si="72"/>
        <v/>
      </c>
      <c r="NY32" s="109" t="str">
        <f t="shared" si="220"/>
        <v/>
      </c>
      <c r="OA32" s="104" t="str">
        <f t="shared" si="73"/>
        <v/>
      </c>
      <c r="OB32" s="104" t="str">
        <f t="shared" si="74"/>
        <v/>
      </c>
      <c r="OC32" s="104" t="str">
        <f t="shared" si="75"/>
        <v/>
      </c>
      <c r="OD32" s="104" t="str">
        <f t="shared" si="76"/>
        <v/>
      </c>
      <c r="OE32" s="104" t="str">
        <f t="shared" si="77"/>
        <v/>
      </c>
      <c r="OF32" s="104" t="str">
        <f t="shared" si="78"/>
        <v/>
      </c>
      <c r="OG32" s="104" t="str">
        <f t="shared" si="79"/>
        <v/>
      </c>
      <c r="OH32" s="104" t="str">
        <f t="shared" si="80"/>
        <v/>
      </c>
      <c r="OI32" s="104" t="str">
        <f t="shared" si="81"/>
        <v/>
      </c>
      <c r="OJ32" s="104" t="str">
        <f t="shared" si="82"/>
        <v/>
      </c>
      <c r="OK32" s="104" t="str">
        <f t="shared" si="83"/>
        <v/>
      </c>
      <c r="OL32" s="104" t="str">
        <f t="shared" si="84"/>
        <v/>
      </c>
      <c r="OM32" s="134"/>
      <c r="ON32" s="104" t="str">
        <f t="shared" si="227"/>
        <v/>
      </c>
      <c r="OO32" s="104" t="str">
        <f t="shared" si="228"/>
        <v/>
      </c>
      <c r="OP32" s="104" t="str">
        <f t="shared" si="229"/>
        <v/>
      </c>
      <c r="OQ32" s="104" t="str">
        <f t="shared" si="230"/>
        <v/>
      </c>
      <c r="OR32" s="105" t="str">
        <f t="shared" si="221"/>
        <v/>
      </c>
      <c r="OS32" s="105" t="str">
        <f t="shared" si="222"/>
        <v/>
      </c>
      <c r="OT32" s="134"/>
      <c r="OU32" s="109" t="str">
        <f t="shared" si="89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3"/>
        <v>28</v>
      </c>
      <c r="B33" s="237"/>
      <c r="C33" s="237"/>
      <c r="D33" s="237"/>
      <c r="E33" s="238"/>
      <c r="F33" s="102"/>
      <c r="G33" s="102"/>
      <c r="H33" s="104" t="str">
        <f t="shared" si="0"/>
        <v/>
      </c>
      <c r="I33" s="102"/>
      <c r="J33" s="104" t="str">
        <f t="shared" si="90"/>
        <v/>
      </c>
      <c r="K33" s="102"/>
      <c r="L33" s="102"/>
      <c r="M33" s="104" t="str">
        <f t="shared" si="1"/>
        <v/>
      </c>
      <c r="N33" s="102"/>
      <c r="O33" s="104" t="str">
        <f t="shared" si="91"/>
        <v/>
      </c>
      <c r="P33" s="102"/>
      <c r="Q33" s="102"/>
      <c r="R33" s="104" t="str">
        <f t="shared" si="2"/>
        <v/>
      </c>
      <c r="S33" s="102"/>
      <c r="T33" s="104" t="str">
        <f t="shared" si="92"/>
        <v/>
      </c>
      <c r="U33" s="102"/>
      <c r="V33" s="102"/>
      <c r="W33" s="104" t="str">
        <f t="shared" si="3"/>
        <v/>
      </c>
      <c r="X33" s="102"/>
      <c r="Y33" s="104" t="str">
        <f t="shared" si="93"/>
        <v/>
      </c>
      <c r="Z33" s="102"/>
      <c r="AA33" s="102"/>
      <c r="AB33" s="104" t="str">
        <f t="shared" si="4"/>
        <v/>
      </c>
      <c r="AC33" s="102"/>
      <c r="AD33" s="104" t="str">
        <f t="shared" si="94"/>
        <v/>
      </c>
      <c r="AE33" s="104" t="str">
        <f t="shared" si="95"/>
        <v/>
      </c>
      <c r="AF33" s="104" t="str">
        <f t="shared" si="96"/>
        <v/>
      </c>
      <c r="AG33" s="104" t="str">
        <f t="shared" si="97"/>
        <v/>
      </c>
      <c r="AH33" s="104" t="str">
        <f t="shared" si="98"/>
        <v/>
      </c>
      <c r="AI33" s="104" t="str">
        <f t="shared" si="99"/>
        <v/>
      </c>
      <c r="AJ33" s="105" t="str">
        <f t="shared" si="5"/>
        <v/>
      </c>
      <c r="AK33" s="109" t="str">
        <f t="shared" si="6"/>
        <v/>
      </c>
      <c r="AL33" s="102"/>
      <c r="AM33" s="102"/>
      <c r="AN33" s="104" t="str">
        <f t="shared" si="7"/>
        <v/>
      </c>
      <c r="AO33" s="102"/>
      <c r="AP33" s="104" t="str">
        <f t="shared" si="100"/>
        <v/>
      </c>
      <c r="AQ33" s="102"/>
      <c r="AR33" s="102"/>
      <c r="AS33" s="104" t="str">
        <f t="shared" si="8"/>
        <v/>
      </c>
      <c r="AT33" s="102"/>
      <c r="AU33" s="104" t="str">
        <f t="shared" si="101"/>
        <v/>
      </c>
      <c r="AV33" s="102"/>
      <c r="AW33" s="102"/>
      <c r="AX33" s="104" t="str">
        <f t="shared" si="9"/>
        <v/>
      </c>
      <c r="AY33" s="102"/>
      <c r="AZ33" s="104" t="str">
        <f t="shared" si="102"/>
        <v/>
      </c>
      <c r="BA33" s="102"/>
      <c r="BB33" s="102"/>
      <c r="BC33" s="104" t="str">
        <f t="shared" si="10"/>
        <v/>
      </c>
      <c r="BD33" s="102"/>
      <c r="BE33" s="104" t="str">
        <f t="shared" si="103"/>
        <v/>
      </c>
      <c r="BF33" s="102"/>
      <c r="BG33" s="102"/>
      <c r="BH33" s="104" t="str">
        <f t="shared" si="11"/>
        <v/>
      </c>
      <c r="BI33" s="102"/>
      <c r="BJ33" s="104" t="str">
        <f t="shared" si="104"/>
        <v/>
      </c>
      <c r="BK33" s="104" t="str">
        <f t="shared" si="105"/>
        <v/>
      </c>
      <c r="BL33" s="104" t="str">
        <f t="shared" si="106"/>
        <v/>
      </c>
      <c r="BM33" s="104" t="str">
        <f t="shared" si="107"/>
        <v/>
      </c>
      <c r="BN33" s="104" t="str">
        <f t="shared" si="108"/>
        <v/>
      </c>
      <c r="BO33" s="104" t="str">
        <f t="shared" si="109"/>
        <v/>
      </c>
      <c r="BP33" s="105" t="str">
        <f t="shared" si="12"/>
        <v/>
      </c>
      <c r="BQ33" s="109" t="str">
        <f t="shared" si="110"/>
        <v/>
      </c>
      <c r="BR33" s="102"/>
      <c r="BS33" s="102"/>
      <c r="BT33" s="104" t="str">
        <f t="shared" si="13"/>
        <v/>
      </c>
      <c r="BU33" s="102"/>
      <c r="BV33" s="104" t="str">
        <f t="shared" si="111"/>
        <v/>
      </c>
      <c r="BW33" s="102"/>
      <c r="BX33" s="102"/>
      <c r="BY33" s="104" t="str">
        <f t="shared" si="14"/>
        <v/>
      </c>
      <c r="BZ33" s="102"/>
      <c r="CA33" s="104" t="str">
        <f t="shared" si="112"/>
        <v/>
      </c>
      <c r="CB33" s="102"/>
      <c r="CC33" s="102"/>
      <c r="CD33" s="104" t="str">
        <f t="shared" si="15"/>
        <v/>
      </c>
      <c r="CE33" s="102"/>
      <c r="CF33" s="104" t="str">
        <f t="shared" si="113"/>
        <v/>
      </c>
      <c r="CG33" s="102"/>
      <c r="CH33" s="102"/>
      <c r="CI33" s="104" t="str">
        <f t="shared" si="16"/>
        <v/>
      </c>
      <c r="CJ33" s="102"/>
      <c r="CK33" s="104" t="str">
        <f t="shared" si="114"/>
        <v/>
      </c>
      <c r="CL33" s="102"/>
      <c r="CM33" s="102"/>
      <c r="CN33" s="104" t="str">
        <f t="shared" si="17"/>
        <v/>
      </c>
      <c r="CO33" s="102"/>
      <c r="CP33" s="104" t="str">
        <f t="shared" si="115"/>
        <v/>
      </c>
      <c r="CQ33" s="104" t="str">
        <f t="shared" si="116"/>
        <v/>
      </c>
      <c r="CR33" s="104" t="str">
        <f t="shared" si="117"/>
        <v/>
      </c>
      <c r="CS33" s="104" t="str">
        <f t="shared" si="118"/>
        <v/>
      </c>
      <c r="CT33" s="104" t="str">
        <f t="shared" si="119"/>
        <v/>
      </c>
      <c r="CU33" s="104" t="str">
        <f t="shared" si="120"/>
        <v/>
      </c>
      <c r="CV33" s="105" t="str">
        <f t="shared" si="18"/>
        <v/>
      </c>
      <c r="CW33" s="109" t="str">
        <f t="shared" si="121"/>
        <v/>
      </c>
      <c r="CX33" s="102"/>
      <c r="CY33" s="102"/>
      <c r="CZ33" s="104" t="str">
        <f t="shared" si="19"/>
        <v/>
      </c>
      <c r="DA33" s="102"/>
      <c r="DB33" s="104" t="str">
        <f t="shared" si="122"/>
        <v/>
      </c>
      <c r="DC33" s="102"/>
      <c r="DD33" s="102"/>
      <c r="DE33" s="104" t="str">
        <f t="shared" si="20"/>
        <v/>
      </c>
      <c r="DF33" s="102"/>
      <c r="DG33" s="104" t="str">
        <f t="shared" si="123"/>
        <v/>
      </c>
      <c r="DH33" s="102"/>
      <c r="DI33" s="102"/>
      <c r="DJ33" s="104" t="str">
        <f t="shared" si="21"/>
        <v/>
      </c>
      <c r="DK33" s="102"/>
      <c r="DL33" s="104" t="str">
        <f t="shared" si="124"/>
        <v/>
      </c>
      <c r="DM33" s="102"/>
      <c r="DN33" s="102"/>
      <c r="DO33" s="104" t="str">
        <f t="shared" si="22"/>
        <v/>
      </c>
      <c r="DP33" s="102"/>
      <c r="DQ33" s="104" t="str">
        <f t="shared" si="125"/>
        <v/>
      </c>
      <c r="DR33" s="102"/>
      <c r="DS33" s="102"/>
      <c r="DT33" s="104" t="str">
        <f t="shared" si="23"/>
        <v/>
      </c>
      <c r="DU33" s="102"/>
      <c r="DV33" s="104" t="str">
        <f t="shared" si="126"/>
        <v/>
      </c>
      <c r="DW33" s="104" t="str">
        <f t="shared" si="127"/>
        <v/>
      </c>
      <c r="DX33" s="104" t="str">
        <f t="shared" si="128"/>
        <v/>
      </c>
      <c r="DY33" s="104" t="str">
        <f t="shared" si="129"/>
        <v/>
      </c>
      <c r="DZ33" s="104" t="str">
        <f t="shared" si="130"/>
        <v/>
      </c>
      <c r="EA33" s="104" t="str">
        <f t="shared" si="131"/>
        <v/>
      </c>
      <c r="EB33" s="105" t="str">
        <f t="shared" si="24"/>
        <v/>
      </c>
      <c r="EC33" s="109" t="str">
        <f t="shared" si="132"/>
        <v/>
      </c>
      <c r="ED33" s="102"/>
      <c r="EE33" s="102"/>
      <c r="EF33" s="104" t="str">
        <f t="shared" si="25"/>
        <v/>
      </c>
      <c r="EG33" s="102"/>
      <c r="EH33" s="104" t="str">
        <f t="shared" si="133"/>
        <v/>
      </c>
      <c r="EI33" s="102"/>
      <c r="EJ33" s="102"/>
      <c r="EK33" s="104" t="str">
        <f t="shared" si="26"/>
        <v/>
      </c>
      <c r="EL33" s="102"/>
      <c r="EM33" s="104" t="str">
        <f t="shared" si="134"/>
        <v/>
      </c>
      <c r="EN33" s="102"/>
      <c r="EO33" s="102"/>
      <c r="EP33" s="104" t="str">
        <f t="shared" si="27"/>
        <v/>
      </c>
      <c r="EQ33" s="102"/>
      <c r="ER33" s="104" t="str">
        <f t="shared" si="135"/>
        <v/>
      </c>
      <c r="ES33" s="102"/>
      <c r="ET33" s="102"/>
      <c r="EU33" s="104" t="str">
        <f t="shared" si="28"/>
        <v/>
      </c>
      <c r="EV33" s="102"/>
      <c r="EW33" s="104" t="str">
        <f t="shared" si="136"/>
        <v/>
      </c>
      <c r="EX33" s="102"/>
      <c r="EY33" s="102"/>
      <c r="EZ33" s="104" t="str">
        <f t="shared" si="29"/>
        <v/>
      </c>
      <c r="FA33" s="102"/>
      <c r="FB33" s="104" t="str">
        <f t="shared" si="137"/>
        <v/>
      </c>
      <c r="FC33" s="104" t="str">
        <f t="shared" si="138"/>
        <v/>
      </c>
      <c r="FD33" s="104" t="str">
        <f t="shared" si="139"/>
        <v/>
      </c>
      <c r="FE33" s="104" t="str">
        <f t="shared" si="140"/>
        <v/>
      </c>
      <c r="FF33" s="104" t="str">
        <f t="shared" si="141"/>
        <v/>
      </c>
      <c r="FG33" s="104" t="str">
        <f t="shared" si="142"/>
        <v/>
      </c>
      <c r="FH33" s="105" t="str">
        <f t="shared" si="30"/>
        <v/>
      </c>
      <c r="FI33" s="109" t="str">
        <f t="shared" si="143"/>
        <v/>
      </c>
      <c r="FJ33" s="102"/>
      <c r="FK33" s="102"/>
      <c r="FL33" s="104" t="str">
        <f t="shared" si="31"/>
        <v/>
      </c>
      <c r="FM33" s="102"/>
      <c r="FN33" s="104" t="str">
        <f t="shared" si="144"/>
        <v/>
      </c>
      <c r="FO33" s="102"/>
      <c r="FP33" s="102"/>
      <c r="FQ33" s="104" t="str">
        <f t="shared" si="32"/>
        <v/>
      </c>
      <c r="FR33" s="102"/>
      <c r="FS33" s="104" t="str">
        <f t="shared" si="145"/>
        <v/>
      </c>
      <c r="FT33" s="102"/>
      <c r="FU33" s="102"/>
      <c r="FV33" s="104" t="str">
        <f t="shared" si="33"/>
        <v/>
      </c>
      <c r="FW33" s="102"/>
      <c r="FX33" s="104" t="str">
        <f t="shared" si="146"/>
        <v/>
      </c>
      <c r="FY33" s="102"/>
      <c r="FZ33" s="102"/>
      <c r="GA33" s="104" t="str">
        <f t="shared" si="34"/>
        <v/>
      </c>
      <c r="GB33" s="102"/>
      <c r="GC33" s="104" t="str">
        <f t="shared" si="147"/>
        <v/>
      </c>
      <c r="GD33" s="102"/>
      <c r="GE33" s="102"/>
      <c r="GF33" s="104" t="str">
        <f t="shared" si="35"/>
        <v/>
      </c>
      <c r="GG33" s="102"/>
      <c r="GH33" s="104" t="str">
        <f t="shared" si="148"/>
        <v/>
      </c>
      <c r="GI33" s="104" t="str">
        <f t="shared" si="149"/>
        <v/>
      </c>
      <c r="GJ33" s="104" t="str">
        <f t="shared" si="150"/>
        <v/>
      </c>
      <c r="GK33" s="104" t="str">
        <f t="shared" si="151"/>
        <v/>
      </c>
      <c r="GL33" s="104" t="str">
        <f t="shared" si="152"/>
        <v/>
      </c>
      <c r="GM33" s="104" t="str">
        <f t="shared" si="153"/>
        <v/>
      </c>
      <c r="GN33" s="105" t="str">
        <f t="shared" si="36"/>
        <v/>
      </c>
      <c r="GO33" s="109" t="str">
        <f t="shared" si="154"/>
        <v/>
      </c>
      <c r="GP33" s="102"/>
      <c r="GQ33" s="102"/>
      <c r="GR33" s="104" t="str">
        <f t="shared" si="37"/>
        <v/>
      </c>
      <c r="GS33" s="102"/>
      <c r="GT33" s="104" t="str">
        <f t="shared" si="155"/>
        <v/>
      </c>
      <c r="GU33" s="102"/>
      <c r="GV33" s="102"/>
      <c r="GW33" s="104" t="str">
        <f t="shared" si="38"/>
        <v/>
      </c>
      <c r="GX33" s="102"/>
      <c r="GY33" s="104" t="str">
        <f t="shared" si="156"/>
        <v/>
      </c>
      <c r="GZ33" s="102"/>
      <c r="HA33" s="102"/>
      <c r="HB33" s="104" t="str">
        <f t="shared" si="39"/>
        <v/>
      </c>
      <c r="HC33" s="102"/>
      <c r="HD33" s="104" t="str">
        <f t="shared" si="157"/>
        <v/>
      </c>
      <c r="HE33" s="102"/>
      <c r="HF33" s="102"/>
      <c r="HG33" s="104" t="str">
        <f t="shared" si="40"/>
        <v/>
      </c>
      <c r="HH33" s="102"/>
      <c r="HI33" s="104" t="str">
        <f t="shared" si="158"/>
        <v/>
      </c>
      <c r="HJ33" s="102"/>
      <c r="HK33" s="102"/>
      <c r="HL33" s="104" t="str">
        <f t="shared" si="41"/>
        <v/>
      </c>
      <c r="HM33" s="102"/>
      <c r="HN33" s="104" t="str">
        <f t="shared" si="159"/>
        <v/>
      </c>
      <c r="HO33" s="104" t="str">
        <f t="shared" si="160"/>
        <v/>
      </c>
      <c r="HP33" s="104" t="str">
        <f t="shared" si="161"/>
        <v/>
      </c>
      <c r="HQ33" s="104" t="str">
        <f t="shared" si="162"/>
        <v/>
      </c>
      <c r="HR33" s="104" t="str">
        <f t="shared" si="163"/>
        <v/>
      </c>
      <c r="HS33" s="104" t="str">
        <f t="shared" si="164"/>
        <v/>
      </c>
      <c r="HT33" s="105" t="str">
        <f t="shared" si="42"/>
        <v/>
      </c>
      <c r="HU33" s="109" t="str">
        <f t="shared" si="165"/>
        <v/>
      </c>
      <c r="HV33" s="102"/>
      <c r="HW33" s="102"/>
      <c r="HX33" s="104" t="str">
        <f t="shared" si="43"/>
        <v/>
      </c>
      <c r="HY33" s="102"/>
      <c r="HZ33" s="104" t="str">
        <f t="shared" si="166"/>
        <v/>
      </c>
      <c r="IA33" s="102"/>
      <c r="IB33" s="102"/>
      <c r="IC33" s="104" t="str">
        <f t="shared" si="44"/>
        <v/>
      </c>
      <c r="ID33" s="102"/>
      <c r="IE33" s="104" t="str">
        <f t="shared" si="167"/>
        <v/>
      </c>
      <c r="IF33" s="102"/>
      <c r="IG33" s="102"/>
      <c r="IH33" s="104" t="str">
        <f t="shared" si="45"/>
        <v/>
      </c>
      <c r="II33" s="102"/>
      <c r="IJ33" s="104" t="str">
        <f t="shared" si="168"/>
        <v/>
      </c>
      <c r="IK33" s="102"/>
      <c r="IL33" s="102"/>
      <c r="IM33" s="104" t="str">
        <f t="shared" si="46"/>
        <v/>
      </c>
      <c r="IN33" s="102"/>
      <c r="IO33" s="104" t="str">
        <f t="shared" si="169"/>
        <v/>
      </c>
      <c r="IP33" s="102"/>
      <c r="IQ33" s="102"/>
      <c r="IR33" s="104" t="str">
        <f t="shared" si="47"/>
        <v/>
      </c>
      <c r="IS33" s="102"/>
      <c r="IT33" s="104" t="str">
        <f t="shared" si="170"/>
        <v/>
      </c>
      <c r="IU33" s="104" t="str">
        <f t="shared" si="171"/>
        <v/>
      </c>
      <c r="IV33" s="104" t="str">
        <f t="shared" si="172"/>
        <v/>
      </c>
      <c r="IW33" s="104" t="str">
        <f t="shared" si="173"/>
        <v/>
      </c>
      <c r="IX33" s="104" t="str">
        <f t="shared" si="174"/>
        <v/>
      </c>
      <c r="IY33" s="104" t="str">
        <f t="shared" si="175"/>
        <v/>
      </c>
      <c r="IZ33" s="105" t="str">
        <f t="shared" si="48"/>
        <v/>
      </c>
      <c r="JA33" s="109" t="str">
        <f t="shared" si="176"/>
        <v/>
      </c>
      <c r="JB33" s="102"/>
      <c r="JC33" s="102"/>
      <c r="JD33" s="104" t="str">
        <f t="shared" si="49"/>
        <v/>
      </c>
      <c r="JE33" s="102"/>
      <c r="JF33" s="104" t="str">
        <f t="shared" si="177"/>
        <v/>
      </c>
      <c r="JG33" s="102"/>
      <c r="JH33" s="102"/>
      <c r="JI33" s="104" t="str">
        <f t="shared" si="50"/>
        <v/>
      </c>
      <c r="JJ33" s="102"/>
      <c r="JK33" s="104" t="str">
        <f t="shared" si="178"/>
        <v/>
      </c>
      <c r="JL33" s="102"/>
      <c r="JM33" s="102"/>
      <c r="JN33" s="104" t="str">
        <f t="shared" si="51"/>
        <v/>
      </c>
      <c r="JO33" s="102"/>
      <c r="JP33" s="104" t="str">
        <f t="shared" si="179"/>
        <v/>
      </c>
      <c r="JQ33" s="102"/>
      <c r="JR33" s="102"/>
      <c r="JS33" s="104" t="str">
        <f t="shared" si="52"/>
        <v/>
      </c>
      <c r="JT33" s="102"/>
      <c r="JU33" s="104" t="str">
        <f t="shared" si="180"/>
        <v/>
      </c>
      <c r="JV33" s="102"/>
      <c r="JW33" s="102"/>
      <c r="JX33" s="104" t="str">
        <f t="shared" si="53"/>
        <v/>
      </c>
      <c r="JY33" s="102"/>
      <c r="JZ33" s="104" t="str">
        <f t="shared" si="181"/>
        <v/>
      </c>
      <c r="KA33" s="104" t="str">
        <f t="shared" si="182"/>
        <v/>
      </c>
      <c r="KB33" s="104" t="str">
        <f t="shared" si="183"/>
        <v/>
      </c>
      <c r="KC33" s="104" t="str">
        <f t="shared" si="184"/>
        <v/>
      </c>
      <c r="KD33" s="104" t="str">
        <f t="shared" si="185"/>
        <v/>
      </c>
      <c r="KE33" s="104" t="str">
        <f t="shared" si="186"/>
        <v/>
      </c>
      <c r="KF33" s="105" t="str">
        <f t="shared" si="54"/>
        <v/>
      </c>
      <c r="KG33" s="109" t="str">
        <f t="shared" si="187"/>
        <v/>
      </c>
      <c r="KH33" s="102"/>
      <c r="KI33" s="102"/>
      <c r="KJ33" s="104" t="str">
        <f t="shared" si="55"/>
        <v/>
      </c>
      <c r="KK33" s="102"/>
      <c r="KL33" s="104" t="str">
        <f t="shared" si="188"/>
        <v/>
      </c>
      <c r="KM33" s="102"/>
      <c r="KN33" s="102"/>
      <c r="KO33" s="104" t="str">
        <f t="shared" si="56"/>
        <v/>
      </c>
      <c r="KP33" s="102"/>
      <c r="KQ33" s="104" t="str">
        <f t="shared" si="189"/>
        <v/>
      </c>
      <c r="KR33" s="102"/>
      <c r="KS33" s="102"/>
      <c r="KT33" s="104" t="str">
        <f t="shared" si="57"/>
        <v/>
      </c>
      <c r="KU33" s="102"/>
      <c r="KV33" s="104" t="str">
        <f t="shared" si="190"/>
        <v/>
      </c>
      <c r="KW33" s="102"/>
      <c r="KX33" s="102"/>
      <c r="KY33" s="104" t="str">
        <f t="shared" si="58"/>
        <v/>
      </c>
      <c r="KZ33" s="102"/>
      <c r="LA33" s="104" t="str">
        <f t="shared" si="191"/>
        <v/>
      </c>
      <c r="LB33" s="102"/>
      <c r="LC33" s="102"/>
      <c r="LD33" s="104" t="str">
        <f t="shared" si="59"/>
        <v/>
      </c>
      <c r="LE33" s="102"/>
      <c r="LF33" s="104" t="str">
        <f t="shared" si="192"/>
        <v/>
      </c>
      <c r="LG33" s="104" t="str">
        <f t="shared" si="193"/>
        <v/>
      </c>
      <c r="LH33" s="104" t="str">
        <f t="shared" si="194"/>
        <v/>
      </c>
      <c r="LI33" s="104" t="str">
        <f t="shared" si="195"/>
        <v/>
      </c>
      <c r="LJ33" s="104" t="str">
        <f t="shared" si="196"/>
        <v/>
      </c>
      <c r="LK33" s="104" t="str">
        <f t="shared" si="197"/>
        <v/>
      </c>
      <c r="LL33" s="105" t="str">
        <f t="shared" si="60"/>
        <v/>
      </c>
      <c r="LM33" s="109" t="str">
        <f t="shared" si="198"/>
        <v/>
      </c>
      <c r="LN33" s="102"/>
      <c r="LO33" s="102"/>
      <c r="LP33" s="104" t="str">
        <f t="shared" si="61"/>
        <v/>
      </c>
      <c r="LQ33" s="102"/>
      <c r="LR33" s="104" t="str">
        <f t="shared" si="199"/>
        <v/>
      </c>
      <c r="LS33" s="102"/>
      <c r="LT33" s="102"/>
      <c r="LU33" s="104" t="str">
        <f t="shared" si="62"/>
        <v/>
      </c>
      <c r="LV33" s="102"/>
      <c r="LW33" s="104" t="str">
        <f t="shared" si="200"/>
        <v/>
      </c>
      <c r="LX33" s="102"/>
      <c r="LY33" s="102"/>
      <c r="LZ33" s="104" t="str">
        <f t="shared" si="63"/>
        <v/>
      </c>
      <c r="MA33" s="102"/>
      <c r="MB33" s="104" t="str">
        <f t="shared" si="201"/>
        <v/>
      </c>
      <c r="MC33" s="102"/>
      <c r="MD33" s="102"/>
      <c r="ME33" s="104" t="str">
        <f t="shared" si="64"/>
        <v/>
      </c>
      <c r="MF33" s="102"/>
      <c r="MG33" s="104" t="str">
        <f t="shared" si="202"/>
        <v/>
      </c>
      <c r="MH33" s="102"/>
      <c r="MI33" s="102"/>
      <c r="MJ33" s="104" t="str">
        <f t="shared" si="65"/>
        <v/>
      </c>
      <c r="MK33" s="102"/>
      <c r="ML33" s="104" t="str">
        <f t="shared" si="203"/>
        <v/>
      </c>
      <c r="MM33" s="104" t="str">
        <f t="shared" si="204"/>
        <v/>
      </c>
      <c r="MN33" s="104" t="str">
        <f t="shared" si="205"/>
        <v/>
      </c>
      <c r="MO33" s="104" t="str">
        <f t="shared" si="206"/>
        <v/>
      </c>
      <c r="MP33" s="104" t="str">
        <f t="shared" si="207"/>
        <v/>
      </c>
      <c r="MQ33" s="104" t="str">
        <f t="shared" si="208"/>
        <v/>
      </c>
      <c r="MR33" s="105" t="str">
        <f t="shared" si="66"/>
        <v/>
      </c>
      <c r="MS33" s="109" t="str">
        <f t="shared" si="209"/>
        <v/>
      </c>
      <c r="MT33" s="102"/>
      <c r="MU33" s="102"/>
      <c r="MV33" s="104" t="str">
        <f t="shared" si="67"/>
        <v/>
      </c>
      <c r="MW33" s="102"/>
      <c r="MX33" s="104" t="str">
        <f t="shared" si="210"/>
        <v/>
      </c>
      <c r="MY33" s="102"/>
      <c r="MZ33" s="102"/>
      <c r="NA33" s="104" t="str">
        <f t="shared" si="68"/>
        <v/>
      </c>
      <c r="NB33" s="102"/>
      <c r="NC33" s="104" t="str">
        <f t="shared" si="211"/>
        <v/>
      </c>
      <c r="ND33" s="102"/>
      <c r="NE33" s="102"/>
      <c r="NF33" s="104" t="str">
        <f t="shared" si="69"/>
        <v/>
      </c>
      <c r="NG33" s="102"/>
      <c r="NH33" s="104" t="str">
        <f t="shared" si="212"/>
        <v/>
      </c>
      <c r="NI33" s="102"/>
      <c r="NJ33" s="102"/>
      <c r="NK33" s="104" t="str">
        <f t="shared" si="70"/>
        <v/>
      </c>
      <c r="NL33" s="102"/>
      <c r="NM33" s="104" t="str">
        <f t="shared" si="213"/>
        <v/>
      </c>
      <c r="NN33" s="102"/>
      <c r="NO33" s="102"/>
      <c r="NP33" s="104" t="str">
        <f t="shared" si="71"/>
        <v/>
      </c>
      <c r="NQ33" s="102"/>
      <c r="NR33" s="104" t="str">
        <f t="shared" si="214"/>
        <v/>
      </c>
      <c r="NS33" s="104" t="str">
        <f t="shared" si="215"/>
        <v/>
      </c>
      <c r="NT33" s="104" t="str">
        <f t="shared" si="216"/>
        <v/>
      </c>
      <c r="NU33" s="104" t="str">
        <f t="shared" si="217"/>
        <v/>
      </c>
      <c r="NV33" s="104" t="str">
        <f t="shared" si="218"/>
        <v/>
      </c>
      <c r="NW33" s="104" t="str">
        <f t="shared" si="219"/>
        <v/>
      </c>
      <c r="NX33" s="105" t="str">
        <f t="shared" si="72"/>
        <v/>
      </c>
      <c r="NY33" s="109" t="str">
        <f t="shared" si="220"/>
        <v/>
      </c>
      <c r="OA33" s="104" t="str">
        <f t="shared" si="73"/>
        <v/>
      </c>
      <c r="OB33" s="104" t="str">
        <f t="shared" si="74"/>
        <v/>
      </c>
      <c r="OC33" s="104" t="str">
        <f t="shared" si="75"/>
        <v/>
      </c>
      <c r="OD33" s="104" t="str">
        <f t="shared" si="76"/>
        <v/>
      </c>
      <c r="OE33" s="104" t="str">
        <f t="shared" si="77"/>
        <v/>
      </c>
      <c r="OF33" s="104" t="str">
        <f t="shared" si="78"/>
        <v/>
      </c>
      <c r="OG33" s="104" t="str">
        <f t="shared" si="79"/>
        <v/>
      </c>
      <c r="OH33" s="104" t="str">
        <f t="shared" si="80"/>
        <v/>
      </c>
      <c r="OI33" s="104" t="str">
        <f t="shared" si="81"/>
        <v/>
      </c>
      <c r="OJ33" s="104" t="str">
        <f t="shared" si="82"/>
        <v/>
      </c>
      <c r="OK33" s="104" t="str">
        <f t="shared" si="83"/>
        <v/>
      </c>
      <c r="OL33" s="104" t="str">
        <f t="shared" si="84"/>
        <v/>
      </c>
      <c r="OM33" s="134"/>
      <c r="ON33" s="104" t="str">
        <f t="shared" si="227"/>
        <v/>
      </c>
      <c r="OO33" s="104" t="str">
        <f t="shared" si="228"/>
        <v/>
      </c>
      <c r="OP33" s="104" t="str">
        <f t="shared" si="229"/>
        <v/>
      </c>
      <c r="OQ33" s="104" t="str">
        <f t="shared" si="230"/>
        <v/>
      </c>
      <c r="OR33" s="105" t="str">
        <f t="shared" si="221"/>
        <v/>
      </c>
      <c r="OS33" s="105" t="str">
        <f t="shared" si="222"/>
        <v/>
      </c>
      <c r="OT33" s="134"/>
      <c r="OU33" s="109" t="str">
        <f t="shared" si="89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ref="A34:A85" si="236">A33+1</f>
        <v>29</v>
      </c>
      <c r="B34" s="237"/>
      <c r="C34" s="237"/>
      <c r="D34" s="237"/>
      <c r="E34" s="238"/>
      <c r="F34" s="102"/>
      <c r="G34" s="102"/>
      <c r="H34" s="104" t="str">
        <f t="shared" si="0"/>
        <v/>
      </c>
      <c r="I34" s="102"/>
      <c r="J34" s="104" t="str">
        <f t="shared" si="90"/>
        <v/>
      </c>
      <c r="K34" s="102"/>
      <c r="L34" s="102"/>
      <c r="M34" s="104" t="str">
        <f t="shared" si="1"/>
        <v/>
      </c>
      <c r="N34" s="102"/>
      <c r="O34" s="104" t="str">
        <f t="shared" si="91"/>
        <v/>
      </c>
      <c r="P34" s="102"/>
      <c r="Q34" s="102"/>
      <c r="R34" s="104" t="str">
        <f t="shared" si="2"/>
        <v/>
      </c>
      <c r="S34" s="102"/>
      <c r="T34" s="104" t="str">
        <f t="shared" si="92"/>
        <v/>
      </c>
      <c r="U34" s="102"/>
      <c r="V34" s="102"/>
      <c r="W34" s="104" t="str">
        <f t="shared" si="3"/>
        <v/>
      </c>
      <c r="X34" s="102"/>
      <c r="Y34" s="104" t="str">
        <f t="shared" si="93"/>
        <v/>
      </c>
      <c r="Z34" s="102"/>
      <c r="AA34" s="102"/>
      <c r="AB34" s="104" t="str">
        <f t="shared" si="4"/>
        <v/>
      </c>
      <c r="AC34" s="102"/>
      <c r="AD34" s="104" t="str">
        <f t="shared" si="94"/>
        <v/>
      </c>
      <c r="AE34" s="104" t="str">
        <f t="shared" si="95"/>
        <v/>
      </c>
      <c r="AF34" s="104" t="str">
        <f t="shared" si="96"/>
        <v/>
      </c>
      <c r="AG34" s="104" t="str">
        <f t="shared" si="97"/>
        <v/>
      </c>
      <c r="AH34" s="104" t="str">
        <f t="shared" si="98"/>
        <v/>
      </c>
      <c r="AI34" s="104" t="str">
        <f t="shared" si="99"/>
        <v/>
      </c>
      <c r="AJ34" s="105" t="str">
        <f t="shared" si="5"/>
        <v/>
      </c>
      <c r="AK34" s="109" t="str">
        <f t="shared" si="6"/>
        <v/>
      </c>
      <c r="AL34" s="102"/>
      <c r="AM34" s="102"/>
      <c r="AN34" s="104" t="str">
        <f t="shared" si="7"/>
        <v/>
      </c>
      <c r="AO34" s="102"/>
      <c r="AP34" s="104" t="str">
        <f t="shared" si="100"/>
        <v/>
      </c>
      <c r="AQ34" s="102"/>
      <c r="AR34" s="102"/>
      <c r="AS34" s="104" t="str">
        <f t="shared" si="8"/>
        <v/>
      </c>
      <c r="AT34" s="102"/>
      <c r="AU34" s="104" t="str">
        <f t="shared" si="101"/>
        <v/>
      </c>
      <c r="AV34" s="102"/>
      <c r="AW34" s="102"/>
      <c r="AX34" s="104" t="str">
        <f t="shared" si="9"/>
        <v/>
      </c>
      <c r="AY34" s="102"/>
      <c r="AZ34" s="104" t="str">
        <f t="shared" si="102"/>
        <v/>
      </c>
      <c r="BA34" s="102"/>
      <c r="BB34" s="102"/>
      <c r="BC34" s="104" t="str">
        <f t="shared" si="10"/>
        <v/>
      </c>
      <c r="BD34" s="102"/>
      <c r="BE34" s="104" t="str">
        <f t="shared" si="103"/>
        <v/>
      </c>
      <c r="BF34" s="102"/>
      <c r="BG34" s="102"/>
      <c r="BH34" s="104" t="str">
        <f t="shared" si="11"/>
        <v/>
      </c>
      <c r="BI34" s="102"/>
      <c r="BJ34" s="104" t="str">
        <f t="shared" si="104"/>
        <v/>
      </c>
      <c r="BK34" s="104" t="str">
        <f t="shared" si="105"/>
        <v/>
      </c>
      <c r="BL34" s="104" t="str">
        <f t="shared" si="106"/>
        <v/>
      </c>
      <c r="BM34" s="104" t="str">
        <f t="shared" si="107"/>
        <v/>
      </c>
      <c r="BN34" s="104" t="str">
        <f t="shared" si="108"/>
        <v/>
      </c>
      <c r="BO34" s="104" t="str">
        <f t="shared" si="109"/>
        <v/>
      </c>
      <c r="BP34" s="105" t="str">
        <f t="shared" si="12"/>
        <v/>
      </c>
      <c r="BQ34" s="109" t="str">
        <f t="shared" si="110"/>
        <v/>
      </c>
      <c r="BR34" s="102"/>
      <c r="BS34" s="102"/>
      <c r="BT34" s="104" t="str">
        <f t="shared" si="13"/>
        <v/>
      </c>
      <c r="BU34" s="102"/>
      <c r="BV34" s="104" t="str">
        <f t="shared" si="111"/>
        <v/>
      </c>
      <c r="BW34" s="102"/>
      <c r="BX34" s="102"/>
      <c r="BY34" s="104" t="str">
        <f t="shared" si="14"/>
        <v/>
      </c>
      <c r="BZ34" s="102"/>
      <c r="CA34" s="104" t="str">
        <f t="shared" si="112"/>
        <v/>
      </c>
      <c r="CB34" s="102"/>
      <c r="CC34" s="102"/>
      <c r="CD34" s="104" t="str">
        <f t="shared" si="15"/>
        <v/>
      </c>
      <c r="CE34" s="102"/>
      <c r="CF34" s="104" t="str">
        <f t="shared" si="113"/>
        <v/>
      </c>
      <c r="CG34" s="102"/>
      <c r="CH34" s="102"/>
      <c r="CI34" s="104" t="str">
        <f t="shared" si="16"/>
        <v/>
      </c>
      <c r="CJ34" s="102"/>
      <c r="CK34" s="104" t="str">
        <f t="shared" si="114"/>
        <v/>
      </c>
      <c r="CL34" s="102"/>
      <c r="CM34" s="102"/>
      <c r="CN34" s="104" t="str">
        <f t="shared" si="17"/>
        <v/>
      </c>
      <c r="CO34" s="102"/>
      <c r="CP34" s="104" t="str">
        <f t="shared" si="115"/>
        <v/>
      </c>
      <c r="CQ34" s="104" t="str">
        <f t="shared" si="116"/>
        <v/>
      </c>
      <c r="CR34" s="104" t="str">
        <f t="shared" si="117"/>
        <v/>
      </c>
      <c r="CS34" s="104" t="str">
        <f t="shared" si="118"/>
        <v/>
      </c>
      <c r="CT34" s="104" t="str">
        <f t="shared" si="119"/>
        <v/>
      </c>
      <c r="CU34" s="104" t="str">
        <f t="shared" si="120"/>
        <v/>
      </c>
      <c r="CV34" s="105" t="str">
        <f t="shared" si="18"/>
        <v/>
      </c>
      <c r="CW34" s="109" t="str">
        <f t="shared" si="121"/>
        <v/>
      </c>
      <c r="CX34" s="102"/>
      <c r="CY34" s="102"/>
      <c r="CZ34" s="104" t="str">
        <f t="shared" si="19"/>
        <v/>
      </c>
      <c r="DA34" s="102"/>
      <c r="DB34" s="104" t="str">
        <f t="shared" si="122"/>
        <v/>
      </c>
      <c r="DC34" s="102"/>
      <c r="DD34" s="102"/>
      <c r="DE34" s="104" t="str">
        <f t="shared" si="20"/>
        <v/>
      </c>
      <c r="DF34" s="102"/>
      <c r="DG34" s="104" t="str">
        <f t="shared" si="123"/>
        <v/>
      </c>
      <c r="DH34" s="102"/>
      <c r="DI34" s="102"/>
      <c r="DJ34" s="104" t="str">
        <f t="shared" si="21"/>
        <v/>
      </c>
      <c r="DK34" s="102"/>
      <c r="DL34" s="104" t="str">
        <f t="shared" si="124"/>
        <v/>
      </c>
      <c r="DM34" s="102"/>
      <c r="DN34" s="102"/>
      <c r="DO34" s="104" t="str">
        <f t="shared" si="22"/>
        <v/>
      </c>
      <c r="DP34" s="102"/>
      <c r="DQ34" s="104" t="str">
        <f t="shared" si="125"/>
        <v/>
      </c>
      <c r="DR34" s="102"/>
      <c r="DS34" s="102"/>
      <c r="DT34" s="104" t="str">
        <f t="shared" si="23"/>
        <v/>
      </c>
      <c r="DU34" s="102"/>
      <c r="DV34" s="104" t="str">
        <f t="shared" si="126"/>
        <v/>
      </c>
      <c r="DW34" s="104" t="str">
        <f t="shared" si="127"/>
        <v/>
      </c>
      <c r="DX34" s="104" t="str">
        <f t="shared" si="128"/>
        <v/>
      </c>
      <c r="DY34" s="104" t="str">
        <f t="shared" si="129"/>
        <v/>
      </c>
      <c r="DZ34" s="104" t="str">
        <f t="shared" si="130"/>
        <v/>
      </c>
      <c r="EA34" s="104" t="str">
        <f t="shared" si="131"/>
        <v/>
      </c>
      <c r="EB34" s="105" t="str">
        <f t="shared" si="24"/>
        <v/>
      </c>
      <c r="EC34" s="109" t="str">
        <f t="shared" si="132"/>
        <v/>
      </c>
      <c r="ED34" s="102"/>
      <c r="EE34" s="102"/>
      <c r="EF34" s="104" t="str">
        <f t="shared" si="25"/>
        <v/>
      </c>
      <c r="EG34" s="102"/>
      <c r="EH34" s="104" t="str">
        <f t="shared" si="133"/>
        <v/>
      </c>
      <c r="EI34" s="102"/>
      <c r="EJ34" s="102"/>
      <c r="EK34" s="104" t="str">
        <f t="shared" si="26"/>
        <v/>
      </c>
      <c r="EL34" s="102"/>
      <c r="EM34" s="104" t="str">
        <f t="shared" si="134"/>
        <v/>
      </c>
      <c r="EN34" s="102"/>
      <c r="EO34" s="102"/>
      <c r="EP34" s="104" t="str">
        <f t="shared" si="27"/>
        <v/>
      </c>
      <c r="EQ34" s="102"/>
      <c r="ER34" s="104" t="str">
        <f t="shared" si="135"/>
        <v/>
      </c>
      <c r="ES34" s="102"/>
      <c r="ET34" s="102"/>
      <c r="EU34" s="104" t="str">
        <f t="shared" si="28"/>
        <v/>
      </c>
      <c r="EV34" s="102"/>
      <c r="EW34" s="104" t="str">
        <f t="shared" si="136"/>
        <v/>
      </c>
      <c r="EX34" s="102"/>
      <c r="EY34" s="102"/>
      <c r="EZ34" s="104" t="str">
        <f t="shared" si="29"/>
        <v/>
      </c>
      <c r="FA34" s="102"/>
      <c r="FB34" s="104" t="str">
        <f t="shared" si="137"/>
        <v/>
      </c>
      <c r="FC34" s="104" t="str">
        <f t="shared" si="138"/>
        <v/>
      </c>
      <c r="FD34" s="104" t="str">
        <f t="shared" si="139"/>
        <v/>
      </c>
      <c r="FE34" s="104" t="str">
        <f t="shared" si="140"/>
        <v/>
      </c>
      <c r="FF34" s="104" t="str">
        <f t="shared" si="141"/>
        <v/>
      </c>
      <c r="FG34" s="104" t="str">
        <f t="shared" si="142"/>
        <v/>
      </c>
      <c r="FH34" s="105" t="str">
        <f t="shared" si="30"/>
        <v/>
      </c>
      <c r="FI34" s="109" t="str">
        <f t="shared" si="143"/>
        <v/>
      </c>
      <c r="FJ34" s="102"/>
      <c r="FK34" s="102"/>
      <c r="FL34" s="104" t="str">
        <f t="shared" si="31"/>
        <v/>
      </c>
      <c r="FM34" s="102"/>
      <c r="FN34" s="104" t="str">
        <f t="shared" si="144"/>
        <v/>
      </c>
      <c r="FO34" s="102"/>
      <c r="FP34" s="102"/>
      <c r="FQ34" s="104" t="str">
        <f t="shared" si="32"/>
        <v/>
      </c>
      <c r="FR34" s="102"/>
      <c r="FS34" s="104" t="str">
        <f t="shared" si="145"/>
        <v/>
      </c>
      <c r="FT34" s="102"/>
      <c r="FU34" s="102"/>
      <c r="FV34" s="104" t="str">
        <f t="shared" si="33"/>
        <v/>
      </c>
      <c r="FW34" s="102"/>
      <c r="FX34" s="104" t="str">
        <f t="shared" si="146"/>
        <v/>
      </c>
      <c r="FY34" s="102"/>
      <c r="FZ34" s="102"/>
      <c r="GA34" s="104" t="str">
        <f t="shared" si="34"/>
        <v/>
      </c>
      <c r="GB34" s="102"/>
      <c r="GC34" s="104" t="str">
        <f t="shared" si="147"/>
        <v/>
      </c>
      <c r="GD34" s="102"/>
      <c r="GE34" s="102"/>
      <c r="GF34" s="104" t="str">
        <f t="shared" si="35"/>
        <v/>
      </c>
      <c r="GG34" s="102"/>
      <c r="GH34" s="104" t="str">
        <f t="shared" si="148"/>
        <v/>
      </c>
      <c r="GI34" s="104" t="str">
        <f t="shared" si="149"/>
        <v/>
      </c>
      <c r="GJ34" s="104" t="str">
        <f t="shared" si="150"/>
        <v/>
      </c>
      <c r="GK34" s="104" t="str">
        <f t="shared" si="151"/>
        <v/>
      </c>
      <c r="GL34" s="104" t="str">
        <f t="shared" si="152"/>
        <v/>
      </c>
      <c r="GM34" s="104" t="str">
        <f t="shared" si="153"/>
        <v/>
      </c>
      <c r="GN34" s="105" t="str">
        <f t="shared" si="36"/>
        <v/>
      </c>
      <c r="GO34" s="109" t="str">
        <f t="shared" si="154"/>
        <v/>
      </c>
      <c r="GP34" s="102"/>
      <c r="GQ34" s="102"/>
      <c r="GR34" s="104" t="str">
        <f t="shared" si="37"/>
        <v/>
      </c>
      <c r="GS34" s="102"/>
      <c r="GT34" s="104" t="str">
        <f t="shared" si="155"/>
        <v/>
      </c>
      <c r="GU34" s="102"/>
      <c r="GV34" s="102"/>
      <c r="GW34" s="104" t="str">
        <f t="shared" si="38"/>
        <v/>
      </c>
      <c r="GX34" s="102"/>
      <c r="GY34" s="104" t="str">
        <f t="shared" si="156"/>
        <v/>
      </c>
      <c r="GZ34" s="102"/>
      <c r="HA34" s="102"/>
      <c r="HB34" s="104" t="str">
        <f t="shared" si="39"/>
        <v/>
      </c>
      <c r="HC34" s="102"/>
      <c r="HD34" s="104" t="str">
        <f t="shared" si="157"/>
        <v/>
      </c>
      <c r="HE34" s="102"/>
      <c r="HF34" s="102"/>
      <c r="HG34" s="104" t="str">
        <f t="shared" si="40"/>
        <v/>
      </c>
      <c r="HH34" s="102"/>
      <c r="HI34" s="104" t="str">
        <f t="shared" si="158"/>
        <v/>
      </c>
      <c r="HJ34" s="102"/>
      <c r="HK34" s="102"/>
      <c r="HL34" s="104" t="str">
        <f t="shared" si="41"/>
        <v/>
      </c>
      <c r="HM34" s="102"/>
      <c r="HN34" s="104" t="str">
        <f t="shared" si="159"/>
        <v/>
      </c>
      <c r="HO34" s="104" t="str">
        <f t="shared" si="160"/>
        <v/>
      </c>
      <c r="HP34" s="104" t="str">
        <f t="shared" si="161"/>
        <v/>
      </c>
      <c r="HQ34" s="104" t="str">
        <f t="shared" si="162"/>
        <v/>
      </c>
      <c r="HR34" s="104" t="str">
        <f t="shared" si="163"/>
        <v/>
      </c>
      <c r="HS34" s="104" t="str">
        <f t="shared" si="164"/>
        <v/>
      </c>
      <c r="HT34" s="105" t="str">
        <f t="shared" si="42"/>
        <v/>
      </c>
      <c r="HU34" s="109" t="str">
        <f t="shared" si="165"/>
        <v/>
      </c>
      <c r="HV34" s="102"/>
      <c r="HW34" s="102"/>
      <c r="HX34" s="104" t="str">
        <f t="shared" si="43"/>
        <v/>
      </c>
      <c r="HY34" s="102"/>
      <c r="HZ34" s="104" t="str">
        <f t="shared" si="166"/>
        <v/>
      </c>
      <c r="IA34" s="102"/>
      <c r="IB34" s="102"/>
      <c r="IC34" s="104" t="str">
        <f t="shared" si="44"/>
        <v/>
      </c>
      <c r="ID34" s="102"/>
      <c r="IE34" s="104" t="str">
        <f t="shared" si="167"/>
        <v/>
      </c>
      <c r="IF34" s="102"/>
      <c r="IG34" s="102"/>
      <c r="IH34" s="104" t="str">
        <f t="shared" si="45"/>
        <v/>
      </c>
      <c r="II34" s="102"/>
      <c r="IJ34" s="104" t="str">
        <f t="shared" si="168"/>
        <v/>
      </c>
      <c r="IK34" s="102"/>
      <c r="IL34" s="102"/>
      <c r="IM34" s="104" t="str">
        <f t="shared" si="46"/>
        <v/>
      </c>
      <c r="IN34" s="102"/>
      <c r="IO34" s="104" t="str">
        <f t="shared" si="169"/>
        <v/>
      </c>
      <c r="IP34" s="102"/>
      <c r="IQ34" s="102"/>
      <c r="IR34" s="104" t="str">
        <f t="shared" si="47"/>
        <v/>
      </c>
      <c r="IS34" s="102"/>
      <c r="IT34" s="104" t="str">
        <f t="shared" si="170"/>
        <v/>
      </c>
      <c r="IU34" s="104" t="str">
        <f t="shared" si="171"/>
        <v/>
      </c>
      <c r="IV34" s="104" t="str">
        <f t="shared" si="172"/>
        <v/>
      </c>
      <c r="IW34" s="104" t="str">
        <f t="shared" si="173"/>
        <v/>
      </c>
      <c r="IX34" s="104" t="str">
        <f t="shared" si="174"/>
        <v/>
      </c>
      <c r="IY34" s="104" t="str">
        <f t="shared" si="175"/>
        <v/>
      </c>
      <c r="IZ34" s="105" t="str">
        <f t="shared" si="48"/>
        <v/>
      </c>
      <c r="JA34" s="109" t="str">
        <f t="shared" si="176"/>
        <v/>
      </c>
      <c r="JB34" s="102"/>
      <c r="JC34" s="102"/>
      <c r="JD34" s="104" t="str">
        <f t="shared" si="49"/>
        <v/>
      </c>
      <c r="JE34" s="102"/>
      <c r="JF34" s="104" t="str">
        <f t="shared" si="177"/>
        <v/>
      </c>
      <c r="JG34" s="102"/>
      <c r="JH34" s="102"/>
      <c r="JI34" s="104" t="str">
        <f t="shared" si="50"/>
        <v/>
      </c>
      <c r="JJ34" s="102"/>
      <c r="JK34" s="104" t="str">
        <f t="shared" si="178"/>
        <v/>
      </c>
      <c r="JL34" s="102"/>
      <c r="JM34" s="102"/>
      <c r="JN34" s="104" t="str">
        <f t="shared" si="51"/>
        <v/>
      </c>
      <c r="JO34" s="102"/>
      <c r="JP34" s="104" t="str">
        <f t="shared" si="179"/>
        <v/>
      </c>
      <c r="JQ34" s="102"/>
      <c r="JR34" s="102"/>
      <c r="JS34" s="104" t="str">
        <f t="shared" si="52"/>
        <v/>
      </c>
      <c r="JT34" s="102"/>
      <c r="JU34" s="104" t="str">
        <f t="shared" si="180"/>
        <v/>
      </c>
      <c r="JV34" s="102"/>
      <c r="JW34" s="102"/>
      <c r="JX34" s="104" t="str">
        <f t="shared" si="53"/>
        <v/>
      </c>
      <c r="JY34" s="102"/>
      <c r="JZ34" s="104" t="str">
        <f t="shared" si="181"/>
        <v/>
      </c>
      <c r="KA34" s="104" t="str">
        <f t="shared" si="182"/>
        <v/>
      </c>
      <c r="KB34" s="104" t="str">
        <f t="shared" si="183"/>
        <v/>
      </c>
      <c r="KC34" s="104" t="str">
        <f t="shared" si="184"/>
        <v/>
      </c>
      <c r="KD34" s="104" t="str">
        <f t="shared" si="185"/>
        <v/>
      </c>
      <c r="KE34" s="104" t="str">
        <f t="shared" si="186"/>
        <v/>
      </c>
      <c r="KF34" s="105" t="str">
        <f t="shared" si="54"/>
        <v/>
      </c>
      <c r="KG34" s="109" t="str">
        <f t="shared" si="187"/>
        <v/>
      </c>
      <c r="KH34" s="102"/>
      <c r="KI34" s="102"/>
      <c r="KJ34" s="104" t="str">
        <f t="shared" si="55"/>
        <v/>
      </c>
      <c r="KK34" s="102"/>
      <c r="KL34" s="104" t="str">
        <f t="shared" si="188"/>
        <v/>
      </c>
      <c r="KM34" s="102"/>
      <c r="KN34" s="102"/>
      <c r="KO34" s="104" t="str">
        <f t="shared" si="56"/>
        <v/>
      </c>
      <c r="KP34" s="102"/>
      <c r="KQ34" s="104" t="str">
        <f t="shared" si="189"/>
        <v/>
      </c>
      <c r="KR34" s="102"/>
      <c r="KS34" s="102"/>
      <c r="KT34" s="104" t="str">
        <f t="shared" si="57"/>
        <v/>
      </c>
      <c r="KU34" s="102"/>
      <c r="KV34" s="104" t="str">
        <f t="shared" si="190"/>
        <v/>
      </c>
      <c r="KW34" s="102"/>
      <c r="KX34" s="102"/>
      <c r="KY34" s="104" t="str">
        <f t="shared" si="58"/>
        <v/>
      </c>
      <c r="KZ34" s="102"/>
      <c r="LA34" s="104" t="str">
        <f t="shared" si="191"/>
        <v/>
      </c>
      <c r="LB34" s="102"/>
      <c r="LC34" s="102"/>
      <c r="LD34" s="104" t="str">
        <f t="shared" si="59"/>
        <v/>
      </c>
      <c r="LE34" s="102"/>
      <c r="LF34" s="104" t="str">
        <f t="shared" si="192"/>
        <v/>
      </c>
      <c r="LG34" s="104" t="str">
        <f t="shared" si="193"/>
        <v/>
      </c>
      <c r="LH34" s="104" t="str">
        <f t="shared" si="194"/>
        <v/>
      </c>
      <c r="LI34" s="104" t="str">
        <f t="shared" si="195"/>
        <v/>
      </c>
      <c r="LJ34" s="104" t="str">
        <f t="shared" si="196"/>
        <v/>
      </c>
      <c r="LK34" s="104" t="str">
        <f t="shared" si="197"/>
        <v/>
      </c>
      <c r="LL34" s="105" t="str">
        <f t="shared" si="60"/>
        <v/>
      </c>
      <c r="LM34" s="109" t="str">
        <f t="shared" si="198"/>
        <v/>
      </c>
      <c r="LN34" s="102"/>
      <c r="LO34" s="102"/>
      <c r="LP34" s="104" t="str">
        <f t="shared" si="61"/>
        <v/>
      </c>
      <c r="LQ34" s="102"/>
      <c r="LR34" s="104" t="str">
        <f t="shared" si="199"/>
        <v/>
      </c>
      <c r="LS34" s="102"/>
      <c r="LT34" s="102"/>
      <c r="LU34" s="104" t="str">
        <f t="shared" si="62"/>
        <v/>
      </c>
      <c r="LV34" s="102"/>
      <c r="LW34" s="104" t="str">
        <f t="shared" si="200"/>
        <v/>
      </c>
      <c r="LX34" s="102"/>
      <c r="LY34" s="102"/>
      <c r="LZ34" s="104" t="str">
        <f t="shared" si="63"/>
        <v/>
      </c>
      <c r="MA34" s="102"/>
      <c r="MB34" s="104" t="str">
        <f t="shared" si="201"/>
        <v/>
      </c>
      <c r="MC34" s="102"/>
      <c r="MD34" s="102"/>
      <c r="ME34" s="104" t="str">
        <f t="shared" si="64"/>
        <v/>
      </c>
      <c r="MF34" s="102"/>
      <c r="MG34" s="104" t="str">
        <f t="shared" si="202"/>
        <v/>
      </c>
      <c r="MH34" s="102"/>
      <c r="MI34" s="102"/>
      <c r="MJ34" s="104" t="str">
        <f t="shared" si="65"/>
        <v/>
      </c>
      <c r="MK34" s="102"/>
      <c r="ML34" s="104" t="str">
        <f t="shared" si="203"/>
        <v/>
      </c>
      <c r="MM34" s="104" t="str">
        <f t="shared" si="204"/>
        <v/>
      </c>
      <c r="MN34" s="104" t="str">
        <f t="shared" si="205"/>
        <v/>
      </c>
      <c r="MO34" s="104" t="str">
        <f t="shared" si="206"/>
        <v/>
      </c>
      <c r="MP34" s="104" t="str">
        <f t="shared" si="207"/>
        <v/>
      </c>
      <c r="MQ34" s="104" t="str">
        <f t="shared" si="208"/>
        <v/>
      </c>
      <c r="MR34" s="105" t="str">
        <f t="shared" si="66"/>
        <v/>
      </c>
      <c r="MS34" s="109" t="str">
        <f t="shared" si="209"/>
        <v/>
      </c>
      <c r="MT34" s="102"/>
      <c r="MU34" s="102"/>
      <c r="MV34" s="104" t="str">
        <f t="shared" si="67"/>
        <v/>
      </c>
      <c r="MW34" s="102"/>
      <c r="MX34" s="104" t="str">
        <f t="shared" si="210"/>
        <v/>
      </c>
      <c r="MY34" s="102"/>
      <c r="MZ34" s="102"/>
      <c r="NA34" s="104" t="str">
        <f t="shared" si="68"/>
        <v/>
      </c>
      <c r="NB34" s="102"/>
      <c r="NC34" s="104" t="str">
        <f t="shared" si="211"/>
        <v/>
      </c>
      <c r="ND34" s="102"/>
      <c r="NE34" s="102"/>
      <c r="NF34" s="104" t="str">
        <f t="shared" si="69"/>
        <v/>
      </c>
      <c r="NG34" s="102"/>
      <c r="NH34" s="104" t="str">
        <f t="shared" si="212"/>
        <v/>
      </c>
      <c r="NI34" s="102"/>
      <c r="NJ34" s="102"/>
      <c r="NK34" s="104" t="str">
        <f t="shared" si="70"/>
        <v/>
      </c>
      <c r="NL34" s="102"/>
      <c r="NM34" s="104" t="str">
        <f t="shared" si="213"/>
        <v/>
      </c>
      <c r="NN34" s="102"/>
      <c r="NO34" s="102"/>
      <c r="NP34" s="104" t="str">
        <f t="shared" si="71"/>
        <v/>
      </c>
      <c r="NQ34" s="102"/>
      <c r="NR34" s="104" t="str">
        <f t="shared" si="214"/>
        <v/>
      </c>
      <c r="NS34" s="104" t="str">
        <f t="shared" si="215"/>
        <v/>
      </c>
      <c r="NT34" s="104" t="str">
        <f t="shared" si="216"/>
        <v/>
      </c>
      <c r="NU34" s="104" t="str">
        <f t="shared" si="217"/>
        <v/>
      </c>
      <c r="NV34" s="104" t="str">
        <f t="shared" si="218"/>
        <v/>
      </c>
      <c r="NW34" s="104" t="str">
        <f t="shared" si="219"/>
        <v/>
      </c>
      <c r="NX34" s="105" t="str">
        <f t="shared" si="72"/>
        <v/>
      </c>
      <c r="NY34" s="109" t="str">
        <f t="shared" si="220"/>
        <v/>
      </c>
      <c r="OA34" s="104" t="str">
        <f t="shared" si="73"/>
        <v/>
      </c>
      <c r="OB34" s="104" t="str">
        <f t="shared" si="74"/>
        <v/>
      </c>
      <c r="OC34" s="104" t="str">
        <f t="shared" si="75"/>
        <v/>
      </c>
      <c r="OD34" s="104" t="str">
        <f t="shared" si="76"/>
        <v/>
      </c>
      <c r="OE34" s="104" t="str">
        <f t="shared" si="77"/>
        <v/>
      </c>
      <c r="OF34" s="104" t="str">
        <f t="shared" si="78"/>
        <v/>
      </c>
      <c r="OG34" s="104" t="str">
        <f t="shared" si="79"/>
        <v/>
      </c>
      <c r="OH34" s="104" t="str">
        <f t="shared" si="80"/>
        <v/>
      </c>
      <c r="OI34" s="104" t="str">
        <f t="shared" si="81"/>
        <v/>
      </c>
      <c r="OJ34" s="104" t="str">
        <f t="shared" si="82"/>
        <v/>
      </c>
      <c r="OK34" s="104" t="str">
        <f t="shared" si="83"/>
        <v/>
      </c>
      <c r="OL34" s="104" t="str">
        <f t="shared" si="84"/>
        <v/>
      </c>
      <c r="OM34" s="134"/>
      <c r="ON34" s="104" t="str">
        <f t="shared" si="227"/>
        <v/>
      </c>
      <c r="OO34" s="104" t="str">
        <f t="shared" si="228"/>
        <v/>
      </c>
      <c r="OP34" s="104" t="str">
        <f t="shared" si="229"/>
        <v/>
      </c>
      <c r="OQ34" s="104" t="str">
        <f t="shared" si="230"/>
        <v/>
      </c>
      <c r="OR34" s="105" t="str">
        <f t="shared" si="221"/>
        <v/>
      </c>
      <c r="OS34" s="105" t="str">
        <f t="shared" si="222"/>
        <v/>
      </c>
      <c r="OT34" s="134"/>
      <c r="OU34" s="109" t="str">
        <f t="shared" si="89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36"/>
        <v>30</v>
      </c>
      <c r="B35" s="237"/>
      <c r="C35" s="237"/>
      <c r="D35" s="237"/>
      <c r="E35" s="238"/>
      <c r="F35" s="102"/>
      <c r="G35" s="102"/>
      <c r="H35" s="104" t="str">
        <f t="shared" si="0"/>
        <v/>
      </c>
      <c r="I35" s="102"/>
      <c r="J35" s="104" t="str">
        <f t="shared" si="90"/>
        <v/>
      </c>
      <c r="K35" s="102"/>
      <c r="L35" s="102"/>
      <c r="M35" s="104" t="str">
        <f t="shared" si="1"/>
        <v/>
      </c>
      <c r="N35" s="102"/>
      <c r="O35" s="104" t="str">
        <f t="shared" si="91"/>
        <v/>
      </c>
      <c r="P35" s="102"/>
      <c r="Q35" s="102"/>
      <c r="R35" s="104" t="str">
        <f t="shared" si="2"/>
        <v/>
      </c>
      <c r="S35" s="102"/>
      <c r="T35" s="104" t="str">
        <f t="shared" si="92"/>
        <v/>
      </c>
      <c r="U35" s="102"/>
      <c r="V35" s="102"/>
      <c r="W35" s="104" t="str">
        <f t="shared" si="3"/>
        <v/>
      </c>
      <c r="X35" s="102"/>
      <c r="Y35" s="104" t="str">
        <f t="shared" si="93"/>
        <v/>
      </c>
      <c r="Z35" s="102"/>
      <c r="AA35" s="102"/>
      <c r="AB35" s="104" t="str">
        <f t="shared" si="4"/>
        <v/>
      </c>
      <c r="AC35" s="102"/>
      <c r="AD35" s="104" t="str">
        <f t="shared" si="94"/>
        <v/>
      </c>
      <c r="AE35" s="104" t="str">
        <f t="shared" si="95"/>
        <v/>
      </c>
      <c r="AF35" s="104" t="str">
        <f t="shared" si="96"/>
        <v/>
      </c>
      <c r="AG35" s="104" t="str">
        <f t="shared" si="97"/>
        <v/>
      </c>
      <c r="AH35" s="104" t="str">
        <f t="shared" si="98"/>
        <v/>
      </c>
      <c r="AI35" s="104" t="str">
        <f t="shared" si="99"/>
        <v/>
      </c>
      <c r="AJ35" s="105" t="str">
        <f t="shared" si="5"/>
        <v/>
      </c>
      <c r="AK35" s="109" t="str">
        <f t="shared" si="6"/>
        <v/>
      </c>
      <c r="AL35" s="102"/>
      <c r="AM35" s="102"/>
      <c r="AN35" s="104" t="str">
        <f t="shared" si="7"/>
        <v/>
      </c>
      <c r="AO35" s="102"/>
      <c r="AP35" s="104" t="str">
        <f t="shared" si="100"/>
        <v/>
      </c>
      <c r="AQ35" s="102"/>
      <c r="AR35" s="102"/>
      <c r="AS35" s="104" t="str">
        <f t="shared" si="8"/>
        <v/>
      </c>
      <c r="AT35" s="102"/>
      <c r="AU35" s="104" t="str">
        <f t="shared" si="101"/>
        <v/>
      </c>
      <c r="AV35" s="102"/>
      <c r="AW35" s="102"/>
      <c r="AX35" s="104" t="str">
        <f t="shared" si="9"/>
        <v/>
      </c>
      <c r="AY35" s="102"/>
      <c r="AZ35" s="104" t="str">
        <f t="shared" si="102"/>
        <v/>
      </c>
      <c r="BA35" s="102"/>
      <c r="BB35" s="102"/>
      <c r="BC35" s="104" t="str">
        <f t="shared" si="10"/>
        <v/>
      </c>
      <c r="BD35" s="102"/>
      <c r="BE35" s="104" t="str">
        <f t="shared" si="103"/>
        <v/>
      </c>
      <c r="BF35" s="102"/>
      <c r="BG35" s="102"/>
      <c r="BH35" s="104" t="str">
        <f t="shared" si="11"/>
        <v/>
      </c>
      <c r="BI35" s="102"/>
      <c r="BJ35" s="104" t="str">
        <f t="shared" si="104"/>
        <v/>
      </c>
      <c r="BK35" s="104" t="str">
        <f t="shared" si="105"/>
        <v/>
      </c>
      <c r="BL35" s="104" t="str">
        <f t="shared" si="106"/>
        <v/>
      </c>
      <c r="BM35" s="104" t="str">
        <f t="shared" si="107"/>
        <v/>
      </c>
      <c r="BN35" s="104" t="str">
        <f t="shared" si="108"/>
        <v/>
      </c>
      <c r="BO35" s="104" t="str">
        <f t="shared" si="109"/>
        <v/>
      </c>
      <c r="BP35" s="105" t="str">
        <f t="shared" si="12"/>
        <v/>
      </c>
      <c r="BQ35" s="109" t="str">
        <f t="shared" si="110"/>
        <v/>
      </c>
      <c r="BR35" s="102"/>
      <c r="BS35" s="102"/>
      <c r="BT35" s="104" t="str">
        <f t="shared" si="13"/>
        <v/>
      </c>
      <c r="BU35" s="102"/>
      <c r="BV35" s="104" t="str">
        <f t="shared" si="111"/>
        <v/>
      </c>
      <c r="BW35" s="102"/>
      <c r="BX35" s="102"/>
      <c r="BY35" s="104" t="str">
        <f t="shared" si="14"/>
        <v/>
      </c>
      <c r="BZ35" s="102"/>
      <c r="CA35" s="104" t="str">
        <f t="shared" si="112"/>
        <v/>
      </c>
      <c r="CB35" s="102"/>
      <c r="CC35" s="102"/>
      <c r="CD35" s="104" t="str">
        <f t="shared" si="15"/>
        <v/>
      </c>
      <c r="CE35" s="102"/>
      <c r="CF35" s="104" t="str">
        <f t="shared" si="113"/>
        <v/>
      </c>
      <c r="CG35" s="102"/>
      <c r="CH35" s="102"/>
      <c r="CI35" s="104" t="str">
        <f t="shared" si="16"/>
        <v/>
      </c>
      <c r="CJ35" s="102"/>
      <c r="CK35" s="104" t="str">
        <f t="shared" si="114"/>
        <v/>
      </c>
      <c r="CL35" s="102"/>
      <c r="CM35" s="102"/>
      <c r="CN35" s="104" t="str">
        <f t="shared" si="17"/>
        <v/>
      </c>
      <c r="CO35" s="102"/>
      <c r="CP35" s="104" t="str">
        <f t="shared" si="115"/>
        <v/>
      </c>
      <c r="CQ35" s="104" t="str">
        <f t="shared" si="116"/>
        <v/>
      </c>
      <c r="CR35" s="104" t="str">
        <f t="shared" si="117"/>
        <v/>
      </c>
      <c r="CS35" s="104" t="str">
        <f t="shared" si="118"/>
        <v/>
      </c>
      <c r="CT35" s="104" t="str">
        <f t="shared" si="119"/>
        <v/>
      </c>
      <c r="CU35" s="104" t="str">
        <f t="shared" si="120"/>
        <v/>
      </c>
      <c r="CV35" s="105" t="str">
        <f t="shared" si="18"/>
        <v/>
      </c>
      <c r="CW35" s="109" t="str">
        <f t="shared" si="121"/>
        <v/>
      </c>
      <c r="CX35" s="102"/>
      <c r="CY35" s="102"/>
      <c r="CZ35" s="104" t="str">
        <f t="shared" si="19"/>
        <v/>
      </c>
      <c r="DA35" s="102"/>
      <c r="DB35" s="104" t="str">
        <f t="shared" si="122"/>
        <v/>
      </c>
      <c r="DC35" s="102"/>
      <c r="DD35" s="102"/>
      <c r="DE35" s="104" t="str">
        <f t="shared" si="20"/>
        <v/>
      </c>
      <c r="DF35" s="102"/>
      <c r="DG35" s="104" t="str">
        <f t="shared" si="123"/>
        <v/>
      </c>
      <c r="DH35" s="102"/>
      <c r="DI35" s="102"/>
      <c r="DJ35" s="104" t="str">
        <f t="shared" si="21"/>
        <v/>
      </c>
      <c r="DK35" s="102"/>
      <c r="DL35" s="104" t="str">
        <f t="shared" si="124"/>
        <v/>
      </c>
      <c r="DM35" s="102"/>
      <c r="DN35" s="102"/>
      <c r="DO35" s="104" t="str">
        <f t="shared" si="22"/>
        <v/>
      </c>
      <c r="DP35" s="102"/>
      <c r="DQ35" s="104" t="str">
        <f t="shared" si="125"/>
        <v/>
      </c>
      <c r="DR35" s="102"/>
      <c r="DS35" s="102"/>
      <c r="DT35" s="104" t="str">
        <f t="shared" si="23"/>
        <v/>
      </c>
      <c r="DU35" s="102"/>
      <c r="DV35" s="104" t="str">
        <f t="shared" si="126"/>
        <v/>
      </c>
      <c r="DW35" s="104" t="str">
        <f t="shared" si="127"/>
        <v/>
      </c>
      <c r="DX35" s="104" t="str">
        <f t="shared" si="128"/>
        <v/>
      </c>
      <c r="DY35" s="104" t="str">
        <f t="shared" si="129"/>
        <v/>
      </c>
      <c r="DZ35" s="104" t="str">
        <f t="shared" si="130"/>
        <v/>
      </c>
      <c r="EA35" s="104" t="str">
        <f t="shared" si="131"/>
        <v/>
      </c>
      <c r="EB35" s="105" t="str">
        <f t="shared" si="24"/>
        <v/>
      </c>
      <c r="EC35" s="109" t="str">
        <f t="shared" si="132"/>
        <v/>
      </c>
      <c r="ED35" s="102"/>
      <c r="EE35" s="102"/>
      <c r="EF35" s="104" t="str">
        <f t="shared" si="25"/>
        <v/>
      </c>
      <c r="EG35" s="102"/>
      <c r="EH35" s="104" t="str">
        <f t="shared" si="133"/>
        <v/>
      </c>
      <c r="EI35" s="102"/>
      <c r="EJ35" s="102"/>
      <c r="EK35" s="104" t="str">
        <f t="shared" si="26"/>
        <v/>
      </c>
      <c r="EL35" s="102"/>
      <c r="EM35" s="104" t="str">
        <f t="shared" si="134"/>
        <v/>
      </c>
      <c r="EN35" s="102"/>
      <c r="EO35" s="102"/>
      <c r="EP35" s="104" t="str">
        <f t="shared" si="27"/>
        <v/>
      </c>
      <c r="EQ35" s="102"/>
      <c r="ER35" s="104" t="str">
        <f t="shared" si="135"/>
        <v/>
      </c>
      <c r="ES35" s="102"/>
      <c r="ET35" s="102"/>
      <c r="EU35" s="104" t="str">
        <f t="shared" si="28"/>
        <v/>
      </c>
      <c r="EV35" s="102"/>
      <c r="EW35" s="104" t="str">
        <f t="shared" si="136"/>
        <v/>
      </c>
      <c r="EX35" s="102"/>
      <c r="EY35" s="102"/>
      <c r="EZ35" s="104" t="str">
        <f t="shared" si="29"/>
        <v/>
      </c>
      <c r="FA35" s="102"/>
      <c r="FB35" s="104" t="str">
        <f t="shared" si="137"/>
        <v/>
      </c>
      <c r="FC35" s="104" t="str">
        <f t="shared" si="138"/>
        <v/>
      </c>
      <c r="FD35" s="104" t="str">
        <f t="shared" si="139"/>
        <v/>
      </c>
      <c r="FE35" s="104" t="str">
        <f t="shared" si="140"/>
        <v/>
      </c>
      <c r="FF35" s="104" t="str">
        <f t="shared" si="141"/>
        <v/>
      </c>
      <c r="FG35" s="104" t="str">
        <f t="shared" si="142"/>
        <v/>
      </c>
      <c r="FH35" s="105" t="str">
        <f t="shared" si="30"/>
        <v/>
      </c>
      <c r="FI35" s="109" t="str">
        <f t="shared" si="143"/>
        <v/>
      </c>
      <c r="FJ35" s="102"/>
      <c r="FK35" s="102"/>
      <c r="FL35" s="104" t="str">
        <f t="shared" si="31"/>
        <v/>
      </c>
      <c r="FM35" s="102"/>
      <c r="FN35" s="104" t="str">
        <f t="shared" si="144"/>
        <v/>
      </c>
      <c r="FO35" s="102"/>
      <c r="FP35" s="102"/>
      <c r="FQ35" s="104" t="str">
        <f t="shared" si="32"/>
        <v/>
      </c>
      <c r="FR35" s="102"/>
      <c r="FS35" s="104" t="str">
        <f t="shared" si="145"/>
        <v/>
      </c>
      <c r="FT35" s="102"/>
      <c r="FU35" s="102"/>
      <c r="FV35" s="104" t="str">
        <f t="shared" si="33"/>
        <v/>
      </c>
      <c r="FW35" s="102"/>
      <c r="FX35" s="104" t="str">
        <f t="shared" si="146"/>
        <v/>
      </c>
      <c r="FY35" s="102"/>
      <c r="FZ35" s="102"/>
      <c r="GA35" s="104" t="str">
        <f t="shared" si="34"/>
        <v/>
      </c>
      <c r="GB35" s="102"/>
      <c r="GC35" s="104" t="str">
        <f t="shared" si="147"/>
        <v/>
      </c>
      <c r="GD35" s="102"/>
      <c r="GE35" s="102"/>
      <c r="GF35" s="104" t="str">
        <f t="shared" si="35"/>
        <v/>
      </c>
      <c r="GG35" s="102"/>
      <c r="GH35" s="104" t="str">
        <f t="shared" si="148"/>
        <v/>
      </c>
      <c r="GI35" s="104" t="str">
        <f t="shared" si="149"/>
        <v/>
      </c>
      <c r="GJ35" s="104" t="str">
        <f t="shared" si="150"/>
        <v/>
      </c>
      <c r="GK35" s="104" t="str">
        <f t="shared" si="151"/>
        <v/>
      </c>
      <c r="GL35" s="104" t="str">
        <f t="shared" si="152"/>
        <v/>
      </c>
      <c r="GM35" s="104" t="str">
        <f t="shared" si="153"/>
        <v/>
      </c>
      <c r="GN35" s="105" t="str">
        <f t="shared" si="36"/>
        <v/>
      </c>
      <c r="GO35" s="109" t="str">
        <f t="shared" si="154"/>
        <v/>
      </c>
      <c r="GP35" s="102"/>
      <c r="GQ35" s="102"/>
      <c r="GR35" s="104" t="str">
        <f t="shared" si="37"/>
        <v/>
      </c>
      <c r="GS35" s="102"/>
      <c r="GT35" s="104" t="str">
        <f t="shared" si="155"/>
        <v/>
      </c>
      <c r="GU35" s="102"/>
      <c r="GV35" s="102"/>
      <c r="GW35" s="104" t="str">
        <f t="shared" si="38"/>
        <v/>
      </c>
      <c r="GX35" s="102"/>
      <c r="GY35" s="104" t="str">
        <f t="shared" si="156"/>
        <v/>
      </c>
      <c r="GZ35" s="102"/>
      <c r="HA35" s="102"/>
      <c r="HB35" s="104" t="str">
        <f t="shared" si="39"/>
        <v/>
      </c>
      <c r="HC35" s="102"/>
      <c r="HD35" s="104" t="str">
        <f t="shared" si="157"/>
        <v/>
      </c>
      <c r="HE35" s="102"/>
      <c r="HF35" s="102"/>
      <c r="HG35" s="104" t="str">
        <f t="shared" si="40"/>
        <v/>
      </c>
      <c r="HH35" s="102"/>
      <c r="HI35" s="104" t="str">
        <f t="shared" si="158"/>
        <v/>
      </c>
      <c r="HJ35" s="102"/>
      <c r="HK35" s="102"/>
      <c r="HL35" s="104" t="str">
        <f t="shared" si="41"/>
        <v/>
      </c>
      <c r="HM35" s="102"/>
      <c r="HN35" s="104" t="str">
        <f t="shared" si="159"/>
        <v/>
      </c>
      <c r="HO35" s="104" t="str">
        <f t="shared" si="160"/>
        <v/>
      </c>
      <c r="HP35" s="104" t="str">
        <f t="shared" si="161"/>
        <v/>
      </c>
      <c r="HQ35" s="104" t="str">
        <f t="shared" si="162"/>
        <v/>
      </c>
      <c r="HR35" s="104" t="str">
        <f t="shared" si="163"/>
        <v/>
      </c>
      <c r="HS35" s="104" t="str">
        <f t="shared" si="164"/>
        <v/>
      </c>
      <c r="HT35" s="105" t="str">
        <f t="shared" si="42"/>
        <v/>
      </c>
      <c r="HU35" s="109" t="str">
        <f t="shared" si="165"/>
        <v/>
      </c>
      <c r="HV35" s="102"/>
      <c r="HW35" s="102"/>
      <c r="HX35" s="104" t="str">
        <f t="shared" si="43"/>
        <v/>
      </c>
      <c r="HY35" s="102"/>
      <c r="HZ35" s="104" t="str">
        <f t="shared" si="166"/>
        <v/>
      </c>
      <c r="IA35" s="102"/>
      <c r="IB35" s="102"/>
      <c r="IC35" s="104" t="str">
        <f t="shared" si="44"/>
        <v/>
      </c>
      <c r="ID35" s="102"/>
      <c r="IE35" s="104" t="str">
        <f t="shared" si="167"/>
        <v/>
      </c>
      <c r="IF35" s="102"/>
      <c r="IG35" s="102"/>
      <c r="IH35" s="104" t="str">
        <f t="shared" si="45"/>
        <v/>
      </c>
      <c r="II35" s="102"/>
      <c r="IJ35" s="104" t="str">
        <f t="shared" si="168"/>
        <v/>
      </c>
      <c r="IK35" s="102"/>
      <c r="IL35" s="102"/>
      <c r="IM35" s="104" t="str">
        <f t="shared" si="46"/>
        <v/>
      </c>
      <c r="IN35" s="102"/>
      <c r="IO35" s="104" t="str">
        <f t="shared" si="169"/>
        <v/>
      </c>
      <c r="IP35" s="102"/>
      <c r="IQ35" s="102"/>
      <c r="IR35" s="104" t="str">
        <f t="shared" si="47"/>
        <v/>
      </c>
      <c r="IS35" s="102"/>
      <c r="IT35" s="104" t="str">
        <f t="shared" si="170"/>
        <v/>
      </c>
      <c r="IU35" s="104" t="str">
        <f t="shared" si="171"/>
        <v/>
      </c>
      <c r="IV35" s="104" t="str">
        <f t="shared" si="172"/>
        <v/>
      </c>
      <c r="IW35" s="104" t="str">
        <f t="shared" si="173"/>
        <v/>
      </c>
      <c r="IX35" s="104" t="str">
        <f t="shared" si="174"/>
        <v/>
      </c>
      <c r="IY35" s="104" t="str">
        <f t="shared" si="175"/>
        <v/>
      </c>
      <c r="IZ35" s="105" t="str">
        <f t="shared" si="48"/>
        <v/>
      </c>
      <c r="JA35" s="109" t="str">
        <f t="shared" si="176"/>
        <v/>
      </c>
      <c r="JB35" s="102"/>
      <c r="JC35" s="102"/>
      <c r="JD35" s="104" t="str">
        <f t="shared" si="49"/>
        <v/>
      </c>
      <c r="JE35" s="102"/>
      <c r="JF35" s="104" t="str">
        <f t="shared" si="177"/>
        <v/>
      </c>
      <c r="JG35" s="102"/>
      <c r="JH35" s="102"/>
      <c r="JI35" s="104" t="str">
        <f t="shared" si="50"/>
        <v/>
      </c>
      <c r="JJ35" s="102"/>
      <c r="JK35" s="104" t="str">
        <f t="shared" si="178"/>
        <v/>
      </c>
      <c r="JL35" s="102"/>
      <c r="JM35" s="102"/>
      <c r="JN35" s="104" t="str">
        <f t="shared" si="51"/>
        <v/>
      </c>
      <c r="JO35" s="102"/>
      <c r="JP35" s="104" t="str">
        <f t="shared" si="179"/>
        <v/>
      </c>
      <c r="JQ35" s="102"/>
      <c r="JR35" s="102"/>
      <c r="JS35" s="104" t="str">
        <f t="shared" si="52"/>
        <v/>
      </c>
      <c r="JT35" s="102"/>
      <c r="JU35" s="104" t="str">
        <f t="shared" si="180"/>
        <v/>
      </c>
      <c r="JV35" s="102"/>
      <c r="JW35" s="102"/>
      <c r="JX35" s="104" t="str">
        <f t="shared" si="53"/>
        <v/>
      </c>
      <c r="JY35" s="102"/>
      <c r="JZ35" s="104" t="str">
        <f t="shared" si="181"/>
        <v/>
      </c>
      <c r="KA35" s="104" t="str">
        <f t="shared" si="182"/>
        <v/>
      </c>
      <c r="KB35" s="104" t="str">
        <f t="shared" si="183"/>
        <v/>
      </c>
      <c r="KC35" s="104" t="str">
        <f t="shared" si="184"/>
        <v/>
      </c>
      <c r="KD35" s="104" t="str">
        <f t="shared" si="185"/>
        <v/>
      </c>
      <c r="KE35" s="104" t="str">
        <f t="shared" si="186"/>
        <v/>
      </c>
      <c r="KF35" s="105" t="str">
        <f t="shared" si="54"/>
        <v/>
      </c>
      <c r="KG35" s="109" t="str">
        <f t="shared" si="187"/>
        <v/>
      </c>
      <c r="KH35" s="102"/>
      <c r="KI35" s="102"/>
      <c r="KJ35" s="104" t="str">
        <f t="shared" si="55"/>
        <v/>
      </c>
      <c r="KK35" s="102"/>
      <c r="KL35" s="104" t="str">
        <f t="shared" si="188"/>
        <v/>
      </c>
      <c r="KM35" s="102"/>
      <c r="KN35" s="102"/>
      <c r="KO35" s="104" t="str">
        <f t="shared" si="56"/>
        <v/>
      </c>
      <c r="KP35" s="102"/>
      <c r="KQ35" s="104" t="str">
        <f t="shared" si="189"/>
        <v/>
      </c>
      <c r="KR35" s="102"/>
      <c r="KS35" s="102"/>
      <c r="KT35" s="104" t="str">
        <f t="shared" si="57"/>
        <v/>
      </c>
      <c r="KU35" s="102"/>
      <c r="KV35" s="104" t="str">
        <f t="shared" si="190"/>
        <v/>
      </c>
      <c r="KW35" s="102"/>
      <c r="KX35" s="102"/>
      <c r="KY35" s="104" t="str">
        <f t="shared" si="58"/>
        <v/>
      </c>
      <c r="KZ35" s="102"/>
      <c r="LA35" s="104" t="str">
        <f t="shared" si="191"/>
        <v/>
      </c>
      <c r="LB35" s="102"/>
      <c r="LC35" s="102"/>
      <c r="LD35" s="104" t="str">
        <f t="shared" si="59"/>
        <v/>
      </c>
      <c r="LE35" s="102"/>
      <c r="LF35" s="104" t="str">
        <f t="shared" si="192"/>
        <v/>
      </c>
      <c r="LG35" s="104" t="str">
        <f t="shared" si="193"/>
        <v/>
      </c>
      <c r="LH35" s="104" t="str">
        <f t="shared" si="194"/>
        <v/>
      </c>
      <c r="LI35" s="104" t="str">
        <f t="shared" si="195"/>
        <v/>
      </c>
      <c r="LJ35" s="104" t="str">
        <f t="shared" si="196"/>
        <v/>
      </c>
      <c r="LK35" s="104" t="str">
        <f t="shared" si="197"/>
        <v/>
      </c>
      <c r="LL35" s="105" t="str">
        <f t="shared" si="60"/>
        <v/>
      </c>
      <c r="LM35" s="109" t="str">
        <f t="shared" si="198"/>
        <v/>
      </c>
      <c r="LN35" s="102"/>
      <c r="LO35" s="102"/>
      <c r="LP35" s="104" t="str">
        <f t="shared" si="61"/>
        <v/>
      </c>
      <c r="LQ35" s="102"/>
      <c r="LR35" s="104" t="str">
        <f t="shared" si="199"/>
        <v/>
      </c>
      <c r="LS35" s="102"/>
      <c r="LT35" s="102"/>
      <c r="LU35" s="104" t="str">
        <f t="shared" si="62"/>
        <v/>
      </c>
      <c r="LV35" s="102"/>
      <c r="LW35" s="104" t="str">
        <f t="shared" si="200"/>
        <v/>
      </c>
      <c r="LX35" s="102"/>
      <c r="LY35" s="102"/>
      <c r="LZ35" s="104" t="str">
        <f t="shared" si="63"/>
        <v/>
      </c>
      <c r="MA35" s="102"/>
      <c r="MB35" s="104" t="str">
        <f t="shared" si="201"/>
        <v/>
      </c>
      <c r="MC35" s="102"/>
      <c r="MD35" s="102"/>
      <c r="ME35" s="104" t="str">
        <f t="shared" si="64"/>
        <v/>
      </c>
      <c r="MF35" s="102"/>
      <c r="MG35" s="104" t="str">
        <f t="shared" si="202"/>
        <v/>
      </c>
      <c r="MH35" s="102"/>
      <c r="MI35" s="102"/>
      <c r="MJ35" s="104" t="str">
        <f t="shared" si="65"/>
        <v/>
      </c>
      <c r="MK35" s="102"/>
      <c r="ML35" s="104" t="str">
        <f t="shared" si="203"/>
        <v/>
      </c>
      <c r="MM35" s="104" t="str">
        <f t="shared" si="204"/>
        <v/>
      </c>
      <c r="MN35" s="104" t="str">
        <f t="shared" si="205"/>
        <v/>
      </c>
      <c r="MO35" s="104" t="str">
        <f t="shared" si="206"/>
        <v/>
      </c>
      <c r="MP35" s="104" t="str">
        <f t="shared" si="207"/>
        <v/>
      </c>
      <c r="MQ35" s="104" t="str">
        <f t="shared" si="208"/>
        <v/>
      </c>
      <c r="MR35" s="105" t="str">
        <f t="shared" si="66"/>
        <v/>
      </c>
      <c r="MS35" s="109" t="str">
        <f t="shared" si="209"/>
        <v/>
      </c>
      <c r="MT35" s="102"/>
      <c r="MU35" s="102"/>
      <c r="MV35" s="104" t="str">
        <f t="shared" si="67"/>
        <v/>
      </c>
      <c r="MW35" s="102"/>
      <c r="MX35" s="104" t="str">
        <f t="shared" si="210"/>
        <v/>
      </c>
      <c r="MY35" s="102"/>
      <c r="MZ35" s="102"/>
      <c r="NA35" s="104" t="str">
        <f t="shared" si="68"/>
        <v/>
      </c>
      <c r="NB35" s="102"/>
      <c r="NC35" s="104" t="str">
        <f t="shared" si="211"/>
        <v/>
      </c>
      <c r="ND35" s="102"/>
      <c r="NE35" s="102"/>
      <c r="NF35" s="104" t="str">
        <f t="shared" si="69"/>
        <v/>
      </c>
      <c r="NG35" s="102"/>
      <c r="NH35" s="104" t="str">
        <f t="shared" si="212"/>
        <v/>
      </c>
      <c r="NI35" s="102"/>
      <c r="NJ35" s="102"/>
      <c r="NK35" s="104" t="str">
        <f t="shared" si="70"/>
        <v/>
      </c>
      <c r="NL35" s="102"/>
      <c r="NM35" s="104" t="str">
        <f t="shared" si="213"/>
        <v/>
      </c>
      <c r="NN35" s="102"/>
      <c r="NO35" s="102"/>
      <c r="NP35" s="104" t="str">
        <f t="shared" si="71"/>
        <v/>
      </c>
      <c r="NQ35" s="102"/>
      <c r="NR35" s="104" t="str">
        <f t="shared" si="214"/>
        <v/>
      </c>
      <c r="NS35" s="104" t="str">
        <f t="shared" si="215"/>
        <v/>
      </c>
      <c r="NT35" s="104" t="str">
        <f t="shared" si="216"/>
        <v/>
      </c>
      <c r="NU35" s="104" t="str">
        <f t="shared" si="217"/>
        <v/>
      </c>
      <c r="NV35" s="104" t="str">
        <f t="shared" si="218"/>
        <v/>
      </c>
      <c r="NW35" s="104" t="str">
        <f t="shared" si="219"/>
        <v/>
      </c>
      <c r="NX35" s="105" t="str">
        <f t="shared" si="72"/>
        <v/>
      </c>
      <c r="NY35" s="109" t="str">
        <f t="shared" si="220"/>
        <v/>
      </c>
      <c r="OA35" s="104" t="str">
        <f t="shared" si="73"/>
        <v/>
      </c>
      <c r="OB35" s="104" t="str">
        <f t="shared" si="74"/>
        <v/>
      </c>
      <c r="OC35" s="104" t="str">
        <f t="shared" si="75"/>
        <v/>
      </c>
      <c r="OD35" s="104" t="str">
        <f t="shared" si="76"/>
        <v/>
      </c>
      <c r="OE35" s="104" t="str">
        <f t="shared" si="77"/>
        <v/>
      </c>
      <c r="OF35" s="104" t="str">
        <f t="shared" si="78"/>
        <v/>
      </c>
      <c r="OG35" s="104" t="str">
        <f t="shared" si="79"/>
        <v/>
      </c>
      <c r="OH35" s="104" t="str">
        <f t="shared" si="80"/>
        <v/>
      </c>
      <c r="OI35" s="104" t="str">
        <f t="shared" si="81"/>
        <v/>
      </c>
      <c r="OJ35" s="104" t="str">
        <f t="shared" si="82"/>
        <v/>
      </c>
      <c r="OK35" s="104" t="str">
        <f t="shared" si="83"/>
        <v/>
      </c>
      <c r="OL35" s="104" t="str">
        <f t="shared" si="84"/>
        <v/>
      </c>
      <c r="OM35" s="134"/>
      <c r="ON35" s="104" t="str">
        <f t="shared" si="227"/>
        <v/>
      </c>
      <c r="OO35" s="104" t="str">
        <f t="shared" si="228"/>
        <v/>
      </c>
      <c r="OP35" s="104" t="str">
        <f t="shared" si="229"/>
        <v/>
      </c>
      <c r="OQ35" s="104" t="str">
        <f t="shared" si="230"/>
        <v/>
      </c>
      <c r="OR35" s="105" t="str">
        <f t="shared" si="221"/>
        <v/>
      </c>
      <c r="OS35" s="105" t="str">
        <f t="shared" si="222"/>
        <v/>
      </c>
      <c r="OT35" s="134"/>
      <c r="OU35" s="109" t="str">
        <f t="shared" si="89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36"/>
        <v>31</v>
      </c>
      <c r="B36" s="237"/>
      <c r="C36" s="237"/>
      <c r="D36" s="237"/>
      <c r="E36" s="238"/>
      <c r="F36" s="102"/>
      <c r="G36" s="102"/>
      <c r="H36" s="104" t="str">
        <f t="shared" si="0"/>
        <v/>
      </c>
      <c r="I36" s="102"/>
      <c r="J36" s="104" t="str">
        <f t="shared" si="90"/>
        <v/>
      </c>
      <c r="K36" s="102"/>
      <c r="L36" s="102"/>
      <c r="M36" s="104" t="str">
        <f t="shared" si="1"/>
        <v/>
      </c>
      <c r="N36" s="102"/>
      <c r="O36" s="104" t="str">
        <f t="shared" si="91"/>
        <v/>
      </c>
      <c r="P36" s="102"/>
      <c r="Q36" s="102"/>
      <c r="R36" s="104" t="str">
        <f t="shared" si="2"/>
        <v/>
      </c>
      <c r="S36" s="102"/>
      <c r="T36" s="104" t="str">
        <f t="shared" si="92"/>
        <v/>
      </c>
      <c r="U36" s="102"/>
      <c r="V36" s="102"/>
      <c r="W36" s="104" t="str">
        <f t="shared" si="3"/>
        <v/>
      </c>
      <c r="X36" s="102"/>
      <c r="Y36" s="104" t="str">
        <f t="shared" si="93"/>
        <v/>
      </c>
      <c r="Z36" s="102"/>
      <c r="AA36" s="102"/>
      <c r="AB36" s="104" t="str">
        <f t="shared" si="4"/>
        <v/>
      </c>
      <c r="AC36" s="102"/>
      <c r="AD36" s="104" t="str">
        <f t="shared" si="94"/>
        <v/>
      </c>
      <c r="AE36" s="104" t="str">
        <f t="shared" si="95"/>
        <v/>
      </c>
      <c r="AF36" s="104" t="str">
        <f t="shared" si="96"/>
        <v/>
      </c>
      <c r="AG36" s="104" t="str">
        <f t="shared" si="97"/>
        <v/>
      </c>
      <c r="AH36" s="104" t="str">
        <f t="shared" si="98"/>
        <v/>
      </c>
      <c r="AI36" s="104" t="str">
        <f t="shared" si="99"/>
        <v/>
      </c>
      <c r="AJ36" s="105" t="str">
        <f t="shared" si="5"/>
        <v/>
      </c>
      <c r="AK36" s="109" t="str">
        <f t="shared" si="6"/>
        <v/>
      </c>
      <c r="AL36" s="102"/>
      <c r="AM36" s="102"/>
      <c r="AN36" s="104" t="str">
        <f t="shared" si="7"/>
        <v/>
      </c>
      <c r="AO36" s="102"/>
      <c r="AP36" s="104" t="str">
        <f t="shared" si="100"/>
        <v/>
      </c>
      <c r="AQ36" s="102"/>
      <c r="AR36" s="102"/>
      <c r="AS36" s="104" t="str">
        <f t="shared" si="8"/>
        <v/>
      </c>
      <c r="AT36" s="102"/>
      <c r="AU36" s="104" t="str">
        <f t="shared" si="101"/>
        <v/>
      </c>
      <c r="AV36" s="102"/>
      <c r="AW36" s="102"/>
      <c r="AX36" s="104" t="str">
        <f t="shared" si="9"/>
        <v/>
      </c>
      <c r="AY36" s="102"/>
      <c r="AZ36" s="104" t="str">
        <f t="shared" si="102"/>
        <v/>
      </c>
      <c r="BA36" s="102"/>
      <c r="BB36" s="102"/>
      <c r="BC36" s="104" t="str">
        <f t="shared" si="10"/>
        <v/>
      </c>
      <c r="BD36" s="102"/>
      <c r="BE36" s="104" t="str">
        <f t="shared" si="103"/>
        <v/>
      </c>
      <c r="BF36" s="102"/>
      <c r="BG36" s="102"/>
      <c r="BH36" s="104" t="str">
        <f t="shared" si="11"/>
        <v/>
      </c>
      <c r="BI36" s="102"/>
      <c r="BJ36" s="104" t="str">
        <f t="shared" si="104"/>
        <v/>
      </c>
      <c r="BK36" s="104" t="str">
        <f t="shared" si="105"/>
        <v/>
      </c>
      <c r="BL36" s="104" t="str">
        <f t="shared" si="106"/>
        <v/>
      </c>
      <c r="BM36" s="104" t="str">
        <f t="shared" si="107"/>
        <v/>
      </c>
      <c r="BN36" s="104" t="str">
        <f t="shared" si="108"/>
        <v/>
      </c>
      <c r="BO36" s="104" t="str">
        <f t="shared" si="109"/>
        <v/>
      </c>
      <c r="BP36" s="105" t="str">
        <f t="shared" si="12"/>
        <v/>
      </c>
      <c r="BQ36" s="109" t="str">
        <f t="shared" si="110"/>
        <v/>
      </c>
      <c r="BR36" s="102"/>
      <c r="BS36" s="102"/>
      <c r="BT36" s="104" t="str">
        <f t="shared" si="13"/>
        <v/>
      </c>
      <c r="BU36" s="102"/>
      <c r="BV36" s="104" t="str">
        <f t="shared" si="111"/>
        <v/>
      </c>
      <c r="BW36" s="102"/>
      <c r="BX36" s="102"/>
      <c r="BY36" s="104" t="str">
        <f t="shared" si="14"/>
        <v/>
      </c>
      <c r="BZ36" s="102"/>
      <c r="CA36" s="104" t="str">
        <f t="shared" si="112"/>
        <v/>
      </c>
      <c r="CB36" s="102"/>
      <c r="CC36" s="102"/>
      <c r="CD36" s="104" t="str">
        <f t="shared" si="15"/>
        <v/>
      </c>
      <c r="CE36" s="102"/>
      <c r="CF36" s="104" t="str">
        <f t="shared" si="113"/>
        <v/>
      </c>
      <c r="CG36" s="102"/>
      <c r="CH36" s="102"/>
      <c r="CI36" s="104" t="str">
        <f t="shared" si="16"/>
        <v/>
      </c>
      <c r="CJ36" s="102"/>
      <c r="CK36" s="104" t="str">
        <f t="shared" si="114"/>
        <v/>
      </c>
      <c r="CL36" s="102"/>
      <c r="CM36" s="102"/>
      <c r="CN36" s="104" t="str">
        <f t="shared" si="17"/>
        <v/>
      </c>
      <c r="CO36" s="102"/>
      <c r="CP36" s="104" t="str">
        <f t="shared" si="115"/>
        <v/>
      </c>
      <c r="CQ36" s="104" t="str">
        <f t="shared" si="116"/>
        <v/>
      </c>
      <c r="CR36" s="104" t="str">
        <f t="shared" si="117"/>
        <v/>
      </c>
      <c r="CS36" s="104" t="str">
        <f t="shared" si="118"/>
        <v/>
      </c>
      <c r="CT36" s="104" t="str">
        <f t="shared" si="119"/>
        <v/>
      </c>
      <c r="CU36" s="104" t="str">
        <f t="shared" si="120"/>
        <v/>
      </c>
      <c r="CV36" s="105" t="str">
        <f t="shared" si="18"/>
        <v/>
      </c>
      <c r="CW36" s="109" t="str">
        <f t="shared" si="121"/>
        <v/>
      </c>
      <c r="CX36" s="102"/>
      <c r="CY36" s="102"/>
      <c r="CZ36" s="104" t="str">
        <f t="shared" si="19"/>
        <v/>
      </c>
      <c r="DA36" s="102"/>
      <c r="DB36" s="104" t="str">
        <f t="shared" si="122"/>
        <v/>
      </c>
      <c r="DC36" s="102"/>
      <c r="DD36" s="102"/>
      <c r="DE36" s="104" t="str">
        <f t="shared" si="20"/>
        <v/>
      </c>
      <c r="DF36" s="102"/>
      <c r="DG36" s="104" t="str">
        <f t="shared" si="123"/>
        <v/>
      </c>
      <c r="DH36" s="102"/>
      <c r="DI36" s="102"/>
      <c r="DJ36" s="104" t="str">
        <f t="shared" si="21"/>
        <v/>
      </c>
      <c r="DK36" s="102"/>
      <c r="DL36" s="104" t="str">
        <f t="shared" si="124"/>
        <v/>
      </c>
      <c r="DM36" s="102"/>
      <c r="DN36" s="102"/>
      <c r="DO36" s="104" t="str">
        <f t="shared" si="22"/>
        <v/>
      </c>
      <c r="DP36" s="102"/>
      <c r="DQ36" s="104" t="str">
        <f t="shared" si="125"/>
        <v/>
      </c>
      <c r="DR36" s="102"/>
      <c r="DS36" s="102"/>
      <c r="DT36" s="104" t="str">
        <f t="shared" si="23"/>
        <v/>
      </c>
      <c r="DU36" s="102"/>
      <c r="DV36" s="104" t="str">
        <f t="shared" si="126"/>
        <v/>
      </c>
      <c r="DW36" s="104" t="str">
        <f t="shared" si="127"/>
        <v/>
      </c>
      <c r="DX36" s="104" t="str">
        <f t="shared" si="128"/>
        <v/>
      </c>
      <c r="DY36" s="104" t="str">
        <f t="shared" si="129"/>
        <v/>
      </c>
      <c r="DZ36" s="104" t="str">
        <f t="shared" si="130"/>
        <v/>
      </c>
      <c r="EA36" s="104" t="str">
        <f t="shared" si="131"/>
        <v/>
      </c>
      <c r="EB36" s="105" t="str">
        <f t="shared" si="24"/>
        <v/>
      </c>
      <c r="EC36" s="109" t="str">
        <f t="shared" si="132"/>
        <v/>
      </c>
      <c r="ED36" s="102"/>
      <c r="EE36" s="102"/>
      <c r="EF36" s="104" t="str">
        <f t="shared" si="25"/>
        <v/>
      </c>
      <c r="EG36" s="102"/>
      <c r="EH36" s="104" t="str">
        <f t="shared" si="133"/>
        <v/>
      </c>
      <c r="EI36" s="102"/>
      <c r="EJ36" s="102"/>
      <c r="EK36" s="104" t="str">
        <f t="shared" si="26"/>
        <v/>
      </c>
      <c r="EL36" s="102"/>
      <c r="EM36" s="104" t="str">
        <f t="shared" si="134"/>
        <v/>
      </c>
      <c r="EN36" s="102"/>
      <c r="EO36" s="102"/>
      <c r="EP36" s="104" t="str">
        <f t="shared" si="27"/>
        <v/>
      </c>
      <c r="EQ36" s="102"/>
      <c r="ER36" s="104" t="str">
        <f t="shared" si="135"/>
        <v/>
      </c>
      <c r="ES36" s="102"/>
      <c r="ET36" s="102"/>
      <c r="EU36" s="104" t="str">
        <f t="shared" si="28"/>
        <v/>
      </c>
      <c r="EV36" s="102"/>
      <c r="EW36" s="104" t="str">
        <f t="shared" si="136"/>
        <v/>
      </c>
      <c r="EX36" s="102"/>
      <c r="EY36" s="102"/>
      <c r="EZ36" s="104" t="str">
        <f t="shared" si="29"/>
        <v/>
      </c>
      <c r="FA36" s="102"/>
      <c r="FB36" s="104" t="str">
        <f t="shared" si="137"/>
        <v/>
      </c>
      <c r="FC36" s="104" t="str">
        <f t="shared" si="138"/>
        <v/>
      </c>
      <c r="FD36" s="104" t="str">
        <f t="shared" si="139"/>
        <v/>
      </c>
      <c r="FE36" s="104" t="str">
        <f t="shared" si="140"/>
        <v/>
      </c>
      <c r="FF36" s="104" t="str">
        <f t="shared" si="141"/>
        <v/>
      </c>
      <c r="FG36" s="104" t="str">
        <f t="shared" si="142"/>
        <v/>
      </c>
      <c r="FH36" s="105" t="str">
        <f t="shared" si="30"/>
        <v/>
      </c>
      <c r="FI36" s="109" t="str">
        <f t="shared" si="143"/>
        <v/>
      </c>
      <c r="FJ36" s="102"/>
      <c r="FK36" s="102"/>
      <c r="FL36" s="104" t="str">
        <f t="shared" si="31"/>
        <v/>
      </c>
      <c r="FM36" s="102"/>
      <c r="FN36" s="104" t="str">
        <f t="shared" si="144"/>
        <v/>
      </c>
      <c r="FO36" s="102"/>
      <c r="FP36" s="102"/>
      <c r="FQ36" s="104" t="str">
        <f t="shared" si="32"/>
        <v/>
      </c>
      <c r="FR36" s="102"/>
      <c r="FS36" s="104" t="str">
        <f t="shared" si="145"/>
        <v/>
      </c>
      <c r="FT36" s="102"/>
      <c r="FU36" s="102"/>
      <c r="FV36" s="104" t="str">
        <f t="shared" si="33"/>
        <v/>
      </c>
      <c r="FW36" s="102"/>
      <c r="FX36" s="104" t="str">
        <f t="shared" si="146"/>
        <v/>
      </c>
      <c r="FY36" s="102"/>
      <c r="FZ36" s="102"/>
      <c r="GA36" s="104" t="str">
        <f t="shared" si="34"/>
        <v/>
      </c>
      <c r="GB36" s="102"/>
      <c r="GC36" s="104" t="str">
        <f t="shared" si="147"/>
        <v/>
      </c>
      <c r="GD36" s="102"/>
      <c r="GE36" s="102"/>
      <c r="GF36" s="104" t="str">
        <f t="shared" si="35"/>
        <v/>
      </c>
      <c r="GG36" s="102"/>
      <c r="GH36" s="104" t="str">
        <f t="shared" si="148"/>
        <v/>
      </c>
      <c r="GI36" s="104" t="str">
        <f t="shared" si="149"/>
        <v/>
      </c>
      <c r="GJ36" s="104" t="str">
        <f t="shared" si="150"/>
        <v/>
      </c>
      <c r="GK36" s="104" t="str">
        <f t="shared" si="151"/>
        <v/>
      </c>
      <c r="GL36" s="104" t="str">
        <f t="shared" si="152"/>
        <v/>
      </c>
      <c r="GM36" s="104" t="str">
        <f t="shared" si="153"/>
        <v/>
      </c>
      <c r="GN36" s="105" t="str">
        <f t="shared" si="36"/>
        <v/>
      </c>
      <c r="GO36" s="109" t="str">
        <f t="shared" si="154"/>
        <v/>
      </c>
      <c r="GP36" s="102"/>
      <c r="GQ36" s="102"/>
      <c r="GR36" s="104" t="str">
        <f t="shared" si="37"/>
        <v/>
      </c>
      <c r="GS36" s="102"/>
      <c r="GT36" s="104" t="str">
        <f t="shared" si="155"/>
        <v/>
      </c>
      <c r="GU36" s="102"/>
      <c r="GV36" s="102"/>
      <c r="GW36" s="104" t="str">
        <f t="shared" si="38"/>
        <v/>
      </c>
      <c r="GX36" s="102"/>
      <c r="GY36" s="104" t="str">
        <f t="shared" si="156"/>
        <v/>
      </c>
      <c r="GZ36" s="102"/>
      <c r="HA36" s="102"/>
      <c r="HB36" s="104" t="str">
        <f t="shared" si="39"/>
        <v/>
      </c>
      <c r="HC36" s="102"/>
      <c r="HD36" s="104" t="str">
        <f t="shared" si="157"/>
        <v/>
      </c>
      <c r="HE36" s="102"/>
      <c r="HF36" s="102"/>
      <c r="HG36" s="104" t="str">
        <f t="shared" si="40"/>
        <v/>
      </c>
      <c r="HH36" s="102"/>
      <c r="HI36" s="104" t="str">
        <f t="shared" si="158"/>
        <v/>
      </c>
      <c r="HJ36" s="102"/>
      <c r="HK36" s="102"/>
      <c r="HL36" s="104" t="str">
        <f t="shared" si="41"/>
        <v/>
      </c>
      <c r="HM36" s="102"/>
      <c r="HN36" s="104" t="str">
        <f t="shared" si="159"/>
        <v/>
      </c>
      <c r="HO36" s="104" t="str">
        <f t="shared" si="160"/>
        <v/>
      </c>
      <c r="HP36" s="104" t="str">
        <f t="shared" si="161"/>
        <v/>
      </c>
      <c r="HQ36" s="104" t="str">
        <f t="shared" si="162"/>
        <v/>
      </c>
      <c r="HR36" s="104" t="str">
        <f t="shared" si="163"/>
        <v/>
      </c>
      <c r="HS36" s="104" t="str">
        <f t="shared" si="164"/>
        <v/>
      </c>
      <c r="HT36" s="105" t="str">
        <f t="shared" si="42"/>
        <v/>
      </c>
      <c r="HU36" s="109" t="str">
        <f t="shared" si="165"/>
        <v/>
      </c>
      <c r="HV36" s="102"/>
      <c r="HW36" s="102"/>
      <c r="HX36" s="104" t="str">
        <f t="shared" si="43"/>
        <v/>
      </c>
      <c r="HY36" s="102"/>
      <c r="HZ36" s="104" t="str">
        <f t="shared" si="166"/>
        <v/>
      </c>
      <c r="IA36" s="102"/>
      <c r="IB36" s="102"/>
      <c r="IC36" s="104" t="str">
        <f t="shared" si="44"/>
        <v/>
      </c>
      <c r="ID36" s="102"/>
      <c r="IE36" s="104" t="str">
        <f t="shared" si="167"/>
        <v/>
      </c>
      <c r="IF36" s="102"/>
      <c r="IG36" s="102"/>
      <c r="IH36" s="104" t="str">
        <f t="shared" si="45"/>
        <v/>
      </c>
      <c r="II36" s="102"/>
      <c r="IJ36" s="104" t="str">
        <f t="shared" si="168"/>
        <v/>
      </c>
      <c r="IK36" s="102"/>
      <c r="IL36" s="102"/>
      <c r="IM36" s="104" t="str">
        <f t="shared" si="46"/>
        <v/>
      </c>
      <c r="IN36" s="102"/>
      <c r="IO36" s="104" t="str">
        <f t="shared" si="169"/>
        <v/>
      </c>
      <c r="IP36" s="102"/>
      <c r="IQ36" s="102"/>
      <c r="IR36" s="104" t="str">
        <f t="shared" si="47"/>
        <v/>
      </c>
      <c r="IS36" s="102"/>
      <c r="IT36" s="104" t="str">
        <f t="shared" si="170"/>
        <v/>
      </c>
      <c r="IU36" s="104" t="str">
        <f t="shared" si="171"/>
        <v/>
      </c>
      <c r="IV36" s="104" t="str">
        <f t="shared" si="172"/>
        <v/>
      </c>
      <c r="IW36" s="104" t="str">
        <f t="shared" si="173"/>
        <v/>
      </c>
      <c r="IX36" s="104" t="str">
        <f t="shared" si="174"/>
        <v/>
      </c>
      <c r="IY36" s="104" t="str">
        <f t="shared" si="175"/>
        <v/>
      </c>
      <c r="IZ36" s="105" t="str">
        <f t="shared" si="48"/>
        <v/>
      </c>
      <c r="JA36" s="109" t="str">
        <f t="shared" si="176"/>
        <v/>
      </c>
      <c r="JB36" s="102"/>
      <c r="JC36" s="102"/>
      <c r="JD36" s="104" t="str">
        <f t="shared" si="49"/>
        <v/>
      </c>
      <c r="JE36" s="102"/>
      <c r="JF36" s="104" t="str">
        <f t="shared" si="177"/>
        <v/>
      </c>
      <c r="JG36" s="102"/>
      <c r="JH36" s="102"/>
      <c r="JI36" s="104" t="str">
        <f t="shared" si="50"/>
        <v/>
      </c>
      <c r="JJ36" s="102"/>
      <c r="JK36" s="104" t="str">
        <f t="shared" si="178"/>
        <v/>
      </c>
      <c r="JL36" s="102"/>
      <c r="JM36" s="102"/>
      <c r="JN36" s="104" t="str">
        <f t="shared" si="51"/>
        <v/>
      </c>
      <c r="JO36" s="102"/>
      <c r="JP36" s="104" t="str">
        <f t="shared" si="179"/>
        <v/>
      </c>
      <c r="JQ36" s="102"/>
      <c r="JR36" s="102"/>
      <c r="JS36" s="104" t="str">
        <f t="shared" si="52"/>
        <v/>
      </c>
      <c r="JT36" s="102"/>
      <c r="JU36" s="104" t="str">
        <f t="shared" si="180"/>
        <v/>
      </c>
      <c r="JV36" s="102"/>
      <c r="JW36" s="102"/>
      <c r="JX36" s="104" t="str">
        <f t="shared" si="53"/>
        <v/>
      </c>
      <c r="JY36" s="102"/>
      <c r="JZ36" s="104" t="str">
        <f t="shared" si="181"/>
        <v/>
      </c>
      <c r="KA36" s="104" t="str">
        <f t="shared" si="182"/>
        <v/>
      </c>
      <c r="KB36" s="104" t="str">
        <f t="shared" si="183"/>
        <v/>
      </c>
      <c r="KC36" s="104" t="str">
        <f t="shared" si="184"/>
        <v/>
      </c>
      <c r="KD36" s="104" t="str">
        <f t="shared" si="185"/>
        <v/>
      </c>
      <c r="KE36" s="104" t="str">
        <f t="shared" si="186"/>
        <v/>
      </c>
      <c r="KF36" s="105" t="str">
        <f t="shared" si="54"/>
        <v/>
      </c>
      <c r="KG36" s="109" t="str">
        <f t="shared" si="187"/>
        <v/>
      </c>
      <c r="KH36" s="102"/>
      <c r="KI36" s="102"/>
      <c r="KJ36" s="104" t="str">
        <f t="shared" si="55"/>
        <v/>
      </c>
      <c r="KK36" s="102"/>
      <c r="KL36" s="104" t="str">
        <f t="shared" si="188"/>
        <v/>
      </c>
      <c r="KM36" s="102"/>
      <c r="KN36" s="102"/>
      <c r="KO36" s="104" t="str">
        <f t="shared" si="56"/>
        <v/>
      </c>
      <c r="KP36" s="102"/>
      <c r="KQ36" s="104" t="str">
        <f t="shared" si="189"/>
        <v/>
      </c>
      <c r="KR36" s="102"/>
      <c r="KS36" s="102"/>
      <c r="KT36" s="104" t="str">
        <f t="shared" si="57"/>
        <v/>
      </c>
      <c r="KU36" s="102"/>
      <c r="KV36" s="104" t="str">
        <f t="shared" si="190"/>
        <v/>
      </c>
      <c r="KW36" s="102"/>
      <c r="KX36" s="102"/>
      <c r="KY36" s="104" t="str">
        <f t="shared" si="58"/>
        <v/>
      </c>
      <c r="KZ36" s="102"/>
      <c r="LA36" s="104" t="str">
        <f t="shared" si="191"/>
        <v/>
      </c>
      <c r="LB36" s="102"/>
      <c r="LC36" s="102"/>
      <c r="LD36" s="104" t="str">
        <f t="shared" si="59"/>
        <v/>
      </c>
      <c r="LE36" s="102"/>
      <c r="LF36" s="104" t="str">
        <f t="shared" si="192"/>
        <v/>
      </c>
      <c r="LG36" s="104" t="str">
        <f t="shared" si="193"/>
        <v/>
      </c>
      <c r="LH36" s="104" t="str">
        <f t="shared" si="194"/>
        <v/>
      </c>
      <c r="LI36" s="104" t="str">
        <f t="shared" si="195"/>
        <v/>
      </c>
      <c r="LJ36" s="104" t="str">
        <f t="shared" si="196"/>
        <v/>
      </c>
      <c r="LK36" s="104" t="str">
        <f t="shared" si="197"/>
        <v/>
      </c>
      <c r="LL36" s="105" t="str">
        <f t="shared" si="60"/>
        <v/>
      </c>
      <c r="LM36" s="109" t="str">
        <f t="shared" si="198"/>
        <v/>
      </c>
      <c r="LN36" s="102"/>
      <c r="LO36" s="102"/>
      <c r="LP36" s="104" t="str">
        <f t="shared" si="61"/>
        <v/>
      </c>
      <c r="LQ36" s="102"/>
      <c r="LR36" s="104" t="str">
        <f t="shared" si="199"/>
        <v/>
      </c>
      <c r="LS36" s="102"/>
      <c r="LT36" s="102"/>
      <c r="LU36" s="104" t="str">
        <f t="shared" si="62"/>
        <v/>
      </c>
      <c r="LV36" s="102"/>
      <c r="LW36" s="104" t="str">
        <f t="shared" si="200"/>
        <v/>
      </c>
      <c r="LX36" s="102"/>
      <c r="LY36" s="102"/>
      <c r="LZ36" s="104" t="str">
        <f t="shared" si="63"/>
        <v/>
      </c>
      <c r="MA36" s="102"/>
      <c r="MB36" s="104" t="str">
        <f t="shared" si="201"/>
        <v/>
      </c>
      <c r="MC36" s="102"/>
      <c r="MD36" s="102"/>
      <c r="ME36" s="104" t="str">
        <f t="shared" si="64"/>
        <v/>
      </c>
      <c r="MF36" s="102"/>
      <c r="MG36" s="104" t="str">
        <f t="shared" si="202"/>
        <v/>
      </c>
      <c r="MH36" s="102"/>
      <c r="MI36" s="102"/>
      <c r="MJ36" s="104" t="str">
        <f t="shared" si="65"/>
        <v/>
      </c>
      <c r="MK36" s="102"/>
      <c r="ML36" s="104" t="str">
        <f t="shared" si="203"/>
        <v/>
      </c>
      <c r="MM36" s="104" t="str">
        <f t="shared" si="204"/>
        <v/>
      </c>
      <c r="MN36" s="104" t="str">
        <f t="shared" si="205"/>
        <v/>
      </c>
      <c r="MO36" s="104" t="str">
        <f t="shared" si="206"/>
        <v/>
      </c>
      <c r="MP36" s="104" t="str">
        <f t="shared" si="207"/>
        <v/>
      </c>
      <c r="MQ36" s="104" t="str">
        <f t="shared" si="208"/>
        <v/>
      </c>
      <c r="MR36" s="105" t="str">
        <f t="shared" si="66"/>
        <v/>
      </c>
      <c r="MS36" s="109" t="str">
        <f t="shared" si="209"/>
        <v/>
      </c>
      <c r="MT36" s="102"/>
      <c r="MU36" s="102"/>
      <c r="MV36" s="104" t="str">
        <f t="shared" si="67"/>
        <v/>
      </c>
      <c r="MW36" s="102"/>
      <c r="MX36" s="104" t="str">
        <f t="shared" si="210"/>
        <v/>
      </c>
      <c r="MY36" s="102"/>
      <c r="MZ36" s="102"/>
      <c r="NA36" s="104" t="str">
        <f t="shared" si="68"/>
        <v/>
      </c>
      <c r="NB36" s="102"/>
      <c r="NC36" s="104" t="str">
        <f t="shared" si="211"/>
        <v/>
      </c>
      <c r="ND36" s="102"/>
      <c r="NE36" s="102"/>
      <c r="NF36" s="104" t="str">
        <f t="shared" si="69"/>
        <v/>
      </c>
      <c r="NG36" s="102"/>
      <c r="NH36" s="104" t="str">
        <f t="shared" si="212"/>
        <v/>
      </c>
      <c r="NI36" s="102"/>
      <c r="NJ36" s="102"/>
      <c r="NK36" s="104" t="str">
        <f t="shared" si="70"/>
        <v/>
      </c>
      <c r="NL36" s="102"/>
      <c r="NM36" s="104" t="str">
        <f t="shared" si="213"/>
        <v/>
      </c>
      <c r="NN36" s="102"/>
      <c r="NO36" s="102"/>
      <c r="NP36" s="104" t="str">
        <f t="shared" si="71"/>
        <v/>
      </c>
      <c r="NQ36" s="102"/>
      <c r="NR36" s="104" t="str">
        <f t="shared" si="214"/>
        <v/>
      </c>
      <c r="NS36" s="104" t="str">
        <f t="shared" si="215"/>
        <v/>
      </c>
      <c r="NT36" s="104" t="str">
        <f t="shared" si="216"/>
        <v/>
      </c>
      <c r="NU36" s="104" t="str">
        <f t="shared" si="217"/>
        <v/>
      </c>
      <c r="NV36" s="104" t="str">
        <f t="shared" si="218"/>
        <v/>
      </c>
      <c r="NW36" s="104" t="str">
        <f t="shared" si="219"/>
        <v/>
      </c>
      <c r="NX36" s="105" t="str">
        <f t="shared" si="72"/>
        <v/>
      </c>
      <c r="NY36" s="109" t="str">
        <f t="shared" si="220"/>
        <v/>
      </c>
      <c r="OA36" s="104" t="str">
        <f t="shared" si="73"/>
        <v/>
      </c>
      <c r="OB36" s="104" t="str">
        <f t="shared" si="74"/>
        <v/>
      </c>
      <c r="OC36" s="104" t="str">
        <f t="shared" si="75"/>
        <v/>
      </c>
      <c r="OD36" s="104" t="str">
        <f t="shared" si="76"/>
        <v/>
      </c>
      <c r="OE36" s="104" t="str">
        <f t="shared" si="77"/>
        <v/>
      </c>
      <c r="OF36" s="104" t="str">
        <f t="shared" si="78"/>
        <v/>
      </c>
      <c r="OG36" s="104" t="str">
        <f t="shared" si="79"/>
        <v/>
      </c>
      <c r="OH36" s="104" t="str">
        <f t="shared" si="80"/>
        <v/>
      </c>
      <c r="OI36" s="104" t="str">
        <f t="shared" si="81"/>
        <v/>
      </c>
      <c r="OJ36" s="104" t="str">
        <f t="shared" si="82"/>
        <v/>
      </c>
      <c r="OK36" s="104" t="str">
        <f t="shared" si="83"/>
        <v/>
      </c>
      <c r="OL36" s="104" t="str">
        <f t="shared" si="84"/>
        <v/>
      </c>
      <c r="OM36" s="133"/>
      <c r="ON36" s="104" t="str">
        <f t="shared" si="227"/>
        <v/>
      </c>
      <c r="OO36" s="104" t="str">
        <f t="shared" si="228"/>
        <v/>
      </c>
      <c r="OP36" s="104" t="str">
        <f t="shared" si="229"/>
        <v/>
      </c>
      <c r="OQ36" s="104" t="str">
        <f t="shared" si="230"/>
        <v/>
      </c>
      <c r="OR36" s="105" t="str">
        <f t="shared" si="221"/>
        <v/>
      </c>
      <c r="OS36" s="105" t="str">
        <f t="shared" si="222"/>
        <v/>
      </c>
      <c r="OT36" s="133"/>
      <c r="OU36" s="109" t="str">
        <f t="shared" si="89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36"/>
        <v>32</v>
      </c>
      <c r="B37" s="237"/>
      <c r="C37" s="237"/>
      <c r="D37" s="237"/>
      <c r="E37" s="238"/>
      <c r="F37" s="102"/>
      <c r="G37" s="102"/>
      <c r="H37" s="104" t="str">
        <f t="shared" si="0"/>
        <v/>
      </c>
      <c r="I37" s="102"/>
      <c r="J37" s="104" t="str">
        <f t="shared" si="90"/>
        <v/>
      </c>
      <c r="K37" s="102"/>
      <c r="L37" s="102"/>
      <c r="M37" s="104" t="str">
        <f t="shared" si="1"/>
        <v/>
      </c>
      <c r="N37" s="102"/>
      <c r="O37" s="104" t="str">
        <f t="shared" si="91"/>
        <v/>
      </c>
      <c r="P37" s="102"/>
      <c r="Q37" s="102"/>
      <c r="R37" s="104" t="str">
        <f t="shared" si="2"/>
        <v/>
      </c>
      <c r="S37" s="102"/>
      <c r="T37" s="104" t="str">
        <f t="shared" si="92"/>
        <v/>
      </c>
      <c r="U37" s="102"/>
      <c r="V37" s="102"/>
      <c r="W37" s="104" t="str">
        <f t="shared" si="3"/>
        <v/>
      </c>
      <c r="X37" s="102"/>
      <c r="Y37" s="104" t="str">
        <f t="shared" si="93"/>
        <v/>
      </c>
      <c r="Z37" s="102"/>
      <c r="AA37" s="102"/>
      <c r="AB37" s="104" t="str">
        <f t="shared" si="4"/>
        <v/>
      </c>
      <c r="AC37" s="102"/>
      <c r="AD37" s="104" t="str">
        <f t="shared" si="94"/>
        <v/>
      </c>
      <c r="AE37" s="104" t="str">
        <f t="shared" si="95"/>
        <v/>
      </c>
      <c r="AF37" s="104" t="str">
        <f t="shared" si="96"/>
        <v/>
      </c>
      <c r="AG37" s="104" t="str">
        <f t="shared" si="97"/>
        <v/>
      </c>
      <c r="AH37" s="104" t="str">
        <f t="shared" si="98"/>
        <v/>
      </c>
      <c r="AI37" s="104" t="str">
        <f t="shared" si="99"/>
        <v/>
      </c>
      <c r="AJ37" s="105" t="str">
        <f t="shared" si="5"/>
        <v/>
      </c>
      <c r="AK37" s="109" t="str">
        <f t="shared" si="6"/>
        <v/>
      </c>
      <c r="AL37" s="102"/>
      <c r="AM37" s="102"/>
      <c r="AN37" s="104" t="str">
        <f t="shared" si="7"/>
        <v/>
      </c>
      <c r="AO37" s="102"/>
      <c r="AP37" s="104" t="str">
        <f t="shared" si="100"/>
        <v/>
      </c>
      <c r="AQ37" s="102"/>
      <c r="AR37" s="102"/>
      <c r="AS37" s="104" t="str">
        <f t="shared" si="8"/>
        <v/>
      </c>
      <c r="AT37" s="102"/>
      <c r="AU37" s="104" t="str">
        <f t="shared" si="101"/>
        <v/>
      </c>
      <c r="AV37" s="102"/>
      <c r="AW37" s="102"/>
      <c r="AX37" s="104" t="str">
        <f t="shared" si="9"/>
        <v/>
      </c>
      <c r="AY37" s="102"/>
      <c r="AZ37" s="104" t="str">
        <f t="shared" si="102"/>
        <v/>
      </c>
      <c r="BA37" s="102"/>
      <c r="BB37" s="102"/>
      <c r="BC37" s="104" t="str">
        <f t="shared" si="10"/>
        <v/>
      </c>
      <c r="BD37" s="102"/>
      <c r="BE37" s="104" t="str">
        <f t="shared" si="103"/>
        <v/>
      </c>
      <c r="BF37" s="102"/>
      <c r="BG37" s="102"/>
      <c r="BH37" s="104" t="str">
        <f t="shared" si="11"/>
        <v/>
      </c>
      <c r="BI37" s="102"/>
      <c r="BJ37" s="104" t="str">
        <f t="shared" si="104"/>
        <v/>
      </c>
      <c r="BK37" s="104" t="str">
        <f t="shared" si="105"/>
        <v/>
      </c>
      <c r="BL37" s="104" t="str">
        <f t="shared" si="106"/>
        <v/>
      </c>
      <c r="BM37" s="104" t="str">
        <f t="shared" si="107"/>
        <v/>
      </c>
      <c r="BN37" s="104" t="str">
        <f t="shared" si="108"/>
        <v/>
      </c>
      <c r="BO37" s="104" t="str">
        <f t="shared" si="109"/>
        <v/>
      </c>
      <c r="BP37" s="105" t="str">
        <f t="shared" si="12"/>
        <v/>
      </c>
      <c r="BQ37" s="109" t="str">
        <f t="shared" si="110"/>
        <v/>
      </c>
      <c r="BR37" s="102"/>
      <c r="BS37" s="102"/>
      <c r="BT37" s="104" t="str">
        <f t="shared" si="13"/>
        <v/>
      </c>
      <c r="BU37" s="102"/>
      <c r="BV37" s="104" t="str">
        <f t="shared" si="111"/>
        <v/>
      </c>
      <c r="BW37" s="102"/>
      <c r="BX37" s="102"/>
      <c r="BY37" s="104" t="str">
        <f t="shared" si="14"/>
        <v/>
      </c>
      <c r="BZ37" s="102"/>
      <c r="CA37" s="104" t="str">
        <f t="shared" si="112"/>
        <v/>
      </c>
      <c r="CB37" s="102"/>
      <c r="CC37" s="102"/>
      <c r="CD37" s="104" t="str">
        <f t="shared" si="15"/>
        <v/>
      </c>
      <c r="CE37" s="102"/>
      <c r="CF37" s="104" t="str">
        <f t="shared" si="113"/>
        <v/>
      </c>
      <c r="CG37" s="102"/>
      <c r="CH37" s="102"/>
      <c r="CI37" s="104" t="str">
        <f t="shared" si="16"/>
        <v/>
      </c>
      <c r="CJ37" s="102"/>
      <c r="CK37" s="104" t="str">
        <f t="shared" si="114"/>
        <v/>
      </c>
      <c r="CL37" s="102"/>
      <c r="CM37" s="102"/>
      <c r="CN37" s="104" t="str">
        <f t="shared" si="17"/>
        <v/>
      </c>
      <c r="CO37" s="102"/>
      <c r="CP37" s="104" t="str">
        <f t="shared" si="115"/>
        <v/>
      </c>
      <c r="CQ37" s="104" t="str">
        <f t="shared" si="116"/>
        <v/>
      </c>
      <c r="CR37" s="104" t="str">
        <f t="shared" si="117"/>
        <v/>
      </c>
      <c r="CS37" s="104" t="str">
        <f t="shared" si="118"/>
        <v/>
      </c>
      <c r="CT37" s="104" t="str">
        <f t="shared" si="119"/>
        <v/>
      </c>
      <c r="CU37" s="104" t="str">
        <f t="shared" si="120"/>
        <v/>
      </c>
      <c r="CV37" s="105" t="str">
        <f t="shared" si="18"/>
        <v/>
      </c>
      <c r="CW37" s="109" t="str">
        <f t="shared" si="121"/>
        <v/>
      </c>
      <c r="CX37" s="102"/>
      <c r="CY37" s="102"/>
      <c r="CZ37" s="104" t="str">
        <f t="shared" si="19"/>
        <v/>
      </c>
      <c r="DA37" s="102"/>
      <c r="DB37" s="104" t="str">
        <f t="shared" si="122"/>
        <v/>
      </c>
      <c r="DC37" s="102"/>
      <c r="DD37" s="102"/>
      <c r="DE37" s="104" t="str">
        <f t="shared" si="20"/>
        <v/>
      </c>
      <c r="DF37" s="102"/>
      <c r="DG37" s="104" t="str">
        <f t="shared" si="123"/>
        <v/>
      </c>
      <c r="DH37" s="102"/>
      <c r="DI37" s="102"/>
      <c r="DJ37" s="104" t="str">
        <f t="shared" si="21"/>
        <v/>
      </c>
      <c r="DK37" s="102"/>
      <c r="DL37" s="104" t="str">
        <f t="shared" si="124"/>
        <v/>
      </c>
      <c r="DM37" s="102"/>
      <c r="DN37" s="102"/>
      <c r="DO37" s="104" t="str">
        <f t="shared" si="22"/>
        <v/>
      </c>
      <c r="DP37" s="102"/>
      <c r="DQ37" s="104" t="str">
        <f t="shared" si="125"/>
        <v/>
      </c>
      <c r="DR37" s="102"/>
      <c r="DS37" s="102"/>
      <c r="DT37" s="104" t="str">
        <f t="shared" si="23"/>
        <v/>
      </c>
      <c r="DU37" s="102"/>
      <c r="DV37" s="104" t="str">
        <f t="shared" si="126"/>
        <v/>
      </c>
      <c r="DW37" s="104" t="str">
        <f t="shared" si="127"/>
        <v/>
      </c>
      <c r="DX37" s="104" t="str">
        <f t="shared" si="128"/>
        <v/>
      </c>
      <c r="DY37" s="104" t="str">
        <f t="shared" si="129"/>
        <v/>
      </c>
      <c r="DZ37" s="104" t="str">
        <f t="shared" si="130"/>
        <v/>
      </c>
      <c r="EA37" s="104" t="str">
        <f t="shared" si="131"/>
        <v/>
      </c>
      <c r="EB37" s="105" t="str">
        <f t="shared" si="24"/>
        <v/>
      </c>
      <c r="EC37" s="109" t="str">
        <f t="shared" si="132"/>
        <v/>
      </c>
      <c r="ED37" s="102"/>
      <c r="EE37" s="102"/>
      <c r="EF37" s="104" t="str">
        <f t="shared" si="25"/>
        <v/>
      </c>
      <c r="EG37" s="102"/>
      <c r="EH37" s="104" t="str">
        <f t="shared" si="133"/>
        <v/>
      </c>
      <c r="EI37" s="102"/>
      <c r="EJ37" s="102"/>
      <c r="EK37" s="104" t="str">
        <f t="shared" si="26"/>
        <v/>
      </c>
      <c r="EL37" s="102"/>
      <c r="EM37" s="104" t="str">
        <f t="shared" si="134"/>
        <v/>
      </c>
      <c r="EN37" s="102"/>
      <c r="EO37" s="102"/>
      <c r="EP37" s="104" t="str">
        <f t="shared" si="27"/>
        <v/>
      </c>
      <c r="EQ37" s="102"/>
      <c r="ER37" s="104" t="str">
        <f t="shared" si="135"/>
        <v/>
      </c>
      <c r="ES37" s="102"/>
      <c r="ET37" s="102"/>
      <c r="EU37" s="104" t="str">
        <f t="shared" si="28"/>
        <v/>
      </c>
      <c r="EV37" s="102"/>
      <c r="EW37" s="104" t="str">
        <f t="shared" si="136"/>
        <v/>
      </c>
      <c r="EX37" s="102"/>
      <c r="EY37" s="102"/>
      <c r="EZ37" s="104" t="str">
        <f t="shared" si="29"/>
        <v/>
      </c>
      <c r="FA37" s="102"/>
      <c r="FB37" s="104" t="str">
        <f t="shared" si="137"/>
        <v/>
      </c>
      <c r="FC37" s="104" t="str">
        <f t="shared" si="138"/>
        <v/>
      </c>
      <c r="FD37" s="104" t="str">
        <f t="shared" si="139"/>
        <v/>
      </c>
      <c r="FE37" s="104" t="str">
        <f t="shared" si="140"/>
        <v/>
      </c>
      <c r="FF37" s="104" t="str">
        <f t="shared" si="141"/>
        <v/>
      </c>
      <c r="FG37" s="104" t="str">
        <f t="shared" si="142"/>
        <v/>
      </c>
      <c r="FH37" s="105" t="str">
        <f t="shared" si="30"/>
        <v/>
      </c>
      <c r="FI37" s="109" t="str">
        <f t="shared" si="143"/>
        <v/>
      </c>
      <c r="FJ37" s="102"/>
      <c r="FK37" s="102"/>
      <c r="FL37" s="104" t="str">
        <f t="shared" si="31"/>
        <v/>
      </c>
      <c r="FM37" s="102"/>
      <c r="FN37" s="104" t="str">
        <f t="shared" si="144"/>
        <v/>
      </c>
      <c r="FO37" s="102"/>
      <c r="FP37" s="102"/>
      <c r="FQ37" s="104" t="str">
        <f t="shared" si="32"/>
        <v/>
      </c>
      <c r="FR37" s="102"/>
      <c r="FS37" s="104" t="str">
        <f t="shared" si="145"/>
        <v/>
      </c>
      <c r="FT37" s="102"/>
      <c r="FU37" s="102"/>
      <c r="FV37" s="104" t="str">
        <f t="shared" si="33"/>
        <v/>
      </c>
      <c r="FW37" s="102"/>
      <c r="FX37" s="104" t="str">
        <f t="shared" si="146"/>
        <v/>
      </c>
      <c r="FY37" s="102"/>
      <c r="FZ37" s="102"/>
      <c r="GA37" s="104" t="str">
        <f t="shared" si="34"/>
        <v/>
      </c>
      <c r="GB37" s="102"/>
      <c r="GC37" s="104" t="str">
        <f t="shared" si="147"/>
        <v/>
      </c>
      <c r="GD37" s="102"/>
      <c r="GE37" s="102"/>
      <c r="GF37" s="104" t="str">
        <f t="shared" si="35"/>
        <v/>
      </c>
      <c r="GG37" s="102"/>
      <c r="GH37" s="104" t="str">
        <f t="shared" si="148"/>
        <v/>
      </c>
      <c r="GI37" s="104" t="str">
        <f t="shared" si="149"/>
        <v/>
      </c>
      <c r="GJ37" s="104" t="str">
        <f t="shared" si="150"/>
        <v/>
      </c>
      <c r="GK37" s="104" t="str">
        <f t="shared" si="151"/>
        <v/>
      </c>
      <c r="GL37" s="104" t="str">
        <f t="shared" si="152"/>
        <v/>
      </c>
      <c r="GM37" s="104" t="str">
        <f t="shared" si="153"/>
        <v/>
      </c>
      <c r="GN37" s="105" t="str">
        <f t="shared" si="36"/>
        <v/>
      </c>
      <c r="GO37" s="109" t="str">
        <f t="shared" si="154"/>
        <v/>
      </c>
      <c r="GP37" s="102"/>
      <c r="GQ37" s="102"/>
      <c r="GR37" s="104" t="str">
        <f t="shared" si="37"/>
        <v/>
      </c>
      <c r="GS37" s="102"/>
      <c r="GT37" s="104" t="str">
        <f t="shared" si="155"/>
        <v/>
      </c>
      <c r="GU37" s="102"/>
      <c r="GV37" s="102"/>
      <c r="GW37" s="104" t="str">
        <f t="shared" si="38"/>
        <v/>
      </c>
      <c r="GX37" s="102"/>
      <c r="GY37" s="104" t="str">
        <f t="shared" si="156"/>
        <v/>
      </c>
      <c r="GZ37" s="102"/>
      <c r="HA37" s="102"/>
      <c r="HB37" s="104" t="str">
        <f t="shared" si="39"/>
        <v/>
      </c>
      <c r="HC37" s="102"/>
      <c r="HD37" s="104" t="str">
        <f t="shared" si="157"/>
        <v/>
      </c>
      <c r="HE37" s="102"/>
      <c r="HF37" s="102"/>
      <c r="HG37" s="104" t="str">
        <f t="shared" si="40"/>
        <v/>
      </c>
      <c r="HH37" s="102"/>
      <c r="HI37" s="104" t="str">
        <f t="shared" si="158"/>
        <v/>
      </c>
      <c r="HJ37" s="102"/>
      <c r="HK37" s="102"/>
      <c r="HL37" s="104" t="str">
        <f t="shared" si="41"/>
        <v/>
      </c>
      <c r="HM37" s="102"/>
      <c r="HN37" s="104" t="str">
        <f t="shared" si="159"/>
        <v/>
      </c>
      <c r="HO37" s="104" t="str">
        <f t="shared" si="160"/>
        <v/>
      </c>
      <c r="HP37" s="104" t="str">
        <f t="shared" si="161"/>
        <v/>
      </c>
      <c r="HQ37" s="104" t="str">
        <f t="shared" si="162"/>
        <v/>
      </c>
      <c r="HR37" s="104" t="str">
        <f t="shared" si="163"/>
        <v/>
      </c>
      <c r="HS37" s="104" t="str">
        <f t="shared" si="164"/>
        <v/>
      </c>
      <c r="HT37" s="105" t="str">
        <f t="shared" si="42"/>
        <v/>
      </c>
      <c r="HU37" s="109" t="str">
        <f t="shared" si="165"/>
        <v/>
      </c>
      <c r="HV37" s="102"/>
      <c r="HW37" s="102"/>
      <c r="HX37" s="104" t="str">
        <f t="shared" si="43"/>
        <v/>
      </c>
      <c r="HY37" s="102"/>
      <c r="HZ37" s="104" t="str">
        <f t="shared" si="166"/>
        <v/>
      </c>
      <c r="IA37" s="102"/>
      <c r="IB37" s="102"/>
      <c r="IC37" s="104" t="str">
        <f t="shared" si="44"/>
        <v/>
      </c>
      <c r="ID37" s="102"/>
      <c r="IE37" s="104" t="str">
        <f t="shared" si="167"/>
        <v/>
      </c>
      <c r="IF37" s="102"/>
      <c r="IG37" s="102"/>
      <c r="IH37" s="104" t="str">
        <f t="shared" si="45"/>
        <v/>
      </c>
      <c r="II37" s="102"/>
      <c r="IJ37" s="104" t="str">
        <f t="shared" si="168"/>
        <v/>
      </c>
      <c r="IK37" s="102"/>
      <c r="IL37" s="102"/>
      <c r="IM37" s="104" t="str">
        <f t="shared" si="46"/>
        <v/>
      </c>
      <c r="IN37" s="102"/>
      <c r="IO37" s="104" t="str">
        <f t="shared" si="169"/>
        <v/>
      </c>
      <c r="IP37" s="102"/>
      <c r="IQ37" s="102"/>
      <c r="IR37" s="104" t="str">
        <f t="shared" si="47"/>
        <v/>
      </c>
      <c r="IS37" s="102"/>
      <c r="IT37" s="104" t="str">
        <f t="shared" si="170"/>
        <v/>
      </c>
      <c r="IU37" s="104" t="str">
        <f t="shared" si="171"/>
        <v/>
      </c>
      <c r="IV37" s="104" t="str">
        <f t="shared" si="172"/>
        <v/>
      </c>
      <c r="IW37" s="104" t="str">
        <f t="shared" si="173"/>
        <v/>
      </c>
      <c r="IX37" s="104" t="str">
        <f t="shared" si="174"/>
        <v/>
      </c>
      <c r="IY37" s="104" t="str">
        <f t="shared" si="175"/>
        <v/>
      </c>
      <c r="IZ37" s="105" t="str">
        <f t="shared" si="48"/>
        <v/>
      </c>
      <c r="JA37" s="109" t="str">
        <f t="shared" si="176"/>
        <v/>
      </c>
      <c r="JB37" s="102"/>
      <c r="JC37" s="102"/>
      <c r="JD37" s="104" t="str">
        <f t="shared" si="49"/>
        <v/>
      </c>
      <c r="JE37" s="102"/>
      <c r="JF37" s="104" t="str">
        <f t="shared" si="177"/>
        <v/>
      </c>
      <c r="JG37" s="102"/>
      <c r="JH37" s="102"/>
      <c r="JI37" s="104" t="str">
        <f t="shared" si="50"/>
        <v/>
      </c>
      <c r="JJ37" s="102"/>
      <c r="JK37" s="104" t="str">
        <f t="shared" si="178"/>
        <v/>
      </c>
      <c r="JL37" s="102"/>
      <c r="JM37" s="102"/>
      <c r="JN37" s="104" t="str">
        <f t="shared" si="51"/>
        <v/>
      </c>
      <c r="JO37" s="102"/>
      <c r="JP37" s="104" t="str">
        <f t="shared" si="179"/>
        <v/>
      </c>
      <c r="JQ37" s="102"/>
      <c r="JR37" s="102"/>
      <c r="JS37" s="104" t="str">
        <f t="shared" si="52"/>
        <v/>
      </c>
      <c r="JT37" s="102"/>
      <c r="JU37" s="104" t="str">
        <f t="shared" si="180"/>
        <v/>
      </c>
      <c r="JV37" s="102"/>
      <c r="JW37" s="102"/>
      <c r="JX37" s="104" t="str">
        <f t="shared" si="53"/>
        <v/>
      </c>
      <c r="JY37" s="102"/>
      <c r="JZ37" s="104" t="str">
        <f t="shared" si="181"/>
        <v/>
      </c>
      <c r="KA37" s="104" t="str">
        <f t="shared" si="182"/>
        <v/>
      </c>
      <c r="KB37" s="104" t="str">
        <f t="shared" si="183"/>
        <v/>
      </c>
      <c r="KC37" s="104" t="str">
        <f t="shared" si="184"/>
        <v/>
      </c>
      <c r="KD37" s="104" t="str">
        <f t="shared" si="185"/>
        <v/>
      </c>
      <c r="KE37" s="104" t="str">
        <f t="shared" si="186"/>
        <v/>
      </c>
      <c r="KF37" s="105" t="str">
        <f t="shared" si="54"/>
        <v/>
      </c>
      <c r="KG37" s="109" t="str">
        <f t="shared" si="187"/>
        <v/>
      </c>
      <c r="KH37" s="102"/>
      <c r="KI37" s="102"/>
      <c r="KJ37" s="104" t="str">
        <f t="shared" si="55"/>
        <v/>
      </c>
      <c r="KK37" s="102"/>
      <c r="KL37" s="104" t="str">
        <f t="shared" si="188"/>
        <v/>
      </c>
      <c r="KM37" s="102"/>
      <c r="KN37" s="102"/>
      <c r="KO37" s="104" t="str">
        <f t="shared" si="56"/>
        <v/>
      </c>
      <c r="KP37" s="102"/>
      <c r="KQ37" s="104" t="str">
        <f t="shared" si="189"/>
        <v/>
      </c>
      <c r="KR37" s="102"/>
      <c r="KS37" s="102"/>
      <c r="KT37" s="104" t="str">
        <f t="shared" si="57"/>
        <v/>
      </c>
      <c r="KU37" s="102"/>
      <c r="KV37" s="104" t="str">
        <f t="shared" si="190"/>
        <v/>
      </c>
      <c r="KW37" s="102"/>
      <c r="KX37" s="102"/>
      <c r="KY37" s="104" t="str">
        <f t="shared" si="58"/>
        <v/>
      </c>
      <c r="KZ37" s="102"/>
      <c r="LA37" s="104" t="str">
        <f t="shared" si="191"/>
        <v/>
      </c>
      <c r="LB37" s="102"/>
      <c r="LC37" s="102"/>
      <c r="LD37" s="104" t="str">
        <f t="shared" si="59"/>
        <v/>
      </c>
      <c r="LE37" s="102"/>
      <c r="LF37" s="104" t="str">
        <f t="shared" si="192"/>
        <v/>
      </c>
      <c r="LG37" s="104" t="str">
        <f t="shared" si="193"/>
        <v/>
      </c>
      <c r="LH37" s="104" t="str">
        <f t="shared" si="194"/>
        <v/>
      </c>
      <c r="LI37" s="104" t="str">
        <f t="shared" si="195"/>
        <v/>
      </c>
      <c r="LJ37" s="104" t="str">
        <f t="shared" si="196"/>
        <v/>
      </c>
      <c r="LK37" s="104" t="str">
        <f t="shared" si="197"/>
        <v/>
      </c>
      <c r="LL37" s="105" t="str">
        <f t="shared" si="60"/>
        <v/>
      </c>
      <c r="LM37" s="109" t="str">
        <f t="shared" si="198"/>
        <v/>
      </c>
      <c r="LN37" s="102"/>
      <c r="LO37" s="102"/>
      <c r="LP37" s="104" t="str">
        <f t="shared" si="61"/>
        <v/>
      </c>
      <c r="LQ37" s="102"/>
      <c r="LR37" s="104" t="str">
        <f t="shared" si="199"/>
        <v/>
      </c>
      <c r="LS37" s="102"/>
      <c r="LT37" s="102"/>
      <c r="LU37" s="104" t="str">
        <f t="shared" si="62"/>
        <v/>
      </c>
      <c r="LV37" s="102"/>
      <c r="LW37" s="104" t="str">
        <f t="shared" si="200"/>
        <v/>
      </c>
      <c r="LX37" s="102"/>
      <c r="LY37" s="102"/>
      <c r="LZ37" s="104" t="str">
        <f t="shared" si="63"/>
        <v/>
      </c>
      <c r="MA37" s="102"/>
      <c r="MB37" s="104" t="str">
        <f t="shared" si="201"/>
        <v/>
      </c>
      <c r="MC37" s="102"/>
      <c r="MD37" s="102"/>
      <c r="ME37" s="104" t="str">
        <f t="shared" si="64"/>
        <v/>
      </c>
      <c r="MF37" s="102"/>
      <c r="MG37" s="104" t="str">
        <f t="shared" si="202"/>
        <v/>
      </c>
      <c r="MH37" s="102"/>
      <c r="MI37" s="102"/>
      <c r="MJ37" s="104" t="str">
        <f t="shared" si="65"/>
        <v/>
      </c>
      <c r="MK37" s="102"/>
      <c r="ML37" s="104" t="str">
        <f t="shared" si="203"/>
        <v/>
      </c>
      <c r="MM37" s="104" t="str">
        <f t="shared" si="204"/>
        <v/>
      </c>
      <c r="MN37" s="104" t="str">
        <f t="shared" si="205"/>
        <v/>
      </c>
      <c r="MO37" s="104" t="str">
        <f t="shared" si="206"/>
        <v/>
      </c>
      <c r="MP37" s="104" t="str">
        <f t="shared" si="207"/>
        <v/>
      </c>
      <c r="MQ37" s="104" t="str">
        <f t="shared" si="208"/>
        <v/>
      </c>
      <c r="MR37" s="105" t="str">
        <f t="shared" si="66"/>
        <v/>
      </c>
      <c r="MS37" s="109" t="str">
        <f t="shared" si="209"/>
        <v/>
      </c>
      <c r="MT37" s="102"/>
      <c r="MU37" s="102"/>
      <c r="MV37" s="104" t="str">
        <f t="shared" si="67"/>
        <v/>
      </c>
      <c r="MW37" s="102"/>
      <c r="MX37" s="104" t="str">
        <f t="shared" si="210"/>
        <v/>
      </c>
      <c r="MY37" s="102"/>
      <c r="MZ37" s="102"/>
      <c r="NA37" s="104" t="str">
        <f t="shared" si="68"/>
        <v/>
      </c>
      <c r="NB37" s="102"/>
      <c r="NC37" s="104" t="str">
        <f t="shared" si="211"/>
        <v/>
      </c>
      <c r="ND37" s="102"/>
      <c r="NE37" s="102"/>
      <c r="NF37" s="104" t="str">
        <f t="shared" si="69"/>
        <v/>
      </c>
      <c r="NG37" s="102"/>
      <c r="NH37" s="104" t="str">
        <f t="shared" si="212"/>
        <v/>
      </c>
      <c r="NI37" s="102"/>
      <c r="NJ37" s="102"/>
      <c r="NK37" s="104" t="str">
        <f t="shared" si="70"/>
        <v/>
      </c>
      <c r="NL37" s="102"/>
      <c r="NM37" s="104" t="str">
        <f t="shared" si="213"/>
        <v/>
      </c>
      <c r="NN37" s="102"/>
      <c r="NO37" s="102"/>
      <c r="NP37" s="104" t="str">
        <f t="shared" si="71"/>
        <v/>
      </c>
      <c r="NQ37" s="102"/>
      <c r="NR37" s="104" t="str">
        <f t="shared" si="214"/>
        <v/>
      </c>
      <c r="NS37" s="104" t="str">
        <f t="shared" si="215"/>
        <v/>
      </c>
      <c r="NT37" s="104" t="str">
        <f t="shared" si="216"/>
        <v/>
      </c>
      <c r="NU37" s="104" t="str">
        <f t="shared" si="217"/>
        <v/>
      </c>
      <c r="NV37" s="104" t="str">
        <f t="shared" si="218"/>
        <v/>
      </c>
      <c r="NW37" s="104" t="str">
        <f t="shared" si="219"/>
        <v/>
      </c>
      <c r="NX37" s="105" t="str">
        <f t="shared" si="72"/>
        <v/>
      </c>
      <c r="NY37" s="109" t="str">
        <f t="shared" si="220"/>
        <v/>
      </c>
      <c r="OA37" s="104" t="str">
        <f t="shared" si="73"/>
        <v/>
      </c>
      <c r="OB37" s="104" t="str">
        <f t="shared" si="74"/>
        <v/>
      </c>
      <c r="OC37" s="104" t="str">
        <f t="shared" si="75"/>
        <v/>
      </c>
      <c r="OD37" s="104" t="str">
        <f t="shared" si="76"/>
        <v/>
      </c>
      <c r="OE37" s="104" t="str">
        <f t="shared" si="77"/>
        <v/>
      </c>
      <c r="OF37" s="104" t="str">
        <f t="shared" si="78"/>
        <v/>
      </c>
      <c r="OG37" s="104" t="str">
        <f t="shared" si="79"/>
        <v/>
      </c>
      <c r="OH37" s="104" t="str">
        <f t="shared" si="80"/>
        <v/>
      </c>
      <c r="OI37" s="104" t="str">
        <f t="shared" si="81"/>
        <v/>
      </c>
      <c r="OJ37" s="104" t="str">
        <f t="shared" si="82"/>
        <v/>
      </c>
      <c r="OK37" s="104" t="str">
        <f t="shared" si="83"/>
        <v/>
      </c>
      <c r="OL37" s="104" t="str">
        <f t="shared" si="84"/>
        <v/>
      </c>
      <c r="OM37" s="134"/>
      <c r="ON37" s="104" t="str">
        <f t="shared" si="227"/>
        <v/>
      </c>
      <c r="OO37" s="104" t="str">
        <f t="shared" si="228"/>
        <v/>
      </c>
      <c r="OP37" s="104" t="str">
        <f t="shared" si="229"/>
        <v/>
      </c>
      <c r="OQ37" s="104" t="str">
        <f t="shared" si="230"/>
        <v/>
      </c>
      <c r="OR37" s="105" t="str">
        <f t="shared" si="221"/>
        <v/>
      </c>
      <c r="OS37" s="105" t="str">
        <f t="shared" si="222"/>
        <v/>
      </c>
      <c r="OT37" s="134"/>
      <c r="OU37" s="109" t="str">
        <f t="shared" si="89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36"/>
        <v>33</v>
      </c>
      <c r="B38" s="237"/>
      <c r="C38" s="237"/>
      <c r="D38" s="237"/>
      <c r="E38" s="238"/>
      <c r="F38" s="102"/>
      <c r="G38" s="102"/>
      <c r="H38" s="104" t="str">
        <f t="shared" ref="H38:H69" si="237">IF(AND(F38="",G38=""),"",F38*F$4+G38*(1-F$4))</f>
        <v/>
      </c>
      <c r="I38" s="102"/>
      <c r="J38" s="104" t="str">
        <f t="shared" si="90"/>
        <v/>
      </c>
      <c r="K38" s="102"/>
      <c r="L38" s="102"/>
      <c r="M38" s="104" t="str">
        <f t="shared" ref="M38:M69" si="238">IF(AND(K38="",L38=""),"",K38*K$4+L38*(1-K$4))</f>
        <v/>
      </c>
      <c r="N38" s="102"/>
      <c r="O38" s="104" t="str">
        <f t="shared" si="91"/>
        <v/>
      </c>
      <c r="P38" s="102"/>
      <c r="Q38" s="102"/>
      <c r="R38" s="104" t="str">
        <f t="shared" ref="R38:R69" si="239">IF(AND(P38="",Q38=""),"",P38*P$4+Q38*(1-P$4))</f>
        <v/>
      </c>
      <c r="S38" s="102"/>
      <c r="T38" s="104" t="str">
        <f t="shared" si="92"/>
        <v/>
      </c>
      <c r="U38" s="102"/>
      <c r="V38" s="102"/>
      <c r="W38" s="104" t="str">
        <f t="shared" ref="W38:W69" si="240">IF(AND(U38="",V38=""),"",U38*U$4+V38*(1-U$4))</f>
        <v/>
      </c>
      <c r="X38" s="102"/>
      <c r="Y38" s="104" t="str">
        <f t="shared" si="93"/>
        <v/>
      </c>
      <c r="Z38" s="102"/>
      <c r="AA38" s="102"/>
      <c r="AB38" s="104" t="str">
        <f t="shared" ref="AB38:AB69" si="241">IF(AND(Z38="",AA38=""),"",Z38*Z$4+AA38*(1-Z$4))</f>
        <v/>
      </c>
      <c r="AC38" s="102"/>
      <c r="AD38" s="104" t="str">
        <f t="shared" si="94"/>
        <v/>
      </c>
      <c r="AE38" s="104" t="str">
        <f t="shared" si="95"/>
        <v/>
      </c>
      <c r="AF38" s="104" t="str">
        <f t="shared" si="96"/>
        <v/>
      </c>
      <c r="AG38" s="104" t="str">
        <f t="shared" si="97"/>
        <v/>
      </c>
      <c r="AH38" s="104" t="str">
        <f t="shared" si="98"/>
        <v/>
      </c>
      <c r="AI38" s="104" t="str">
        <f t="shared" si="99"/>
        <v/>
      </c>
      <c r="AJ38" s="105" t="str">
        <f t="shared" ref="AJ38:AJ69" si="242">IF(AG38="","",IF(SUM(AI38)&lt;10,0,AJ$4))</f>
        <v/>
      </c>
      <c r="AK38" s="109" t="str">
        <f t="shared" ref="AK38:AK69" si="243">IF(ISERROR(RANK(AI38,AI$6:AI$85)),"",RANK(AI38,AI$6:AI$85))</f>
        <v/>
      </c>
      <c r="AL38" s="102"/>
      <c r="AM38" s="102"/>
      <c r="AN38" s="104" t="str">
        <f t="shared" ref="AN38:AN69" si="244">IF(AND(AL38="",AM38=""),"",AL38*AL$4+AM38*(1-AL$4))</f>
        <v/>
      </c>
      <c r="AO38" s="102"/>
      <c r="AP38" s="104" t="str">
        <f t="shared" si="100"/>
        <v/>
      </c>
      <c r="AQ38" s="102"/>
      <c r="AR38" s="102"/>
      <c r="AS38" s="104" t="str">
        <f t="shared" ref="AS38:AS69" si="245">IF(AND(AQ38="",AR38=""),"",AQ38*AQ$4+AR38*(1-AQ$4))</f>
        <v/>
      </c>
      <c r="AT38" s="102"/>
      <c r="AU38" s="104" t="str">
        <f t="shared" si="101"/>
        <v/>
      </c>
      <c r="AV38" s="102"/>
      <c r="AW38" s="102"/>
      <c r="AX38" s="104" t="str">
        <f t="shared" ref="AX38:AX69" si="246">IF(AND(AV38="",AW38=""),"",AV38*AV$4+AW38*(1-AV$4))</f>
        <v/>
      </c>
      <c r="AY38" s="102"/>
      <c r="AZ38" s="104" t="str">
        <f t="shared" si="102"/>
        <v/>
      </c>
      <c r="BA38" s="102"/>
      <c r="BB38" s="102"/>
      <c r="BC38" s="104" t="str">
        <f t="shared" ref="BC38:BC69" si="247">IF(AND(BA38="",BB38=""),"",BA38*BA$4+BB38*(1-BA$4))</f>
        <v/>
      </c>
      <c r="BD38" s="102"/>
      <c r="BE38" s="104" t="str">
        <f t="shared" si="103"/>
        <v/>
      </c>
      <c r="BF38" s="102"/>
      <c r="BG38" s="102"/>
      <c r="BH38" s="104" t="str">
        <f t="shared" ref="BH38:BH69" si="248">IF(AND(BF38="",BG38=""),"",BF38*BF$4+BG38*(1-BF$4))</f>
        <v/>
      </c>
      <c r="BI38" s="102"/>
      <c r="BJ38" s="104" t="str">
        <f t="shared" si="104"/>
        <v/>
      </c>
      <c r="BK38" s="104" t="str">
        <f t="shared" si="105"/>
        <v/>
      </c>
      <c r="BL38" s="104" t="str">
        <f t="shared" si="106"/>
        <v/>
      </c>
      <c r="BM38" s="104" t="str">
        <f t="shared" si="107"/>
        <v/>
      </c>
      <c r="BN38" s="104" t="str">
        <f t="shared" si="108"/>
        <v/>
      </c>
      <c r="BO38" s="104" t="str">
        <f t="shared" si="109"/>
        <v/>
      </c>
      <c r="BP38" s="105" t="str">
        <f t="shared" ref="BP38:BP69" si="249">IF(BM38="","",IF(SUM(BO38)=0,IF(SUM(BM38)&gt;=10,BP$4,0),IF(SUM(BO38)&gt;=10,BP$4,0)))</f>
        <v/>
      </c>
      <c r="BQ38" s="109" t="str">
        <f t="shared" si="110"/>
        <v/>
      </c>
      <c r="BR38" s="102"/>
      <c r="BS38" s="102"/>
      <c r="BT38" s="104" t="str">
        <f t="shared" ref="BT38:BT69" si="250">IF(AND(BR38="",BS38=""),"",BR38*BR$4+BS38*(1-BR$4))</f>
        <v/>
      </c>
      <c r="BU38" s="102"/>
      <c r="BV38" s="104" t="str">
        <f t="shared" si="111"/>
        <v/>
      </c>
      <c r="BW38" s="102"/>
      <c r="BX38" s="102"/>
      <c r="BY38" s="104" t="str">
        <f t="shared" ref="BY38:BY69" si="251">IF(AND(BW38="",BX38=""),"",BW38*BW$4+BX38*(1-BW$4))</f>
        <v/>
      </c>
      <c r="BZ38" s="102"/>
      <c r="CA38" s="104" t="str">
        <f t="shared" si="112"/>
        <v/>
      </c>
      <c r="CB38" s="102"/>
      <c r="CC38" s="102"/>
      <c r="CD38" s="104" t="str">
        <f t="shared" ref="CD38:CD69" si="252">IF(AND(CB38="",CC38=""),"",CB38*CB$4+CC38*(1-CB$4))</f>
        <v/>
      </c>
      <c r="CE38" s="102"/>
      <c r="CF38" s="104" t="str">
        <f t="shared" si="113"/>
        <v/>
      </c>
      <c r="CG38" s="102"/>
      <c r="CH38" s="102"/>
      <c r="CI38" s="104" t="str">
        <f t="shared" ref="CI38:CI69" si="253">IF(AND(CG38="",CH38=""),"",CG38*CG$4+CH38*(1-CG$4))</f>
        <v/>
      </c>
      <c r="CJ38" s="102"/>
      <c r="CK38" s="104" t="str">
        <f t="shared" si="114"/>
        <v/>
      </c>
      <c r="CL38" s="102"/>
      <c r="CM38" s="102"/>
      <c r="CN38" s="104" t="str">
        <f t="shared" ref="CN38:CN69" si="254">IF(AND(CL38="",CM38=""),"",CL38*CL$4+CM38*(1-CL$4))</f>
        <v/>
      </c>
      <c r="CO38" s="102"/>
      <c r="CP38" s="104" t="str">
        <f t="shared" si="115"/>
        <v/>
      </c>
      <c r="CQ38" s="104" t="str">
        <f t="shared" si="116"/>
        <v/>
      </c>
      <c r="CR38" s="104" t="str">
        <f t="shared" si="117"/>
        <v/>
      </c>
      <c r="CS38" s="104" t="str">
        <f t="shared" si="118"/>
        <v/>
      </c>
      <c r="CT38" s="104" t="str">
        <f t="shared" si="119"/>
        <v/>
      </c>
      <c r="CU38" s="104" t="str">
        <f t="shared" si="120"/>
        <v/>
      </c>
      <c r="CV38" s="105" t="str">
        <f t="shared" ref="CV38:CV69" si="255">IF(CS38="","",IF(SUM(CU38)=0,IF(SUM(CS38)&gt;=10,CV$4,0),IF(SUM(CU38)&gt;=10,CV$4,0)))</f>
        <v/>
      </c>
      <c r="CW38" s="109" t="str">
        <f t="shared" si="121"/>
        <v/>
      </c>
      <c r="CX38" s="102"/>
      <c r="CY38" s="102"/>
      <c r="CZ38" s="104" t="str">
        <f t="shared" ref="CZ38:CZ69" si="256">IF(AND(CX38="",CY38=""),"",CX38*CX$4+CY38*(1-CX$4))</f>
        <v/>
      </c>
      <c r="DA38" s="102"/>
      <c r="DB38" s="104" t="str">
        <f t="shared" si="122"/>
        <v/>
      </c>
      <c r="DC38" s="102"/>
      <c r="DD38" s="102"/>
      <c r="DE38" s="104" t="str">
        <f t="shared" ref="DE38:DE69" si="257">IF(AND(DC38="",DD38=""),"",DC38*DC$4+DD38*(1-DC$4))</f>
        <v/>
      </c>
      <c r="DF38" s="102"/>
      <c r="DG38" s="104" t="str">
        <f t="shared" si="123"/>
        <v/>
      </c>
      <c r="DH38" s="102"/>
      <c r="DI38" s="102"/>
      <c r="DJ38" s="104" t="str">
        <f t="shared" ref="DJ38:DJ69" si="258">IF(AND(DH38="",DI38=""),"",DH38*DH$4+DI38*(1-DH$4))</f>
        <v/>
      </c>
      <c r="DK38" s="102"/>
      <c r="DL38" s="104" t="str">
        <f t="shared" si="124"/>
        <v/>
      </c>
      <c r="DM38" s="102"/>
      <c r="DN38" s="102"/>
      <c r="DO38" s="104" t="str">
        <f t="shared" ref="DO38:DO69" si="259">IF(AND(DM38="",DN38=""),"",DM38*DM$4+DN38*(1-DM$4))</f>
        <v/>
      </c>
      <c r="DP38" s="102"/>
      <c r="DQ38" s="104" t="str">
        <f t="shared" si="125"/>
        <v/>
      </c>
      <c r="DR38" s="102"/>
      <c r="DS38" s="102"/>
      <c r="DT38" s="104" t="str">
        <f t="shared" ref="DT38:DT69" si="260">IF(AND(DR38="",DS38=""),"",DR38*DR$4+DS38*(1-DR$4))</f>
        <v/>
      </c>
      <c r="DU38" s="102"/>
      <c r="DV38" s="104" t="str">
        <f t="shared" si="126"/>
        <v/>
      </c>
      <c r="DW38" s="104" t="str">
        <f t="shared" si="127"/>
        <v/>
      </c>
      <c r="DX38" s="104" t="str">
        <f t="shared" si="128"/>
        <v/>
      </c>
      <c r="DY38" s="104" t="str">
        <f t="shared" si="129"/>
        <v/>
      </c>
      <c r="DZ38" s="104" t="str">
        <f t="shared" si="130"/>
        <v/>
      </c>
      <c r="EA38" s="104" t="str">
        <f t="shared" si="131"/>
        <v/>
      </c>
      <c r="EB38" s="105" t="str">
        <f t="shared" ref="EB38:EB69" si="261">IF(DY38="","",IF(SUM(EA38)=0,IF(SUM(DY38)&gt;=10,EB$4,0),IF(SUM(EA38)&gt;=10,EB$4,0)))</f>
        <v/>
      </c>
      <c r="EC38" s="109" t="str">
        <f t="shared" si="132"/>
        <v/>
      </c>
      <c r="ED38" s="102"/>
      <c r="EE38" s="102"/>
      <c r="EF38" s="104" t="str">
        <f t="shared" ref="EF38:EF69" si="262">IF(AND(ED38="",EE38=""),"",ED38*ED$4+EE38*(1-ED$4))</f>
        <v/>
      </c>
      <c r="EG38" s="102"/>
      <c r="EH38" s="104" t="str">
        <f t="shared" si="133"/>
        <v/>
      </c>
      <c r="EI38" s="102"/>
      <c r="EJ38" s="102"/>
      <c r="EK38" s="104" t="str">
        <f t="shared" ref="EK38:EK69" si="263">IF(AND(EI38="",EJ38=""),"",EI38*EI$4+EJ38*(1-EI$4))</f>
        <v/>
      </c>
      <c r="EL38" s="102"/>
      <c r="EM38" s="104" t="str">
        <f t="shared" si="134"/>
        <v/>
      </c>
      <c r="EN38" s="102"/>
      <c r="EO38" s="102"/>
      <c r="EP38" s="104" t="str">
        <f t="shared" ref="EP38:EP69" si="264">IF(AND(EN38="",EO38=""),"",EN38*EN$4+EO38*(1-EN$4))</f>
        <v/>
      </c>
      <c r="EQ38" s="102"/>
      <c r="ER38" s="104" t="str">
        <f t="shared" si="135"/>
        <v/>
      </c>
      <c r="ES38" s="102"/>
      <c r="ET38" s="102"/>
      <c r="EU38" s="104" t="str">
        <f t="shared" ref="EU38:EU69" si="265">IF(AND(ES38="",ET38=""),"",ES38*ES$4+ET38*(1-ES$4))</f>
        <v/>
      </c>
      <c r="EV38" s="102"/>
      <c r="EW38" s="104" t="str">
        <f t="shared" si="136"/>
        <v/>
      </c>
      <c r="EX38" s="102"/>
      <c r="EY38" s="102"/>
      <c r="EZ38" s="104" t="str">
        <f t="shared" ref="EZ38:EZ69" si="266">IF(AND(EX38="",EY38=""),"",EX38*EX$4+EY38*(1-EX$4))</f>
        <v/>
      </c>
      <c r="FA38" s="102"/>
      <c r="FB38" s="104" t="str">
        <f t="shared" si="137"/>
        <v/>
      </c>
      <c r="FC38" s="104" t="str">
        <f t="shared" si="138"/>
        <v/>
      </c>
      <c r="FD38" s="104" t="str">
        <f t="shared" si="139"/>
        <v/>
      </c>
      <c r="FE38" s="104" t="str">
        <f t="shared" si="140"/>
        <v/>
      </c>
      <c r="FF38" s="104" t="str">
        <f t="shared" si="141"/>
        <v/>
      </c>
      <c r="FG38" s="104" t="str">
        <f t="shared" si="142"/>
        <v/>
      </c>
      <c r="FH38" s="105" t="str">
        <f t="shared" ref="FH38:FH69" si="267">IF(FE38="","",IF(SUM(FG38)=0,IF(SUM(FE38)&gt;=10,FH$4,0),IF(SUM(FG38)&gt;=10,FH$4,0)))</f>
        <v/>
      </c>
      <c r="FI38" s="109" t="str">
        <f t="shared" si="143"/>
        <v/>
      </c>
      <c r="FJ38" s="102"/>
      <c r="FK38" s="102"/>
      <c r="FL38" s="104" t="str">
        <f t="shared" ref="FL38:FL69" si="268">IF(AND(FJ38="",FK38=""),"",FJ38*FJ$4+FK38*(1-FJ$4))</f>
        <v/>
      </c>
      <c r="FM38" s="102"/>
      <c r="FN38" s="104" t="str">
        <f t="shared" si="144"/>
        <v/>
      </c>
      <c r="FO38" s="102"/>
      <c r="FP38" s="102"/>
      <c r="FQ38" s="104" t="str">
        <f t="shared" ref="FQ38:FQ69" si="269">IF(AND(FO38="",FP38=""),"",FO38*FO$4+FP38*(1-FO$4))</f>
        <v/>
      </c>
      <c r="FR38" s="102"/>
      <c r="FS38" s="104" t="str">
        <f t="shared" si="145"/>
        <v/>
      </c>
      <c r="FT38" s="102"/>
      <c r="FU38" s="102"/>
      <c r="FV38" s="104" t="str">
        <f t="shared" ref="FV38:FV69" si="270">IF(AND(FT38="",FU38=""),"",FT38*FT$4+FU38*(1-FT$4))</f>
        <v/>
      </c>
      <c r="FW38" s="102"/>
      <c r="FX38" s="104" t="str">
        <f t="shared" si="146"/>
        <v/>
      </c>
      <c r="FY38" s="102"/>
      <c r="FZ38" s="102"/>
      <c r="GA38" s="104" t="str">
        <f t="shared" ref="GA38:GA69" si="271">IF(AND(FY38="",FZ38=""),"",FY38*FY$4+FZ38*(1-FY$4))</f>
        <v/>
      </c>
      <c r="GB38" s="102"/>
      <c r="GC38" s="104" t="str">
        <f t="shared" si="147"/>
        <v/>
      </c>
      <c r="GD38" s="102"/>
      <c r="GE38" s="102"/>
      <c r="GF38" s="104" t="str">
        <f t="shared" ref="GF38:GF69" si="272">IF(AND(GD38="",GE38=""),"",GD38*GD$4+GE38*(1-GD$4))</f>
        <v/>
      </c>
      <c r="GG38" s="102"/>
      <c r="GH38" s="104" t="str">
        <f t="shared" si="148"/>
        <v/>
      </c>
      <c r="GI38" s="104" t="str">
        <f t="shared" si="149"/>
        <v/>
      </c>
      <c r="GJ38" s="104" t="str">
        <f t="shared" si="150"/>
        <v/>
      </c>
      <c r="GK38" s="104" t="str">
        <f t="shared" si="151"/>
        <v/>
      </c>
      <c r="GL38" s="104" t="str">
        <f t="shared" si="152"/>
        <v/>
      </c>
      <c r="GM38" s="104" t="str">
        <f t="shared" si="153"/>
        <v/>
      </c>
      <c r="GN38" s="105" t="str">
        <f t="shared" ref="GN38:GN69" si="273">IF(GK38="","",IF(SUM(GM38)=0,IF(SUM(GK38)&gt;=10,GN$4,0),IF(SUM(GM38)&gt;=10,GN$4,0)))</f>
        <v/>
      </c>
      <c r="GO38" s="109" t="str">
        <f t="shared" si="154"/>
        <v/>
      </c>
      <c r="GP38" s="102"/>
      <c r="GQ38" s="102"/>
      <c r="GR38" s="104" t="str">
        <f t="shared" ref="GR38:GR69" si="274">IF(AND(GP38="",GQ38=""),"",GP38*GP$4+GQ38*(1-GP$4))</f>
        <v/>
      </c>
      <c r="GS38" s="102"/>
      <c r="GT38" s="104" t="str">
        <f t="shared" si="155"/>
        <v/>
      </c>
      <c r="GU38" s="102"/>
      <c r="GV38" s="102"/>
      <c r="GW38" s="104" t="str">
        <f t="shared" ref="GW38:GW69" si="275">IF(AND(GU38="",GV38=""),"",GU38*GU$4+GV38*(1-GU$4))</f>
        <v/>
      </c>
      <c r="GX38" s="102"/>
      <c r="GY38" s="104" t="str">
        <f t="shared" si="156"/>
        <v/>
      </c>
      <c r="GZ38" s="102"/>
      <c r="HA38" s="102"/>
      <c r="HB38" s="104" t="str">
        <f t="shared" ref="HB38:HB69" si="276">IF(AND(GZ38="",HA38=""),"",GZ38*GZ$4+HA38*(1-GZ$4))</f>
        <v/>
      </c>
      <c r="HC38" s="102"/>
      <c r="HD38" s="104" t="str">
        <f t="shared" si="157"/>
        <v/>
      </c>
      <c r="HE38" s="102"/>
      <c r="HF38" s="102"/>
      <c r="HG38" s="104" t="str">
        <f t="shared" ref="HG38:HG69" si="277">IF(AND(HE38="",HF38=""),"",HE38*HE$4+HF38*(1-HE$4))</f>
        <v/>
      </c>
      <c r="HH38" s="102"/>
      <c r="HI38" s="104" t="str">
        <f t="shared" si="158"/>
        <v/>
      </c>
      <c r="HJ38" s="102"/>
      <c r="HK38" s="102"/>
      <c r="HL38" s="104" t="str">
        <f t="shared" ref="HL38:HL69" si="278">IF(AND(HJ38="",HK38=""),"",HJ38*HJ$4+HK38*(1-HJ$4))</f>
        <v/>
      </c>
      <c r="HM38" s="102"/>
      <c r="HN38" s="104" t="str">
        <f t="shared" si="159"/>
        <v/>
      </c>
      <c r="HO38" s="104" t="str">
        <f t="shared" si="160"/>
        <v/>
      </c>
      <c r="HP38" s="104" t="str">
        <f t="shared" si="161"/>
        <v/>
      </c>
      <c r="HQ38" s="104" t="str">
        <f t="shared" si="162"/>
        <v/>
      </c>
      <c r="HR38" s="104" t="str">
        <f t="shared" si="163"/>
        <v/>
      </c>
      <c r="HS38" s="104" t="str">
        <f t="shared" si="164"/>
        <v/>
      </c>
      <c r="HT38" s="105" t="str">
        <f t="shared" ref="HT38:HT69" si="279">IF(HQ38="","",IF(SUM(HS38)=0,IF(SUM(HQ38)&gt;=10,HT$4,0),IF(SUM(HS38)&gt;=10,HT$4,0)))</f>
        <v/>
      </c>
      <c r="HU38" s="109" t="str">
        <f t="shared" si="165"/>
        <v/>
      </c>
      <c r="HV38" s="102"/>
      <c r="HW38" s="102"/>
      <c r="HX38" s="104" t="str">
        <f t="shared" ref="HX38:HX69" si="280">IF(AND(HV38="",HW38=""),"",HV38*HV$4+HW38*(1-HV$4))</f>
        <v/>
      </c>
      <c r="HY38" s="102"/>
      <c r="HZ38" s="104" t="str">
        <f t="shared" si="166"/>
        <v/>
      </c>
      <c r="IA38" s="102"/>
      <c r="IB38" s="102"/>
      <c r="IC38" s="104" t="str">
        <f t="shared" ref="IC38:IC69" si="281">IF(AND(IA38="",IB38=""),"",IA38*IA$4+IB38*(1-IA$4))</f>
        <v/>
      </c>
      <c r="ID38" s="102"/>
      <c r="IE38" s="104" t="str">
        <f t="shared" si="167"/>
        <v/>
      </c>
      <c r="IF38" s="102"/>
      <c r="IG38" s="102"/>
      <c r="IH38" s="104" t="str">
        <f t="shared" ref="IH38:IH69" si="282">IF(AND(IF38="",IG38=""),"",IF38*IF$4+IG38*(1-IF$4))</f>
        <v/>
      </c>
      <c r="II38" s="102"/>
      <c r="IJ38" s="104" t="str">
        <f t="shared" si="168"/>
        <v/>
      </c>
      <c r="IK38" s="102"/>
      <c r="IL38" s="102"/>
      <c r="IM38" s="104" t="str">
        <f t="shared" ref="IM38:IM69" si="283">IF(AND(IK38="",IL38=""),"",IK38*IK$4+IL38*(1-IK$4))</f>
        <v/>
      </c>
      <c r="IN38" s="102"/>
      <c r="IO38" s="104" t="str">
        <f t="shared" si="169"/>
        <v/>
      </c>
      <c r="IP38" s="102"/>
      <c r="IQ38" s="102"/>
      <c r="IR38" s="104" t="str">
        <f t="shared" ref="IR38:IR69" si="284">IF(AND(IP38="",IQ38=""),"",IP38*IP$4+IQ38*(1-IP$4))</f>
        <v/>
      </c>
      <c r="IS38" s="102"/>
      <c r="IT38" s="104" t="str">
        <f t="shared" si="170"/>
        <v/>
      </c>
      <c r="IU38" s="104" t="str">
        <f t="shared" si="171"/>
        <v/>
      </c>
      <c r="IV38" s="104" t="str">
        <f t="shared" si="172"/>
        <v/>
      </c>
      <c r="IW38" s="104" t="str">
        <f t="shared" si="173"/>
        <v/>
      </c>
      <c r="IX38" s="104" t="str">
        <f t="shared" si="174"/>
        <v/>
      </c>
      <c r="IY38" s="104" t="str">
        <f t="shared" si="175"/>
        <v/>
      </c>
      <c r="IZ38" s="105" t="str">
        <f t="shared" ref="IZ38:IZ69" si="285">IF(IW38="","",IF(SUM(IY38)=0,IF(SUM(IW38)&gt;=10,IZ$4,0),IF(SUM(IY38)&gt;=10,IZ$4,0)))</f>
        <v/>
      </c>
      <c r="JA38" s="109" t="str">
        <f t="shared" si="176"/>
        <v/>
      </c>
      <c r="JB38" s="102"/>
      <c r="JC38" s="102"/>
      <c r="JD38" s="104" t="str">
        <f t="shared" ref="JD38:JD69" si="286">IF(AND(JB38="",JC38=""),"",JB38*JB$4+JC38*(1-JB$4))</f>
        <v/>
      </c>
      <c r="JE38" s="102"/>
      <c r="JF38" s="104" t="str">
        <f t="shared" si="177"/>
        <v/>
      </c>
      <c r="JG38" s="102"/>
      <c r="JH38" s="102"/>
      <c r="JI38" s="104" t="str">
        <f t="shared" ref="JI38:JI69" si="287">IF(AND(JG38="",JH38=""),"",JG38*JG$4+JH38*(1-JG$4))</f>
        <v/>
      </c>
      <c r="JJ38" s="102"/>
      <c r="JK38" s="104" t="str">
        <f t="shared" si="178"/>
        <v/>
      </c>
      <c r="JL38" s="102"/>
      <c r="JM38" s="102"/>
      <c r="JN38" s="104" t="str">
        <f t="shared" ref="JN38:JN69" si="288">IF(AND(JL38="",JM38=""),"",JL38*JL$4+JM38*(1-JL$4))</f>
        <v/>
      </c>
      <c r="JO38" s="102"/>
      <c r="JP38" s="104" t="str">
        <f t="shared" si="179"/>
        <v/>
      </c>
      <c r="JQ38" s="102"/>
      <c r="JR38" s="102"/>
      <c r="JS38" s="104" t="str">
        <f t="shared" ref="JS38:JS69" si="289">IF(AND(JQ38="",JR38=""),"",JQ38*JQ$4+JR38*(1-JQ$4))</f>
        <v/>
      </c>
      <c r="JT38" s="102"/>
      <c r="JU38" s="104" t="str">
        <f t="shared" si="180"/>
        <v/>
      </c>
      <c r="JV38" s="102"/>
      <c r="JW38" s="102"/>
      <c r="JX38" s="104" t="str">
        <f t="shared" ref="JX38:JX69" si="290">IF(AND(JV38="",JW38=""),"",JV38*JV$4+JW38*(1-JV$4))</f>
        <v/>
      </c>
      <c r="JY38" s="102"/>
      <c r="JZ38" s="104" t="str">
        <f t="shared" si="181"/>
        <v/>
      </c>
      <c r="KA38" s="104" t="str">
        <f t="shared" si="182"/>
        <v/>
      </c>
      <c r="KB38" s="104" t="str">
        <f t="shared" si="183"/>
        <v/>
      </c>
      <c r="KC38" s="104" t="str">
        <f t="shared" si="184"/>
        <v/>
      </c>
      <c r="KD38" s="104" t="str">
        <f t="shared" si="185"/>
        <v/>
      </c>
      <c r="KE38" s="104" t="str">
        <f t="shared" si="186"/>
        <v/>
      </c>
      <c r="KF38" s="105" t="str">
        <f t="shared" ref="KF38:KF69" si="291">IF(KC38="","",IF(SUM(KE38)=0,IF(SUM(KC38)&gt;=10,KF$4,0),IF(SUM(KE38)&gt;=10,KF$4,0)))</f>
        <v/>
      </c>
      <c r="KG38" s="109" t="str">
        <f t="shared" si="187"/>
        <v/>
      </c>
      <c r="KH38" s="102"/>
      <c r="KI38" s="102"/>
      <c r="KJ38" s="104" t="str">
        <f t="shared" ref="KJ38:KJ69" si="292">IF(AND(KH38="",KI38=""),"",KH38*KH$4+KI38*(1-KH$4))</f>
        <v/>
      </c>
      <c r="KK38" s="102"/>
      <c r="KL38" s="104" t="str">
        <f t="shared" si="188"/>
        <v/>
      </c>
      <c r="KM38" s="102"/>
      <c r="KN38" s="102"/>
      <c r="KO38" s="104" t="str">
        <f t="shared" ref="KO38:KO69" si="293">IF(AND(KM38="",KN38=""),"",KM38*KM$4+KN38*(1-KM$4))</f>
        <v/>
      </c>
      <c r="KP38" s="102"/>
      <c r="KQ38" s="104" t="str">
        <f t="shared" si="189"/>
        <v/>
      </c>
      <c r="KR38" s="102"/>
      <c r="KS38" s="102"/>
      <c r="KT38" s="104" t="str">
        <f t="shared" ref="KT38:KT69" si="294">IF(AND(KR38="",KS38=""),"",KR38*KR$4+KS38*(1-KR$4))</f>
        <v/>
      </c>
      <c r="KU38" s="102"/>
      <c r="KV38" s="104" t="str">
        <f t="shared" si="190"/>
        <v/>
      </c>
      <c r="KW38" s="102"/>
      <c r="KX38" s="102"/>
      <c r="KY38" s="104" t="str">
        <f t="shared" ref="KY38:KY69" si="295">IF(AND(KW38="",KX38=""),"",KW38*KW$4+KX38*(1-KW$4))</f>
        <v/>
      </c>
      <c r="KZ38" s="102"/>
      <c r="LA38" s="104" t="str">
        <f t="shared" si="191"/>
        <v/>
      </c>
      <c r="LB38" s="102"/>
      <c r="LC38" s="102"/>
      <c r="LD38" s="104" t="str">
        <f t="shared" ref="LD38:LD69" si="296">IF(AND(LB38="",LC38=""),"",LB38*LB$4+LC38*(1-LB$4))</f>
        <v/>
      </c>
      <c r="LE38" s="102"/>
      <c r="LF38" s="104" t="str">
        <f t="shared" si="192"/>
        <v/>
      </c>
      <c r="LG38" s="104" t="str">
        <f t="shared" si="193"/>
        <v/>
      </c>
      <c r="LH38" s="104" t="str">
        <f t="shared" si="194"/>
        <v/>
      </c>
      <c r="LI38" s="104" t="str">
        <f t="shared" si="195"/>
        <v/>
      </c>
      <c r="LJ38" s="104" t="str">
        <f t="shared" si="196"/>
        <v/>
      </c>
      <c r="LK38" s="104" t="str">
        <f t="shared" si="197"/>
        <v/>
      </c>
      <c r="LL38" s="105" t="str">
        <f t="shared" ref="LL38:LL69" si="297">IF(LI38="","",IF(SUM(LK38)=0,IF(SUM(LI38)&gt;=10,LL$4,0),IF(SUM(LK38)&gt;=10,LL$4,0)))</f>
        <v/>
      </c>
      <c r="LM38" s="109" t="str">
        <f t="shared" si="198"/>
        <v/>
      </c>
      <c r="LN38" s="102"/>
      <c r="LO38" s="102"/>
      <c r="LP38" s="104" t="str">
        <f t="shared" ref="LP38:LP69" si="298">IF(AND(LN38="",LO38=""),"",LN38*LN$4+LO38*(1-LN$4))</f>
        <v/>
      </c>
      <c r="LQ38" s="102"/>
      <c r="LR38" s="104" t="str">
        <f t="shared" si="199"/>
        <v/>
      </c>
      <c r="LS38" s="102"/>
      <c r="LT38" s="102"/>
      <c r="LU38" s="104" t="str">
        <f t="shared" ref="LU38:LU69" si="299">IF(AND(LS38="",LT38=""),"",LS38*LS$4+LT38*(1-LS$4))</f>
        <v/>
      </c>
      <c r="LV38" s="102"/>
      <c r="LW38" s="104" t="str">
        <f t="shared" si="200"/>
        <v/>
      </c>
      <c r="LX38" s="102"/>
      <c r="LY38" s="102"/>
      <c r="LZ38" s="104" t="str">
        <f t="shared" ref="LZ38:LZ69" si="300">IF(AND(LX38="",LY38=""),"",LX38*LX$4+LY38*(1-LX$4))</f>
        <v/>
      </c>
      <c r="MA38" s="102"/>
      <c r="MB38" s="104" t="str">
        <f t="shared" si="201"/>
        <v/>
      </c>
      <c r="MC38" s="102"/>
      <c r="MD38" s="102"/>
      <c r="ME38" s="104" t="str">
        <f t="shared" ref="ME38:ME69" si="301">IF(AND(MC38="",MD38=""),"",MC38*MC$4+MD38*(1-MC$4))</f>
        <v/>
      </c>
      <c r="MF38" s="102"/>
      <c r="MG38" s="104" t="str">
        <f t="shared" si="202"/>
        <v/>
      </c>
      <c r="MH38" s="102"/>
      <c r="MI38" s="102"/>
      <c r="MJ38" s="104" t="str">
        <f t="shared" ref="MJ38:MJ69" si="302">IF(AND(MH38="",MI38=""),"",MH38*MH$4+MI38*(1-MH$4))</f>
        <v/>
      </c>
      <c r="MK38" s="102"/>
      <c r="ML38" s="104" t="str">
        <f t="shared" si="203"/>
        <v/>
      </c>
      <c r="MM38" s="104" t="str">
        <f t="shared" si="204"/>
        <v/>
      </c>
      <c r="MN38" s="104" t="str">
        <f t="shared" si="205"/>
        <v/>
      </c>
      <c r="MO38" s="104" t="str">
        <f t="shared" si="206"/>
        <v/>
      </c>
      <c r="MP38" s="104" t="str">
        <f t="shared" si="207"/>
        <v/>
      </c>
      <c r="MQ38" s="104" t="str">
        <f t="shared" si="208"/>
        <v/>
      </c>
      <c r="MR38" s="105" t="str">
        <f t="shared" ref="MR38:MR69" si="303">IF(MO38="","",IF(SUM(MQ38)=0,IF(SUM(MO38)&gt;=10,MR$4,0),IF(SUM(MQ38)&gt;=10,MR$4,0)))</f>
        <v/>
      </c>
      <c r="MS38" s="109" t="str">
        <f t="shared" si="209"/>
        <v/>
      </c>
      <c r="MT38" s="102"/>
      <c r="MU38" s="102"/>
      <c r="MV38" s="104" t="str">
        <f t="shared" ref="MV38:MV69" si="304">IF(AND(MT38="",MU38=""),"",MT38*MT$4+MU38*(1-MT$4))</f>
        <v/>
      </c>
      <c r="MW38" s="102"/>
      <c r="MX38" s="104" t="str">
        <f t="shared" si="210"/>
        <v/>
      </c>
      <c r="MY38" s="102"/>
      <c r="MZ38" s="102"/>
      <c r="NA38" s="104" t="str">
        <f t="shared" ref="NA38:NA69" si="305">IF(AND(MY38="",MZ38=""),"",MY38*MY$4+MZ38*(1-MY$4))</f>
        <v/>
      </c>
      <c r="NB38" s="102"/>
      <c r="NC38" s="104" t="str">
        <f t="shared" si="211"/>
        <v/>
      </c>
      <c r="ND38" s="102"/>
      <c r="NE38" s="102"/>
      <c r="NF38" s="104" t="str">
        <f t="shared" ref="NF38:NF69" si="306">IF(AND(ND38="",NE38=""),"",ND38*ND$4+NE38*(1-ND$4))</f>
        <v/>
      </c>
      <c r="NG38" s="102"/>
      <c r="NH38" s="104" t="str">
        <f t="shared" si="212"/>
        <v/>
      </c>
      <c r="NI38" s="102"/>
      <c r="NJ38" s="102"/>
      <c r="NK38" s="104" t="str">
        <f t="shared" ref="NK38:NK69" si="307">IF(AND(NI38="",NJ38=""),"",NI38*NI$4+NJ38*(1-NI$4))</f>
        <v/>
      </c>
      <c r="NL38" s="102"/>
      <c r="NM38" s="104" t="str">
        <f t="shared" si="213"/>
        <v/>
      </c>
      <c r="NN38" s="102"/>
      <c r="NO38" s="102"/>
      <c r="NP38" s="104" t="str">
        <f t="shared" ref="NP38:NP69" si="308">IF(AND(NN38="",NO38=""),"",NN38*NN$4+NO38*(1-NN$4))</f>
        <v/>
      </c>
      <c r="NQ38" s="102"/>
      <c r="NR38" s="104" t="str">
        <f t="shared" si="214"/>
        <v/>
      </c>
      <c r="NS38" s="104" t="str">
        <f t="shared" si="215"/>
        <v/>
      </c>
      <c r="NT38" s="104" t="str">
        <f t="shared" si="216"/>
        <v/>
      </c>
      <c r="NU38" s="104" t="str">
        <f t="shared" si="217"/>
        <v/>
      </c>
      <c r="NV38" s="104" t="str">
        <f t="shared" si="218"/>
        <v/>
      </c>
      <c r="NW38" s="104" t="str">
        <f t="shared" si="219"/>
        <v/>
      </c>
      <c r="NX38" s="105" t="str">
        <f t="shared" ref="NX38:NX69" si="309">IF(NU38="","",IF(SUM(NW38)=0,IF(SUM(NU38)&gt;=10,NX$4,0),IF(SUM(NW38)&gt;=10,NX$4,0)))</f>
        <v/>
      </c>
      <c r="NY38" s="109" t="str">
        <f t="shared" si="220"/>
        <v/>
      </c>
      <c r="OA38" s="104" t="str">
        <f t="shared" ref="OA38:OA69" si="310">AI38</f>
        <v/>
      </c>
      <c r="OB38" s="104" t="str">
        <f t="shared" ref="OB38:OB69" si="311">BO38</f>
        <v/>
      </c>
      <c r="OC38" s="104" t="str">
        <f t="shared" ref="OC38:OC69" si="312">CU38</f>
        <v/>
      </c>
      <c r="OD38" s="104" t="str">
        <f t="shared" ref="OD38:OD69" si="313">EA38</f>
        <v/>
      </c>
      <c r="OE38" s="104" t="str">
        <f t="shared" ref="OE38:OE69" si="314">FG38</f>
        <v/>
      </c>
      <c r="OF38" s="104" t="str">
        <f t="shared" ref="OF38:OF69" si="315">GM38</f>
        <v/>
      </c>
      <c r="OG38" s="104" t="str">
        <f t="shared" ref="OG38:OG69" si="316">HS38</f>
        <v/>
      </c>
      <c r="OH38" s="104" t="str">
        <f t="shared" ref="OH38:OH69" si="317">IY38</f>
        <v/>
      </c>
      <c r="OI38" s="104" t="str">
        <f t="shared" ref="OI38:OI69" si="318">KE38</f>
        <v/>
      </c>
      <c r="OJ38" s="104" t="str">
        <f t="shared" ref="OJ38:OJ69" si="319">LK38</f>
        <v/>
      </c>
      <c r="OK38" s="104" t="str">
        <f t="shared" ref="OK38:OK69" si="320">MQ38</f>
        <v/>
      </c>
      <c r="OL38" s="104" t="str">
        <f t="shared" si="84"/>
        <v/>
      </c>
      <c r="OM38" s="134"/>
      <c r="ON38" s="104" t="str">
        <f t="shared" ref="ON38:ON69" si="321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322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si="229"/>
        <v/>
      </c>
      <c r="OQ38" s="104" t="str">
        <f t="shared" si="230"/>
        <v/>
      </c>
      <c r="OR38" s="105" t="str">
        <f t="shared" si="221"/>
        <v/>
      </c>
      <c r="OS38" s="105" t="str">
        <f t="shared" si="222"/>
        <v/>
      </c>
      <c r="OT38" s="134"/>
      <c r="OU38" s="109" t="str">
        <f t="shared" ref="OU38:OU69" si="323">IF(ISERROR(RANK(OQ38,OQ$6:OQ$85)),"",RANK(OQ38,OQ$6:OQ$85))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36"/>
        <v>34</v>
      </c>
      <c r="B39" s="237"/>
      <c r="C39" s="237"/>
      <c r="D39" s="237"/>
      <c r="E39" s="238"/>
      <c r="F39" s="102"/>
      <c r="G39" s="102"/>
      <c r="H39" s="104" t="str">
        <f t="shared" si="237"/>
        <v/>
      </c>
      <c r="I39" s="102"/>
      <c r="J39" s="104" t="str">
        <f t="shared" si="90"/>
        <v/>
      </c>
      <c r="K39" s="102"/>
      <c r="L39" s="102"/>
      <c r="M39" s="104" t="str">
        <f t="shared" si="238"/>
        <v/>
      </c>
      <c r="N39" s="102"/>
      <c r="O39" s="104" t="str">
        <f t="shared" si="91"/>
        <v/>
      </c>
      <c r="P39" s="102"/>
      <c r="Q39" s="102"/>
      <c r="R39" s="104" t="str">
        <f t="shared" si="239"/>
        <v/>
      </c>
      <c r="S39" s="102"/>
      <c r="T39" s="104" t="str">
        <f t="shared" si="92"/>
        <v/>
      </c>
      <c r="U39" s="102"/>
      <c r="V39" s="102"/>
      <c r="W39" s="104" t="str">
        <f t="shared" si="240"/>
        <v/>
      </c>
      <c r="X39" s="102"/>
      <c r="Y39" s="104" t="str">
        <f t="shared" si="93"/>
        <v/>
      </c>
      <c r="Z39" s="102"/>
      <c r="AA39" s="102"/>
      <c r="AB39" s="104" t="str">
        <f t="shared" si="241"/>
        <v/>
      </c>
      <c r="AC39" s="102"/>
      <c r="AD39" s="104" t="str">
        <f t="shared" si="94"/>
        <v/>
      </c>
      <c r="AE39" s="104" t="str">
        <f t="shared" si="95"/>
        <v/>
      </c>
      <c r="AF39" s="104" t="str">
        <f t="shared" si="96"/>
        <v/>
      </c>
      <c r="AG39" s="104" t="str">
        <f t="shared" si="97"/>
        <v/>
      </c>
      <c r="AH39" s="104" t="str">
        <f t="shared" si="98"/>
        <v/>
      </c>
      <c r="AI39" s="104" t="str">
        <f t="shared" si="99"/>
        <v/>
      </c>
      <c r="AJ39" s="105" t="str">
        <f t="shared" si="242"/>
        <v/>
      </c>
      <c r="AK39" s="109" t="str">
        <f t="shared" si="243"/>
        <v/>
      </c>
      <c r="AL39" s="102"/>
      <c r="AM39" s="102"/>
      <c r="AN39" s="104" t="str">
        <f t="shared" si="244"/>
        <v/>
      </c>
      <c r="AO39" s="102"/>
      <c r="AP39" s="104" t="str">
        <f t="shared" si="100"/>
        <v/>
      </c>
      <c r="AQ39" s="102"/>
      <c r="AR39" s="102"/>
      <c r="AS39" s="104" t="str">
        <f t="shared" si="245"/>
        <v/>
      </c>
      <c r="AT39" s="102"/>
      <c r="AU39" s="104" t="str">
        <f t="shared" si="101"/>
        <v/>
      </c>
      <c r="AV39" s="102"/>
      <c r="AW39" s="102"/>
      <c r="AX39" s="104" t="str">
        <f t="shared" si="246"/>
        <v/>
      </c>
      <c r="AY39" s="102"/>
      <c r="AZ39" s="104" t="str">
        <f t="shared" si="102"/>
        <v/>
      </c>
      <c r="BA39" s="102"/>
      <c r="BB39" s="102"/>
      <c r="BC39" s="104" t="str">
        <f t="shared" si="247"/>
        <v/>
      </c>
      <c r="BD39" s="102"/>
      <c r="BE39" s="104" t="str">
        <f t="shared" si="103"/>
        <v/>
      </c>
      <c r="BF39" s="102"/>
      <c r="BG39" s="102"/>
      <c r="BH39" s="104" t="str">
        <f t="shared" si="248"/>
        <v/>
      </c>
      <c r="BI39" s="102"/>
      <c r="BJ39" s="104" t="str">
        <f t="shared" si="104"/>
        <v/>
      </c>
      <c r="BK39" s="104" t="str">
        <f t="shared" si="105"/>
        <v/>
      </c>
      <c r="BL39" s="104" t="str">
        <f t="shared" si="106"/>
        <v/>
      </c>
      <c r="BM39" s="104" t="str">
        <f t="shared" si="107"/>
        <v/>
      </c>
      <c r="BN39" s="104" t="str">
        <f t="shared" si="108"/>
        <v/>
      </c>
      <c r="BO39" s="104" t="str">
        <f t="shared" si="109"/>
        <v/>
      </c>
      <c r="BP39" s="105" t="str">
        <f t="shared" si="249"/>
        <v/>
      </c>
      <c r="BQ39" s="109" t="str">
        <f t="shared" si="110"/>
        <v/>
      </c>
      <c r="BR39" s="102"/>
      <c r="BS39" s="102"/>
      <c r="BT39" s="104" t="str">
        <f t="shared" si="250"/>
        <v/>
      </c>
      <c r="BU39" s="102"/>
      <c r="BV39" s="104" t="str">
        <f t="shared" si="111"/>
        <v/>
      </c>
      <c r="BW39" s="102"/>
      <c r="BX39" s="102"/>
      <c r="BY39" s="104" t="str">
        <f t="shared" si="251"/>
        <v/>
      </c>
      <c r="BZ39" s="102"/>
      <c r="CA39" s="104" t="str">
        <f t="shared" si="112"/>
        <v/>
      </c>
      <c r="CB39" s="102"/>
      <c r="CC39" s="102"/>
      <c r="CD39" s="104" t="str">
        <f t="shared" si="252"/>
        <v/>
      </c>
      <c r="CE39" s="102"/>
      <c r="CF39" s="104" t="str">
        <f t="shared" si="113"/>
        <v/>
      </c>
      <c r="CG39" s="102"/>
      <c r="CH39" s="102"/>
      <c r="CI39" s="104" t="str">
        <f t="shared" si="253"/>
        <v/>
      </c>
      <c r="CJ39" s="102"/>
      <c r="CK39" s="104" t="str">
        <f t="shared" si="114"/>
        <v/>
      </c>
      <c r="CL39" s="102"/>
      <c r="CM39" s="102"/>
      <c r="CN39" s="104" t="str">
        <f t="shared" si="254"/>
        <v/>
      </c>
      <c r="CO39" s="102"/>
      <c r="CP39" s="104" t="str">
        <f t="shared" si="115"/>
        <v/>
      </c>
      <c r="CQ39" s="104" t="str">
        <f t="shared" si="116"/>
        <v/>
      </c>
      <c r="CR39" s="104" t="str">
        <f t="shared" si="117"/>
        <v/>
      </c>
      <c r="CS39" s="104" t="str">
        <f t="shared" si="118"/>
        <v/>
      </c>
      <c r="CT39" s="104" t="str">
        <f t="shared" si="119"/>
        <v/>
      </c>
      <c r="CU39" s="104" t="str">
        <f t="shared" si="120"/>
        <v/>
      </c>
      <c r="CV39" s="105" t="str">
        <f t="shared" si="255"/>
        <v/>
      </c>
      <c r="CW39" s="109" t="str">
        <f t="shared" si="121"/>
        <v/>
      </c>
      <c r="CX39" s="102"/>
      <c r="CY39" s="102"/>
      <c r="CZ39" s="104" t="str">
        <f t="shared" si="256"/>
        <v/>
      </c>
      <c r="DA39" s="102"/>
      <c r="DB39" s="104" t="str">
        <f t="shared" si="122"/>
        <v/>
      </c>
      <c r="DC39" s="102"/>
      <c r="DD39" s="102"/>
      <c r="DE39" s="104" t="str">
        <f t="shared" si="257"/>
        <v/>
      </c>
      <c r="DF39" s="102"/>
      <c r="DG39" s="104" t="str">
        <f t="shared" si="123"/>
        <v/>
      </c>
      <c r="DH39" s="102"/>
      <c r="DI39" s="102"/>
      <c r="DJ39" s="104" t="str">
        <f t="shared" si="258"/>
        <v/>
      </c>
      <c r="DK39" s="102"/>
      <c r="DL39" s="104" t="str">
        <f t="shared" si="124"/>
        <v/>
      </c>
      <c r="DM39" s="102"/>
      <c r="DN39" s="102"/>
      <c r="DO39" s="104" t="str">
        <f t="shared" si="259"/>
        <v/>
      </c>
      <c r="DP39" s="102"/>
      <c r="DQ39" s="104" t="str">
        <f t="shared" si="125"/>
        <v/>
      </c>
      <c r="DR39" s="102"/>
      <c r="DS39" s="102"/>
      <c r="DT39" s="104" t="str">
        <f t="shared" si="260"/>
        <v/>
      </c>
      <c r="DU39" s="102"/>
      <c r="DV39" s="104" t="str">
        <f t="shared" si="126"/>
        <v/>
      </c>
      <c r="DW39" s="104" t="str">
        <f t="shared" si="127"/>
        <v/>
      </c>
      <c r="DX39" s="104" t="str">
        <f t="shared" si="128"/>
        <v/>
      </c>
      <c r="DY39" s="104" t="str">
        <f t="shared" si="129"/>
        <v/>
      </c>
      <c r="DZ39" s="104" t="str">
        <f t="shared" si="130"/>
        <v/>
      </c>
      <c r="EA39" s="104" t="str">
        <f t="shared" si="131"/>
        <v/>
      </c>
      <c r="EB39" s="105" t="str">
        <f t="shared" si="261"/>
        <v/>
      </c>
      <c r="EC39" s="109" t="str">
        <f t="shared" si="132"/>
        <v/>
      </c>
      <c r="ED39" s="102"/>
      <c r="EE39" s="102"/>
      <c r="EF39" s="104" t="str">
        <f t="shared" si="262"/>
        <v/>
      </c>
      <c r="EG39" s="102"/>
      <c r="EH39" s="104" t="str">
        <f t="shared" si="133"/>
        <v/>
      </c>
      <c r="EI39" s="102"/>
      <c r="EJ39" s="102"/>
      <c r="EK39" s="104" t="str">
        <f t="shared" si="263"/>
        <v/>
      </c>
      <c r="EL39" s="102"/>
      <c r="EM39" s="104" t="str">
        <f t="shared" si="134"/>
        <v/>
      </c>
      <c r="EN39" s="102"/>
      <c r="EO39" s="102"/>
      <c r="EP39" s="104" t="str">
        <f t="shared" si="264"/>
        <v/>
      </c>
      <c r="EQ39" s="102"/>
      <c r="ER39" s="104" t="str">
        <f t="shared" si="135"/>
        <v/>
      </c>
      <c r="ES39" s="102"/>
      <c r="ET39" s="102"/>
      <c r="EU39" s="104" t="str">
        <f t="shared" si="265"/>
        <v/>
      </c>
      <c r="EV39" s="102"/>
      <c r="EW39" s="104" t="str">
        <f t="shared" si="136"/>
        <v/>
      </c>
      <c r="EX39" s="102"/>
      <c r="EY39" s="102"/>
      <c r="EZ39" s="104" t="str">
        <f t="shared" si="266"/>
        <v/>
      </c>
      <c r="FA39" s="102"/>
      <c r="FB39" s="104" t="str">
        <f t="shared" si="137"/>
        <v/>
      </c>
      <c r="FC39" s="104" t="str">
        <f t="shared" si="138"/>
        <v/>
      </c>
      <c r="FD39" s="104" t="str">
        <f t="shared" si="139"/>
        <v/>
      </c>
      <c r="FE39" s="104" t="str">
        <f t="shared" si="140"/>
        <v/>
      </c>
      <c r="FF39" s="104" t="str">
        <f t="shared" si="141"/>
        <v/>
      </c>
      <c r="FG39" s="104" t="str">
        <f t="shared" si="142"/>
        <v/>
      </c>
      <c r="FH39" s="105" t="str">
        <f t="shared" si="267"/>
        <v/>
      </c>
      <c r="FI39" s="109" t="str">
        <f t="shared" si="143"/>
        <v/>
      </c>
      <c r="FJ39" s="102"/>
      <c r="FK39" s="102"/>
      <c r="FL39" s="104" t="str">
        <f t="shared" si="268"/>
        <v/>
      </c>
      <c r="FM39" s="102"/>
      <c r="FN39" s="104" t="str">
        <f t="shared" si="144"/>
        <v/>
      </c>
      <c r="FO39" s="102"/>
      <c r="FP39" s="102"/>
      <c r="FQ39" s="104" t="str">
        <f t="shared" si="269"/>
        <v/>
      </c>
      <c r="FR39" s="102"/>
      <c r="FS39" s="104" t="str">
        <f t="shared" si="145"/>
        <v/>
      </c>
      <c r="FT39" s="102"/>
      <c r="FU39" s="102"/>
      <c r="FV39" s="104" t="str">
        <f t="shared" si="270"/>
        <v/>
      </c>
      <c r="FW39" s="102"/>
      <c r="FX39" s="104" t="str">
        <f t="shared" si="146"/>
        <v/>
      </c>
      <c r="FY39" s="102"/>
      <c r="FZ39" s="102"/>
      <c r="GA39" s="104" t="str">
        <f t="shared" si="271"/>
        <v/>
      </c>
      <c r="GB39" s="102"/>
      <c r="GC39" s="104" t="str">
        <f t="shared" si="147"/>
        <v/>
      </c>
      <c r="GD39" s="102"/>
      <c r="GE39" s="102"/>
      <c r="GF39" s="104" t="str">
        <f t="shared" si="272"/>
        <v/>
      </c>
      <c r="GG39" s="102"/>
      <c r="GH39" s="104" t="str">
        <f t="shared" si="148"/>
        <v/>
      </c>
      <c r="GI39" s="104" t="str">
        <f t="shared" si="149"/>
        <v/>
      </c>
      <c r="GJ39" s="104" t="str">
        <f t="shared" si="150"/>
        <v/>
      </c>
      <c r="GK39" s="104" t="str">
        <f t="shared" si="151"/>
        <v/>
      </c>
      <c r="GL39" s="104" t="str">
        <f t="shared" si="152"/>
        <v/>
      </c>
      <c r="GM39" s="104" t="str">
        <f t="shared" si="153"/>
        <v/>
      </c>
      <c r="GN39" s="105" t="str">
        <f t="shared" si="273"/>
        <v/>
      </c>
      <c r="GO39" s="109" t="str">
        <f t="shared" si="154"/>
        <v/>
      </c>
      <c r="GP39" s="102"/>
      <c r="GQ39" s="102"/>
      <c r="GR39" s="104" t="str">
        <f t="shared" si="274"/>
        <v/>
      </c>
      <c r="GS39" s="102"/>
      <c r="GT39" s="104" t="str">
        <f t="shared" si="155"/>
        <v/>
      </c>
      <c r="GU39" s="102"/>
      <c r="GV39" s="102"/>
      <c r="GW39" s="104" t="str">
        <f t="shared" si="275"/>
        <v/>
      </c>
      <c r="GX39" s="102"/>
      <c r="GY39" s="104" t="str">
        <f t="shared" si="156"/>
        <v/>
      </c>
      <c r="GZ39" s="102"/>
      <c r="HA39" s="102"/>
      <c r="HB39" s="104" t="str">
        <f t="shared" si="276"/>
        <v/>
      </c>
      <c r="HC39" s="102"/>
      <c r="HD39" s="104" t="str">
        <f t="shared" si="157"/>
        <v/>
      </c>
      <c r="HE39" s="102"/>
      <c r="HF39" s="102"/>
      <c r="HG39" s="104" t="str">
        <f t="shared" si="277"/>
        <v/>
      </c>
      <c r="HH39" s="102"/>
      <c r="HI39" s="104" t="str">
        <f t="shared" si="158"/>
        <v/>
      </c>
      <c r="HJ39" s="102"/>
      <c r="HK39" s="102"/>
      <c r="HL39" s="104" t="str">
        <f t="shared" si="278"/>
        <v/>
      </c>
      <c r="HM39" s="102"/>
      <c r="HN39" s="104" t="str">
        <f t="shared" si="159"/>
        <v/>
      </c>
      <c r="HO39" s="104" t="str">
        <f t="shared" si="160"/>
        <v/>
      </c>
      <c r="HP39" s="104" t="str">
        <f t="shared" si="161"/>
        <v/>
      </c>
      <c r="HQ39" s="104" t="str">
        <f t="shared" si="162"/>
        <v/>
      </c>
      <c r="HR39" s="104" t="str">
        <f t="shared" si="163"/>
        <v/>
      </c>
      <c r="HS39" s="104" t="str">
        <f t="shared" si="164"/>
        <v/>
      </c>
      <c r="HT39" s="105" t="str">
        <f t="shared" si="279"/>
        <v/>
      </c>
      <c r="HU39" s="109" t="str">
        <f t="shared" si="165"/>
        <v/>
      </c>
      <c r="HV39" s="102"/>
      <c r="HW39" s="102"/>
      <c r="HX39" s="104" t="str">
        <f t="shared" si="280"/>
        <v/>
      </c>
      <c r="HY39" s="102"/>
      <c r="HZ39" s="104" t="str">
        <f t="shared" si="166"/>
        <v/>
      </c>
      <c r="IA39" s="102"/>
      <c r="IB39" s="102"/>
      <c r="IC39" s="104" t="str">
        <f t="shared" si="281"/>
        <v/>
      </c>
      <c r="ID39" s="102"/>
      <c r="IE39" s="104" t="str">
        <f t="shared" si="167"/>
        <v/>
      </c>
      <c r="IF39" s="102"/>
      <c r="IG39" s="102"/>
      <c r="IH39" s="104" t="str">
        <f t="shared" si="282"/>
        <v/>
      </c>
      <c r="II39" s="102"/>
      <c r="IJ39" s="104" t="str">
        <f t="shared" si="168"/>
        <v/>
      </c>
      <c r="IK39" s="102"/>
      <c r="IL39" s="102"/>
      <c r="IM39" s="104" t="str">
        <f t="shared" si="283"/>
        <v/>
      </c>
      <c r="IN39" s="102"/>
      <c r="IO39" s="104" t="str">
        <f t="shared" si="169"/>
        <v/>
      </c>
      <c r="IP39" s="102"/>
      <c r="IQ39" s="102"/>
      <c r="IR39" s="104" t="str">
        <f t="shared" si="284"/>
        <v/>
      </c>
      <c r="IS39" s="102"/>
      <c r="IT39" s="104" t="str">
        <f t="shared" si="170"/>
        <v/>
      </c>
      <c r="IU39" s="104" t="str">
        <f t="shared" si="171"/>
        <v/>
      </c>
      <c r="IV39" s="104" t="str">
        <f t="shared" si="172"/>
        <v/>
      </c>
      <c r="IW39" s="104" t="str">
        <f t="shared" si="173"/>
        <v/>
      </c>
      <c r="IX39" s="104" t="str">
        <f t="shared" si="174"/>
        <v/>
      </c>
      <c r="IY39" s="104" t="str">
        <f t="shared" si="175"/>
        <v/>
      </c>
      <c r="IZ39" s="105" t="str">
        <f t="shared" si="285"/>
        <v/>
      </c>
      <c r="JA39" s="109" t="str">
        <f t="shared" si="176"/>
        <v/>
      </c>
      <c r="JB39" s="102"/>
      <c r="JC39" s="102"/>
      <c r="JD39" s="104" t="str">
        <f t="shared" si="286"/>
        <v/>
      </c>
      <c r="JE39" s="102"/>
      <c r="JF39" s="104" t="str">
        <f t="shared" si="177"/>
        <v/>
      </c>
      <c r="JG39" s="102"/>
      <c r="JH39" s="102"/>
      <c r="JI39" s="104" t="str">
        <f t="shared" si="287"/>
        <v/>
      </c>
      <c r="JJ39" s="102"/>
      <c r="JK39" s="104" t="str">
        <f t="shared" si="178"/>
        <v/>
      </c>
      <c r="JL39" s="102"/>
      <c r="JM39" s="102"/>
      <c r="JN39" s="104" t="str">
        <f t="shared" si="288"/>
        <v/>
      </c>
      <c r="JO39" s="102"/>
      <c r="JP39" s="104" t="str">
        <f t="shared" si="179"/>
        <v/>
      </c>
      <c r="JQ39" s="102"/>
      <c r="JR39" s="102"/>
      <c r="JS39" s="104" t="str">
        <f t="shared" si="289"/>
        <v/>
      </c>
      <c r="JT39" s="102"/>
      <c r="JU39" s="104" t="str">
        <f t="shared" si="180"/>
        <v/>
      </c>
      <c r="JV39" s="102"/>
      <c r="JW39" s="102"/>
      <c r="JX39" s="104" t="str">
        <f t="shared" si="290"/>
        <v/>
      </c>
      <c r="JY39" s="102"/>
      <c r="JZ39" s="104" t="str">
        <f t="shared" si="181"/>
        <v/>
      </c>
      <c r="KA39" s="104" t="str">
        <f t="shared" si="182"/>
        <v/>
      </c>
      <c r="KB39" s="104" t="str">
        <f t="shared" si="183"/>
        <v/>
      </c>
      <c r="KC39" s="104" t="str">
        <f t="shared" si="184"/>
        <v/>
      </c>
      <c r="KD39" s="104" t="str">
        <f t="shared" si="185"/>
        <v/>
      </c>
      <c r="KE39" s="104" t="str">
        <f t="shared" si="186"/>
        <v/>
      </c>
      <c r="KF39" s="105" t="str">
        <f t="shared" si="291"/>
        <v/>
      </c>
      <c r="KG39" s="109" t="str">
        <f t="shared" si="187"/>
        <v/>
      </c>
      <c r="KH39" s="102"/>
      <c r="KI39" s="102"/>
      <c r="KJ39" s="104" t="str">
        <f t="shared" si="292"/>
        <v/>
      </c>
      <c r="KK39" s="102"/>
      <c r="KL39" s="104" t="str">
        <f t="shared" si="188"/>
        <v/>
      </c>
      <c r="KM39" s="102"/>
      <c r="KN39" s="102"/>
      <c r="KO39" s="104" t="str">
        <f t="shared" si="293"/>
        <v/>
      </c>
      <c r="KP39" s="102"/>
      <c r="KQ39" s="104" t="str">
        <f t="shared" si="189"/>
        <v/>
      </c>
      <c r="KR39" s="102"/>
      <c r="KS39" s="102"/>
      <c r="KT39" s="104" t="str">
        <f t="shared" si="294"/>
        <v/>
      </c>
      <c r="KU39" s="102"/>
      <c r="KV39" s="104" t="str">
        <f t="shared" si="190"/>
        <v/>
      </c>
      <c r="KW39" s="102"/>
      <c r="KX39" s="102"/>
      <c r="KY39" s="104" t="str">
        <f t="shared" si="295"/>
        <v/>
      </c>
      <c r="KZ39" s="102"/>
      <c r="LA39" s="104" t="str">
        <f t="shared" si="191"/>
        <v/>
      </c>
      <c r="LB39" s="102"/>
      <c r="LC39" s="102"/>
      <c r="LD39" s="104" t="str">
        <f t="shared" si="296"/>
        <v/>
      </c>
      <c r="LE39" s="102"/>
      <c r="LF39" s="104" t="str">
        <f t="shared" si="192"/>
        <v/>
      </c>
      <c r="LG39" s="104" t="str">
        <f t="shared" si="193"/>
        <v/>
      </c>
      <c r="LH39" s="104" t="str">
        <f t="shared" si="194"/>
        <v/>
      </c>
      <c r="LI39" s="104" t="str">
        <f t="shared" si="195"/>
        <v/>
      </c>
      <c r="LJ39" s="104" t="str">
        <f t="shared" si="196"/>
        <v/>
      </c>
      <c r="LK39" s="104" t="str">
        <f t="shared" si="197"/>
        <v/>
      </c>
      <c r="LL39" s="105" t="str">
        <f t="shared" si="297"/>
        <v/>
      </c>
      <c r="LM39" s="109" t="str">
        <f t="shared" si="198"/>
        <v/>
      </c>
      <c r="LN39" s="102"/>
      <c r="LO39" s="102"/>
      <c r="LP39" s="104" t="str">
        <f t="shared" si="298"/>
        <v/>
      </c>
      <c r="LQ39" s="102"/>
      <c r="LR39" s="104" t="str">
        <f t="shared" si="199"/>
        <v/>
      </c>
      <c r="LS39" s="102"/>
      <c r="LT39" s="102"/>
      <c r="LU39" s="104" t="str">
        <f t="shared" si="299"/>
        <v/>
      </c>
      <c r="LV39" s="102"/>
      <c r="LW39" s="104" t="str">
        <f t="shared" si="200"/>
        <v/>
      </c>
      <c r="LX39" s="102"/>
      <c r="LY39" s="102"/>
      <c r="LZ39" s="104" t="str">
        <f t="shared" si="300"/>
        <v/>
      </c>
      <c r="MA39" s="102"/>
      <c r="MB39" s="104" t="str">
        <f t="shared" si="201"/>
        <v/>
      </c>
      <c r="MC39" s="102"/>
      <c r="MD39" s="102"/>
      <c r="ME39" s="104" t="str">
        <f t="shared" si="301"/>
        <v/>
      </c>
      <c r="MF39" s="102"/>
      <c r="MG39" s="104" t="str">
        <f t="shared" si="202"/>
        <v/>
      </c>
      <c r="MH39" s="102"/>
      <c r="MI39" s="102"/>
      <c r="MJ39" s="104" t="str">
        <f t="shared" si="302"/>
        <v/>
      </c>
      <c r="MK39" s="102"/>
      <c r="ML39" s="104" t="str">
        <f t="shared" si="203"/>
        <v/>
      </c>
      <c r="MM39" s="104" t="str">
        <f t="shared" si="204"/>
        <v/>
      </c>
      <c r="MN39" s="104" t="str">
        <f t="shared" si="205"/>
        <v/>
      </c>
      <c r="MO39" s="104" t="str">
        <f t="shared" si="206"/>
        <v/>
      </c>
      <c r="MP39" s="104" t="str">
        <f t="shared" si="207"/>
        <v/>
      </c>
      <c r="MQ39" s="104" t="str">
        <f t="shared" si="208"/>
        <v/>
      </c>
      <c r="MR39" s="105" t="str">
        <f t="shared" si="303"/>
        <v/>
      </c>
      <c r="MS39" s="109" t="str">
        <f t="shared" si="209"/>
        <v/>
      </c>
      <c r="MT39" s="102"/>
      <c r="MU39" s="102"/>
      <c r="MV39" s="104" t="str">
        <f t="shared" si="304"/>
        <v/>
      </c>
      <c r="MW39" s="102"/>
      <c r="MX39" s="104" t="str">
        <f t="shared" si="210"/>
        <v/>
      </c>
      <c r="MY39" s="102"/>
      <c r="MZ39" s="102"/>
      <c r="NA39" s="104" t="str">
        <f t="shared" si="305"/>
        <v/>
      </c>
      <c r="NB39" s="102"/>
      <c r="NC39" s="104" t="str">
        <f t="shared" si="211"/>
        <v/>
      </c>
      <c r="ND39" s="102"/>
      <c r="NE39" s="102"/>
      <c r="NF39" s="104" t="str">
        <f t="shared" si="306"/>
        <v/>
      </c>
      <c r="NG39" s="102"/>
      <c r="NH39" s="104" t="str">
        <f t="shared" si="212"/>
        <v/>
      </c>
      <c r="NI39" s="102"/>
      <c r="NJ39" s="102"/>
      <c r="NK39" s="104" t="str">
        <f t="shared" si="307"/>
        <v/>
      </c>
      <c r="NL39" s="102"/>
      <c r="NM39" s="104" t="str">
        <f t="shared" si="213"/>
        <v/>
      </c>
      <c r="NN39" s="102"/>
      <c r="NO39" s="102"/>
      <c r="NP39" s="104" t="str">
        <f t="shared" si="308"/>
        <v/>
      </c>
      <c r="NQ39" s="102"/>
      <c r="NR39" s="104" t="str">
        <f t="shared" si="214"/>
        <v/>
      </c>
      <c r="NS39" s="104" t="str">
        <f t="shared" si="215"/>
        <v/>
      </c>
      <c r="NT39" s="104" t="str">
        <f t="shared" si="216"/>
        <v/>
      </c>
      <c r="NU39" s="104" t="str">
        <f t="shared" si="217"/>
        <v/>
      </c>
      <c r="NV39" s="104" t="str">
        <f t="shared" si="218"/>
        <v/>
      </c>
      <c r="NW39" s="104" t="str">
        <f t="shared" si="219"/>
        <v/>
      </c>
      <c r="NX39" s="105" t="str">
        <f t="shared" si="309"/>
        <v/>
      </c>
      <c r="NY39" s="109" t="str">
        <f t="shared" si="220"/>
        <v/>
      </c>
      <c r="OA39" s="104" t="str">
        <f t="shared" si="310"/>
        <v/>
      </c>
      <c r="OB39" s="104" t="str">
        <f t="shared" si="311"/>
        <v/>
      </c>
      <c r="OC39" s="104" t="str">
        <f t="shared" si="312"/>
        <v/>
      </c>
      <c r="OD39" s="104" t="str">
        <f t="shared" si="313"/>
        <v/>
      </c>
      <c r="OE39" s="104" t="str">
        <f t="shared" si="314"/>
        <v/>
      </c>
      <c r="OF39" s="104" t="str">
        <f t="shared" si="315"/>
        <v/>
      </c>
      <c r="OG39" s="104" t="str">
        <f t="shared" si="316"/>
        <v/>
      </c>
      <c r="OH39" s="104" t="str">
        <f t="shared" si="317"/>
        <v/>
      </c>
      <c r="OI39" s="104" t="str">
        <f t="shared" si="318"/>
        <v/>
      </c>
      <c r="OJ39" s="104" t="str">
        <f t="shared" si="319"/>
        <v/>
      </c>
      <c r="OK39" s="104" t="str">
        <f t="shared" si="320"/>
        <v/>
      </c>
      <c r="OL39" s="104" t="str">
        <f t="shared" si="84"/>
        <v/>
      </c>
      <c r="OM39" s="134"/>
      <c r="ON39" s="104" t="str">
        <f t="shared" si="321"/>
        <v/>
      </c>
      <c r="OO39" s="104" t="str">
        <f t="shared" si="322"/>
        <v/>
      </c>
      <c r="OP39" s="104" t="str">
        <f t="shared" si="229"/>
        <v/>
      </c>
      <c r="OQ39" s="104" t="str">
        <f t="shared" si="230"/>
        <v/>
      </c>
      <c r="OR39" s="105" t="str">
        <f t="shared" si="221"/>
        <v/>
      </c>
      <c r="OS39" s="105" t="str">
        <f t="shared" si="222"/>
        <v/>
      </c>
      <c r="OT39" s="134"/>
      <c r="OU39" s="109" t="str">
        <f t="shared" si="323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36"/>
        <v>35</v>
      </c>
      <c r="B40" s="237"/>
      <c r="C40" s="237"/>
      <c r="D40" s="237"/>
      <c r="E40" s="238"/>
      <c r="F40" s="102"/>
      <c r="G40" s="102"/>
      <c r="H40" s="104" t="str">
        <f t="shared" si="237"/>
        <v/>
      </c>
      <c r="I40" s="102"/>
      <c r="J40" s="104" t="str">
        <f t="shared" si="90"/>
        <v/>
      </c>
      <c r="K40" s="102"/>
      <c r="L40" s="102"/>
      <c r="M40" s="104" t="str">
        <f t="shared" si="238"/>
        <v/>
      </c>
      <c r="N40" s="102"/>
      <c r="O40" s="104" t="str">
        <f t="shared" si="91"/>
        <v/>
      </c>
      <c r="P40" s="102"/>
      <c r="Q40" s="102"/>
      <c r="R40" s="104" t="str">
        <f t="shared" si="239"/>
        <v/>
      </c>
      <c r="S40" s="102"/>
      <c r="T40" s="104" t="str">
        <f t="shared" si="92"/>
        <v/>
      </c>
      <c r="U40" s="102"/>
      <c r="V40" s="102"/>
      <c r="W40" s="104" t="str">
        <f t="shared" si="240"/>
        <v/>
      </c>
      <c r="X40" s="102"/>
      <c r="Y40" s="104" t="str">
        <f t="shared" si="93"/>
        <v/>
      </c>
      <c r="Z40" s="102"/>
      <c r="AA40" s="102"/>
      <c r="AB40" s="104" t="str">
        <f t="shared" si="241"/>
        <v/>
      </c>
      <c r="AC40" s="102"/>
      <c r="AD40" s="104" t="str">
        <f t="shared" si="94"/>
        <v/>
      </c>
      <c r="AE40" s="104" t="str">
        <f t="shared" si="95"/>
        <v/>
      </c>
      <c r="AF40" s="104" t="str">
        <f t="shared" si="96"/>
        <v/>
      </c>
      <c r="AG40" s="104" t="str">
        <f t="shared" si="97"/>
        <v/>
      </c>
      <c r="AH40" s="104" t="str">
        <f t="shared" si="98"/>
        <v/>
      </c>
      <c r="AI40" s="104" t="str">
        <f t="shared" si="99"/>
        <v/>
      </c>
      <c r="AJ40" s="105" t="str">
        <f t="shared" si="242"/>
        <v/>
      </c>
      <c r="AK40" s="109" t="str">
        <f t="shared" si="243"/>
        <v/>
      </c>
      <c r="AL40" s="102"/>
      <c r="AM40" s="102"/>
      <c r="AN40" s="104" t="str">
        <f t="shared" si="244"/>
        <v/>
      </c>
      <c r="AO40" s="102"/>
      <c r="AP40" s="104" t="str">
        <f t="shared" si="100"/>
        <v/>
      </c>
      <c r="AQ40" s="102"/>
      <c r="AR40" s="102"/>
      <c r="AS40" s="104" t="str">
        <f t="shared" si="245"/>
        <v/>
      </c>
      <c r="AT40" s="102"/>
      <c r="AU40" s="104" t="str">
        <f t="shared" si="101"/>
        <v/>
      </c>
      <c r="AV40" s="102"/>
      <c r="AW40" s="102"/>
      <c r="AX40" s="104" t="str">
        <f t="shared" si="246"/>
        <v/>
      </c>
      <c r="AY40" s="102"/>
      <c r="AZ40" s="104" t="str">
        <f t="shared" si="102"/>
        <v/>
      </c>
      <c r="BA40" s="102"/>
      <c r="BB40" s="102"/>
      <c r="BC40" s="104" t="str">
        <f t="shared" si="247"/>
        <v/>
      </c>
      <c r="BD40" s="102"/>
      <c r="BE40" s="104" t="str">
        <f t="shared" si="103"/>
        <v/>
      </c>
      <c r="BF40" s="102"/>
      <c r="BG40" s="102"/>
      <c r="BH40" s="104" t="str">
        <f t="shared" si="248"/>
        <v/>
      </c>
      <c r="BI40" s="102"/>
      <c r="BJ40" s="104" t="str">
        <f t="shared" si="104"/>
        <v/>
      </c>
      <c r="BK40" s="104" t="str">
        <f t="shared" si="105"/>
        <v/>
      </c>
      <c r="BL40" s="104" t="str">
        <f t="shared" si="106"/>
        <v/>
      </c>
      <c r="BM40" s="104" t="str">
        <f t="shared" si="107"/>
        <v/>
      </c>
      <c r="BN40" s="104" t="str">
        <f t="shared" si="108"/>
        <v/>
      </c>
      <c r="BO40" s="104" t="str">
        <f t="shared" si="109"/>
        <v/>
      </c>
      <c r="BP40" s="105" t="str">
        <f t="shared" si="249"/>
        <v/>
      </c>
      <c r="BQ40" s="109" t="str">
        <f t="shared" si="110"/>
        <v/>
      </c>
      <c r="BR40" s="102"/>
      <c r="BS40" s="102"/>
      <c r="BT40" s="104" t="str">
        <f t="shared" si="250"/>
        <v/>
      </c>
      <c r="BU40" s="102"/>
      <c r="BV40" s="104" t="str">
        <f t="shared" si="111"/>
        <v/>
      </c>
      <c r="BW40" s="102"/>
      <c r="BX40" s="102"/>
      <c r="BY40" s="104" t="str">
        <f t="shared" si="251"/>
        <v/>
      </c>
      <c r="BZ40" s="102"/>
      <c r="CA40" s="104" t="str">
        <f t="shared" si="112"/>
        <v/>
      </c>
      <c r="CB40" s="102"/>
      <c r="CC40" s="102"/>
      <c r="CD40" s="104" t="str">
        <f t="shared" si="252"/>
        <v/>
      </c>
      <c r="CE40" s="102"/>
      <c r="CF40" s="104" t="str">
        <f t="shared" si="113"/>
        <v/>
      </c>
      <c r="CG40" s="102"/>
      <c r="CH40" s="102"/>
      <c r="CI40" s="104" t="str">
        <f t="shared" si="253"/>
        <v/>
      </c>
      <c r="CJ40" s="102"/>
      <c r="CK40" s="104" t="str">
        <f t="shared" si="114"/>
        <v/>
      </c>
      <c r="CL40" s="102"/>
      <c r="CM40" s="102"/>
      <c r="CN40" s="104" t="str">
        <f t="shared" si="254"/>
        <v/>
      </c>
      <c r="CO40" s="102"/>
      <c r="CP40" s="104" t="str">
        <f t="shared" si="115"/>
        <v/>
      </c>
      <c r="CQ40" s="104" t="str">
        <f t="shared" si="116"/>
        <v/>
      </c>
      <c r="CR40" s="104" t="str">
        <f t="shared" si="117"/>
        <v/>
      </c>
      <c r="CS40" s="104" t="str">
        <f t="shared" si="118"/>
        <v/>
      </c>
      <c r="CT40" s="104" t="str">
        <f t="shared" si="119"/>
        <v/>
      </c>
      <c r="CU40" s="104" t="str">
        <f t="shared" si="120"/>
        <v/>
      </c>
      <c r="CV40" s="105" t="str">
        <f t="shared" si="255"/>
        <v/>
      </c>
      <c r="CW40" s="109" t="str">
        <f t="shared" si="121"/>
        <v/>
      </c>
      <c r="CX40" s="102"/>
      <c r="CY40" s="102"/>
      <c r="CZ40" s="104" t="str">
        <f t="shared" si="256"/>
        <v/>
      </c>
      <c r="DA40" s="102"/>
      <c r="DB40" s="104" t="str">
        <f t="shared" si="122"/>
        <v/>
      </c>
      <c r="DC40" s="102"/>
      <c r="DD40" s="102"/>
      <c r="DE40" s="104" t="str">
        <f t="shared" si="257"/>
        <v/>
      </c>
      <c r="DF40" s="102"/>
      <c r="DG40" s="104" t="str">
        <f t="shared" si="123"/>
        <v/>
      </c>
      <c r="DH40" s="102"/>
      <c r="DI40" s="102"/>
      <c r="DJ40" s="104" t="str">
        <f t="shared" si="258"/>
        <v/>
      </c>
      <c r="DK40" s="102"/>
      <c r="DL40" s="104" t="str">
        <f t="shared" si="124"/>
        <v/>
      </c>
      <c r="DM40" s="102"/>
      <c r="DN40" s="102"/>
      <c r="DO40" s="104" t="str">
        <f t="shared" si="259"/>
        <v/>
      </c>
      <c r="DP40" s="102"/>
      <c r="DQ40" s="104" t="str">
        <f t="shared" si="125"/>
        <v/>
      </c>
      <c r="DR40" s="102"/>
      <c r="DS40" s="102"/>
      <c r="DT40" s="104" t="str">
        <f t="shared" si="260"/>
        <v/>
      </c>
      <c r="DU40" s="102"/>
      <c r="DV40" s="104" t="str">
        <f t="shared" si="126"/>
        <v/>
      </c>
      <c r="DW40" s="104" t="str">
        <f t="shared" si="127"/>
        <v/>
      </c>
      <c r="DX40" s="104" t="str">
        <f t="shared" si="128"/>
        <v/>
      </c>
      <c r="DY40" s="104" t="str">
        <f t="shared" si="129"/>
        <v/>
      </c>
      <c r="DZ40" s="104" t="str">
        <f t="shared" si="130"/>
        <v/>
      </c>
      <c r="EA40" s="104" t="str">
        <f t="shared" si="131"/>
        <v/>
      </c>
      <c r="EB40" s="105" t="str">
        <f t="shared" si="261"/>
        <v/>
      </c>
      <c r="EC40" s="109" t="str">
        <f t="shared" si="132"/>
        <v/>
      </c>
      <c r="ED40" s="102"/>
      <c r="EE40" s="102"/>
      <c r="EF40" s="104" t="str">
        <f t="shared" si="262"/>
        <v/>
      </c>
      <c r="EG40" s="102"/>
      <c r="EH40" s="104" t="str">
        <f t="shared" si="133"/>
        <v/>
      </c>
      <c r="EI40" s="102"/>
      <c r="EJ40" s="102"/>
      <c r="EK40" s="104" t="str">
        <f t="shared" si="263"/>
        <v/>
      </c>
      <c r="EL40" s="102"/>
      <c r="EM40" s="104" t="str">
        <f t="shared" si="134"/>
        <v/>
      </c>
      <c r="EN40" s="102"/>
      <c r="EO40" s="102"/>
      <c r="EP40" s="104" t="str">
        <f t="shared" si="264"/>
        <v/>
      </c>
      <c r="EQ40" s="102"/>
      <c r="ER40" s="104" t="str">
        <f t="shared" si="135"/>
        <v/>
      </c>
      <c r="ES40" s="102"/>
      <c r="ET40" s="102"/>
      <c r="EU40" s="104" t="str">
        <f t="shared" si="265"/>
        <v/>
      </c>
      <c r="EV40" s="102"/>
      <c r="EW40" s="104" t="str">
        <f t="shared" si="136"/>
        <v/>
      </c>
      <c r="EX40" s="102"/>
      <c r="EY40" s="102"/>
      <c r="EZ40" s="104" t="str">
        <f t="shared" si="266"/>
        <v/>
      </c>
      <c r="FA40" s="102"/>
      <c r="FB40" s="104" t="str">
        <f t="shared" si="137"/>
        <v/>
      </c>
      <c r="FC40" s="104" t="str">
        <f t="shared" si="138"/>
        <v/>
      </c>
      <c r="FD40" s="104" t="str">
        <f t="shared" si="139"/>
        <v/>
      </c>
      <c r="FE40" s="104" t="str">
        <f t="shared" si="140"/>
        <v/>
      </c>
      <c r="FF40" s="104" t="str">
        <f t="shared" si="141"/>
        <v/>
      </c>
      <c r="FG40" s="104" t="str">
        <f t="shared" si="142"/>
        <v/>
      </c>
      <c r="FH40" s="105" t="str">
        <f t="shared" si="267"/>
        <v/>
      </c>
      <c r="FI40" s="109" t="str">
        <f t="shared" si="143"/>
        <v/>
      </c>
      <c r="FJ40" s="102"/>
      <c r="FK40" s="102"/>
      <c r="FL40" s="104" t="str">
        <f t="shared" si="268"/>
        <v/>
      </c>
      <c r="FM40" s="102"/>
      <c r="FN40" s="104" t="str">
        <f t="shared" si="144"/>
        <v/>
      </c>
      <c r="FO40" s="102"/>
      <c r="FP40" s="102"/>
      <c r="FQ40" s="104" t="str">
        <f t="shared" si="269"/>
        <v/>
      </c>
      <c r="FR40" s="102"/>
      <c r="FS40" s="104" t="str">
        <f t="shared" si="145"/>
        <v/>
      </c>
      <c r="FT40" s="102"/>
      <c r="FU40" s="102"/>
      <c r="FV40" s="104" t="str">
        <f t="shared" si="270"/>
        <v/>
      </c>
      <c r="FW40" s="102"/>
      <c r="FX40" s="104" t="str">
        <f t="shared" si="146"/>
        <v/>
      </c>
      <c r="FY40" s="102"/>
      <c r="FZ40" s="102"/>
      <c r="GA40" s="104" t="str">
        <f t="shared" si="271"/>
        <v/>
      </c>
      <c r="GB40" s="102"/>
      <c r="GC40" s="104" t="str">
        <f t="shared" si="147"/>
        <v/>
      </c>
      <c r="GD40" s="102"/>
      <c r="GE40" s="102"/>
      <c r="GF40" s="104" t="str">
        <f t="shared" si="272"/>
        <v/>
      </c>
      <c r="GG40" s="102"/>
      <c r="GH40" s="104" t="str">
        <f t="shared" si="148"/>
        <v/>
      </c>
      <c r="GI40" s="104" t="str">
        <f t="shared" si="149"/>
        <v/>
      </c>
      <c r="GJ40" s="104" t="str">
        <f t="shared" si="150"/>
        <v/>
      </c>
      <c r="GK40" s="104" t="str">
        <f t="shared" si="151"/>
        <v/>
      </c>
      <c r="GL40" s="104" t="str">
        <f t="shared" si="152"/>
        <v/>
      </c>
      <c r="GM40" s="104" t="str">
        <f t="shared" si="153"/>
        <v/>
      </c>
      <c r="GN40" s="105" t="str">
        <f t="shared" si="273"/>
        <v/>
      </c>
      <c r="GO40" s="109" t="str">
        <f t="shared" si="154"/>
        <v/>
      </c>
      <c r="GP40" s="102"/>
      <c r="GQ40" s="102"/>
      <c r="GR40" s="104" t="str">
        <f t="shared" si="274"/>
        <v/>
      </c>
      <c r="GS40" s="102"/>
      <c r="GT40" s="104" t="str">
        <f t="shared" si="155"/>
        <v/>
      </c>
      <c r="GU40" s="102"/>
      <c r="GV40" s="102"/>
      <c r="GW40" s="104" t="str">
        <f t="shared" si="275"/>
        <v/>
      </c>
      <c r="GX40" s="102"/>
      <c r="GY40" s="104" t="str">
        <f t="shared" si="156"/>
        <v/>
      </c>
      <c r="GZ40" s="102"/>
      <c r="HA40" s="102"/>
      <c r="HB40" s="104" t="str">
        <f t="shared" si="276"/>
        <v/>
      </c>
      <c r="HC40" s="102"/>
      <c r="HD40" s="104" t="str">
        <f t="shared" si="157"/>
        <v/>
      </c>
      <c r="HE40" s="102"/>
      <c r="HF40" s="102"/>
      <c r="HG40" s="104" t="str">
        <f t="shared" si="277"/>
        <v/>
      </c>
      <c r="HH40" s="102"/>
      <c r="HI40" s="104" t="str">
        <f t="shared" si="158"/>
        <v/>
      </c>
      <c r="HJ40" s="102"/>
      <c r="HK40" s="102"/>
      <c r="HL40" s="104" t="str">
        <f t="shared" si="278"/>
        <v/>
      </c>
      <c r="HM40" s="102"/>
      <c r="HN40" s="104" t="str">
        <f t="shared" si="159"/>
        <v/>
      </c>
      <c r="HO40" s="104" t="str">
        <f t="shared" si="160"/>
        <v/>
      </c>
      <c r="HP40" s="104" t="str">
        <f t="shared" si="161"/>
        <v/>
      </c>
      <c r="HQ40" s="104" t="str">
        <f t="shared" si="162"/>
        <v/>
      </c>
      <c r="HR40" s="104" t="str">
        <f t="shared" si="163"/>
        <v/>
      </c>
      <c r="HS40" s="104" t="str">
        <f t="shared" si="164"/>
        <v/>
      </c>
      <c r="HT40" s="105" t="str">
        <f t="shared" si="279"/>
        <v/>
      </c>
      <c r="HU40" s="109" t="str">
        <f t="shared" si="165"/>
        <v/>
      </c>
      <c r="HV40" s="102"/>
      <c r="HW40" s="102"/>
      <c r="HX40" s="104" t="str">
        <f t="shared" si="280"/>
        <v/>
      </c>
      <c r="HY40" s="102"/>
      <c r="HZ40" s="104" t="str">
        <f t="shared" si="166"/>
        <v/>
      </c>
      <c r="IA40" s="102"/>
      <c r="IB40" s="102"/>
      <c r="IC40" s="104" t="str">
        <f t="shared" si="281"/>
        <v/>
      </c>
      <c r="ID40" s="102"/>
      <c r="IE40" s="104" t="str">
        <f t="shared" si="167"/>
        <v/>
      </c>
      <c r="IF40" s="102"/>
      <c r="IG40" s="102"/>
      <c r="IH40" s="104" t="str">
        <f t="shared" si="282"/>
        <v/>
      </c>
      <c r="II40" s="102"/>
      <c r="IJ40" s="104" t="str">
        <f t="shared" si="168"/>
        <v/>
      </c>
      <c r="IK40" s="102"/>
      <c r="IL40" s="102"/>
      <c r="IM40" s="104" t="str">
        <f t="shared" si="283"/>
        <v/>
      </c>
      <c r="IN40" s="102"/>
      <c r="IO40" s="104" t="str">
        <f t="shared" si="169"/>
        <v/>
      </c>
      <c r="IP40" s="102"/>
      <c r="IQ40" s="102"/>
      <c r="IR40" s="104" t="str">
        <f t="shared" si="284"/>
        <v/>
      </c>
      <c r="IS40" s="102"/>
      <c r="IT40" s="104" t="str">
        <f t="shared" si="170"/>
        <v/>
      </c>
      <c r="IU40" s="104" t="str">
        <f t="shared" si="171"/>
        <v/>
      </c>
      <c r="IV40" s="104" t="str">
        <f t="shared" si="172"/>
        <v/>
      </c>
      <c r="IW40" s="104" t="str">
        <f t="shared" si="173"/>
        <v/>
      </c>
      <c r="IX40" s="104" t="str">
        <f t="shared" si="174"/>
        <v/>
      </c>
      <c r="IY40" s="104" t="str">
        <f t="shared" si="175"/>
        <v/>
      </c>
      <c r="IZ40" s="105" t="str">
        <f t="shared" si="285"/>
        <v/>
      </c>
      <c r="JA40" s="109" t="str">
        <f t="shared" si="176"/>
        <v/>
      </c>
      <c r="JB40" s="102"/>
      <c r="JC40" s="102"/>
      <c r="JD40" s="104" t="str">
        <f t="shared" si="286"/>
        <v/>
      </c>
      <c r="JE40" s="102"/>
      <c r="JF40" s="104" t="str">
        <f t="shared" si="177"/>
        <v/>
      </c>
      <c r="JG40" s="102"/>
      <c r="JH40" s="102"/>
      <c r="JI40" s="104" t="str">
        <f t="shared" si="287"/>
        <v/>
      </c>
      <c r="JJ40" s="102"/>
      <c r="JK40" s="104" t="str">
        <f t="shared" si="178"/>
        <v/>
      </c>
      <c r="JL40" s="102"/>
      <c r="JM40" s="102"/>
      <c r="JN40" s="104" t="str">
        <f t="shared" si="288"/>
        <v/>
      </c>
      <c r="JO40" s="102"/>
      <c r="JP40" s="104" t="str">
        <f t="shared" si="179"/>
        <v/>
      </c>
      <c r="JQ40" s="102"/>
      <c r="JR40" s="102"/>
      <c r="JS40" s="104" t="str">
        <f t="shared" si="289"/>
        <v/>
      </c>
      <c r="JT40" s="102"/>
      <c r="JU40" s="104" t="str">
        <f t="shared" si="180"/>
        <v/>
      </c>
      <c r="JV40" s="102"/>
      <c r="JW40" s="102"/>
      <c r="JX40" s="104" t="str">
        <f t="shared" si="290"/>
        <v/>
      </c>
      <c r="JY40" s="102"/>
      <c r="JZ40" s="104" t="str">
        <f t="shared" si="181"/>
        <v/>
      </c>
      <c r="KA40" s="104" t="str">
        <f t="shared" si="182"/>
        <v/>
      </c>
      <c r="KB40" s="104" t="str">
        <f t="shared" si="183"/>
        <v/>
      </c>
      <c r="KC40" s="104" t="str">
        <f t="shared" si="184"/>
        <v/>
      </c>
      <c r="KD40" s="104" t="str">
        <f t="shared" si="185"/>
        <v/>
      </c>
      <c r="KE40" s="104" t="str">
        <f t="shared" si="186"/>
        <v/>
      </c>
      <c r="KF40" s="105" t="str">
        <f t="shared" si="291"/>
        <v/>
      </c>
      <c r="KG40" s="109" t="str">
        <f t="shared" si="187"/>
        <v/>
      </c>
      <c r="KH40" s="102"/>
      <c r="KI40" s="102"/>
      <c r="KJ40" s="104" t="str">
        <f t="shared" si="292"/>
        <v/>
      </c>
      <c r="KK40" s="102"/>
      <c r="KL40" s="104" t="str">
        <f t="shared" si="188"/>
        <v/>
      </c>
      <c r="KM40" s="102"/>
      <c r="KN40" s="102"/>
      <c r="KO40" s="104" t="str">
        <f t="shared" si="293"/>
        <v/>
      </c>
      <c r="KP40" s="102"/>
      <c r="KQ40" s="104" t="str">
        <f t="shared" si="189"/>
        <v/>
      </c>
      <c r="KR40" s="102"/>
      <c r="KS40" s="102"/>
      <c r="KT40" s="104" t="str">
        <f t="shared" si="294"/>
        <v/>
      </c>
      <c r="KU40" s="102"/>
      <c r="KV40" s="104" t="str">
        <f t="shared" si="190"/>
        <v/>
      </c>
      <c r="KW40" s="102"/>
      <c r="KX40" s="102"/>
      <c r="KY40" s="104" t="str">
        <f t="shared" si="295"/>
        <v/>
      </c>
      <c r="KZ40" s="102"/>
      <c r="LA40" s="104" t="str">
        <f t="shared" si="191"/>
        <v/>
      </c>
      <c r="LB40" s="102"/>
      <c r="LC40" s="102"/>
      <c r="LD40" s="104" t="str">
        <f t="shared" si="296"/>
        <v/>
      </c>
      <c r="LE40" s="102"/>
      <c r="LF40" s="104" t="str">
        <f t="shared" si="192"/>
        <v/>
      </c>
      <c r="LG40" s="104" t="str">
        <f t="shared" si="193"/>
        <v/>
      </c>
      <c r="LH40" s="104" t="str">
        <f t="shared" si="194"/>
        <v/>
      </c>
      <c r="LI40" s="104" t="str">
        <f t="shared" si="195"/>
        <v/>
      </c>
      <c r="LJ40" s="104" t="str">
        <f t="shared" si="196"/>
        <v/>
      </c>
      <c r="LK40" s="104" t="str">
        <f t="shared" si="197"/>
        <v/>
      </c>
      <c r="LL40" s="105" t="str">
        <f t="shared" si="297"/>
        <v/>
      </c>
      <c r="LM40" s="109" t="str">
        <f t="shared" si="198"/>
        <v/>
      </c>
      <c r="LN40" s="102"/>
      <c r="LO40" s="102"/>
      <c r="LP40" s="104" t="str">
        <f t="shared" si="298"/>
        <v/>
      </c>
      <c r="LQ40" s="102"/>
      <c r="LR40" s="104" t="str">
        <f t="shared" si="199"/>
        <v/>
      </c>
      <c r="LS40" s="102"/>
      <c r="LT40" s="102"/>
      <c r="LU40" s="104" t="str">
        <f t="shared" si="299"/>
        <v/>
      </c>
      <c r="LV40" s="102"/>
      <c r="LW40" s="104" t="str">
        <f t="shared" si="200"/>
        <v/>
      </c>
      <c r="LX40" s="102"/>
      <c r="LY40" s="102"/>
      <c r="LZ40" s="104" t="str">
        <f t="shared" si="300"/>
        <v/>
      </c>
      <c r="MA40" s="102"/>
      <c r="MB40" s="104" t="str">
        <f t="shared" si="201"/>
        <v/>
      </c>
      <c r="MC40" s="102"/>
      <c r="MD40" s="102"/>
      <c r="ME40" s="104" t="str">
        <f t="shared" si="301"/>
        <v/>
      </c>
      <c r="MF40" s="102"/>
      <c r="MG40" s="104" t="str">
        <f t="shared" si="202"/>
        <v/>
      </c>
      <c r="MH40" s="102"/>
      <c r="MI40" s="102"/>
      <c r="MJ40" s="104" t="str">
        <f t="shared" si="302"/>
        <v/>
      </c>
      <c r="MK40" s="102"/>
      <c r="ML40" s="104" t="str">
        <f t="shared" si="203"/>
        <v/>
      </c>
      <c r="MM40" s="104" t="str">
        <f t="shared" si="204"/>
        <v/>
      </c>
      <c r="MN40" s="104" t="str">
        <f t="shared" si="205"/>
        <v/>
      </c>
      <c r="MO40" s="104" t="str">
        <f t="shared" si="206"/>
        <v/>
      </c>
      <c r="MP40" s="104" t="str">
        <f t="shared" si="207"/>
        <v/>
      </c>
      <c r="MQ40" s="104" t="str">
        <f t="shared" si="208"/>
        <v/>
      </c>
      <c r="MR40" s="105" t="str">
        <f t="shared" si="303"/>
        <v/>
      </c>
      <c r="MS40" s="109" t="str">
        <f t="shared" si="209"/>
        <v/>
      </c>
      <c r="MT40" s="102"/>
      <c r="MU40" s="102"/>
      <c r="MV40" s="104" t="str">
        <f t="shared" si="304"/>
        <v/>
      </c>
      <c r="MW40" s="102"/>
      <c r="MX40" s="104" t="str">
        <f t="shared" si="210"/>
        <v/>
      </c>
      <c r="MY40" s="102"/>
      <c r="MZ40" s="102"/>
      <c r="NA40" s="104" t="str">
        <f t="shared" si="305"/>
        <v/>
      </c>
      <c r="NB40" s="102"/>
      <c r="NC40" s="104" t="str">
        <f t="shared" si="211"/>
        <v/>
      </c>
      <c r="ND40" s="102"/>
      <c r="NE40" s="102"/>
      <c r="NF40" s="104" t="str">
        <f t="shared" si="306"/>
        <v/>
      </c>
      <c r="NG40" s="102"/>
      <c r="NH40" s="104" t="str">
        <f t="shared" si="212"/>
        <v/>
      </c>
      <c r="NI40" s="102"/>
      <c r="NJ40" s="102"/>
      <c r="NK40" s="104" t="str">
        <f t="shared" si="307"/>
        <v/>
      </c>
      <c r="NL40" s="102"/>
      <c r="NM40" s="104" t="str">
        <f t="shared" si="213"/>
        <v/>
      </c>
      <c r="NN40" s="102"/>
      <c r="NO40" s="102"/>
      <c r="NP40" s="104" t="str">
        <f t="shared" si="308"/>
        <v/>
      </c>
      <c r="NQ40" s="102"/>
      <c r="NR40" s="104" t="str">
        <f t="shared" si="214"/>
        <v/>
      </c>
      <c r="NS40" s="104" t="str">
        <f t="shared" si="215"/>
        <v/>
      </c>
      <c r="NT40" s="104" t="str">
        <f t="shared" si="216"/>
        <v/>
      </c>
      <c r="NU40" s="104" t="str">
        <f t="shared" si="217"/>
        <v/>
      </c>
      <c r="NV40" s="104" t="str">
        <f t="shared" si="218"/>
        <v/>
      </c>
      <c r="NW40" s="104" t="str">
        <f t="shared" si="219"/>
        <v/>
      </c>
      <c r="NX40" s="105" t="str">
        <f t="shared" si="309"/>
        <v/>
      </c>
      <c r="NY40" s="109" t="str">
        <f t="shared" si="220"/>
        <v/>
      </c>
      <c r="OA40" s="104" t="str">
        <f t="shared" si="310"/>
        <v/>
      </c>
      <c r="OB40" s="104" t="str">
        <f t="shared" si="311"/>
        <v/>
      </c>
      <c r="OC40" s="104" t="str">
        <f t="shared" si="312"/>
        <v/>
      </c>
      <c r="OD40" s="104" t="str">
        <f t="shared" si="313"/>
        <v/>
      </c>
      <c r="OE40" s="104" t="str">
        <f t="shared" si="314"/>
        <v/>
      </c>
      <c r="OF40" s="104" t="str">
        <f t="shared" si="315"/>
        <v/>
      </c>
      <c r="OG40" s="104" t="str">
        <f t="shared" si="316"/>
        <v/>
      </c>
      <c r="OH40" s="104" t="str">
        <f t="shared" si="317"/>
        <v/>
      </c>
      <c r="OI40" s="104" t="str">
        <f t="shared" si="318"/>
        <v/>
      </c>
      <c r="OJ40" s="104" t="str">
        <f t="shared" si="319"/>
        <v/>
      </c>
      <c r="OK40" s="104" t="str">
        <f t="shared" si="320"/>
        <v/>
      </c>
      <c r="OL40" s="104" t="str">
        <f t="shared" si="84"/>
        <v/>
      </c>
      <c r="OM40" s="134"/>
      <c r="ON40" s="104" t="str">
        <f t="shared" si="321"/>
        <v/>
      </c>
      <c r="OO40" s="104" t="str">
        <f t="shared" si="322"/>
        <v/>
      </c>
      <c r="OP40" s="104" t="str">
        <f t="shared" si="229"/>
        <v/>
      </c>
      <c r="OQ40" s="104" t="str">
        <f t="shared" si="230"/>
        <v/>
      </c>
      <c r="OR40" s="105" t="str">
        <f t="shared" si="221"/>
        <v/>
      </c>
      <c r="OS40" s="105" t="str">
        <f t="shared" si="222"/>
        <v/>
      </c>
      <c r="OT40" s="134"/>
      <c r="OU40" s="109" t="str">
        <f t="shared" si="323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36"/>
        <v>36</v>
      </c>
      <c r="B41" s="237"/>
      <c r="C41" s="237"/>
      <c r="D41" s="237"/>
      <c r="E41" s="238"/>
      <c r="F41" s="102"/>
      <c r="G41" s="102"/>
      <c r="H41" s="104" t="str">
        <f t="shared" si="237"/>
        <v/>
      </c>
      <c r="I41" s="102"/>
      <c r="J41" s="104" t="str">
        <f t="shared" si="90"/>
        <v/>
      </c>
      <c r="K41" s="102"/>
      <c r="L41" s="102"/>
      <c r="M41" s="104" t="str">
        <f t="shared" si="238"/>
        <v/>
      </c>
      <c r="N41" s="102"/>
      <c r="O41" s="104" t="str">
        <f t="shared" si="91"/>
        <v/>
      </c>
      <c r="P41" s="102"/>
      <c r="Q41" s="102"/>
      <c r="R41" s="104" t="str">
        <f t="shared" si="239"/>
        <v/>
      </c>
      <c r="S41" s="102"/>
      <c r="T41" s="104" t="str">
        <f t="shared" si="92"/>
        <v/>
      </c>
      <c r="U41" s="102"/>
      <c r="V41" s="102"/>
      <c r="W41" s="104" t="str">
        <f t="shared" si="240"/>
        <v/>
      </c>
      <c r="X41" s="102"/>
      <c r="Y41" s="104" t="str">
        <f t="shared" si="93"/>
        <v/>
      </c>
      <c r="Z41" s="102"/>
      <c r="AA41" s="102"/>
      <c r="AB41" s="104" t="str">
        <f t="shared" si="241"/>
        <v/>
      </c>
      <c r="AC41" s="102"/>
      <c r="AD41" s="104" t="str">
        <f t="shared" si="94"/>
        <v/>
      </c>
      <c r="AE41" s="104" t="str">
        <f t="shared" si="95"/>
        <v/>
      </c>
      <c r="AF41" s="104" t="str">
        <f t="shared" si="96"/>
        <v/>
      </c>
      <c r="AG41" s="104" t="str">
        <f t="shared" si="97"/>
        <v/>
      </c>
      <c r="AH41" s="104" t="str">
        <f t="shared" si="98"/>
        <v/>
      </c>
      <c r="AI41" s="104" t="str">
        <f t="shared" si="99"/>
        <v/>
      </c>
      <c r="AJ41" s="105" t="str">
        <f t="shared" si="242"/>
        <v/>
      </c>
      <c r="AK41" s="109" t="str">
        <f t="shared" si="243"/>
        <v/>
      </c>
      <c r="AL41" s="102"/>
      <c r="AM41" s="102"/>
      <c r="AN41" s="104" t="str">
        <f t="shared" si="244"/>
        <v/>
      </c>
      <c r="AO41" s="102"/>
      <c r="AP41" s="104" t="str">
        <f t="shared" si="100"/>
        <v/>
      </c>
      <c r="AQ41" s="102"/>
      <c r="AR41" s="102"/>
      <c r="AS41" s="104" t="str">
        <f t="shared" si="245"/>
        <v/>
      </c>
      <c r="AT41" s="102"/>
      <c r="AU41" s="104" t="str">
        <f t="shared" si="101"/>
        <v/>
      </c>
      <c r="AV41" s="102"/>
      <c r="AW41" s="102"/>
      <c r="AX41" s="104" t="str">
        <f t="shared" si="246"/>
        <v/>
      </c>
      <c r="AY41" s="102"/>
      <c r="AZ41" s="104" t="str">
        <f t="shared" si="102"/>
        <v/>
      </c>
      <c r="BA41" s="102"/>
      <c r="BB41" s="102"/>
      <c r="BC41" s="104" t="str">
        <f t="shared" si="247"/>
        <v/>
      </c>
      <c r="BD41" s="102"/>
      <c r="BE41" s="104" t="str">
        <f t="shared" si="103"/>
        <v/>
      </c>
      <c r="BF41" s="102"/>
      <c r="BG41" s="102"/>
      <c r="BH41" s="104" t="str">
        <f t="shared" si="248"/>
        <v/>
      </c>
      <c r="BI41" s="102"/>
      <c r="BJ41" s="104" t="str">
        <f t="shared" si="104"/>
        <v/>
      </c>
      <c r="BK41" s="104" t="str">
        <f t="shared" si="105"/>
        <v/>
      </c>
      <c r="BL41" s="104" t="str">
        <f t="shared" si="106"/>
        <v/>
      </c>
      <c r="BM41" s="104" t="str">
        <f t="shared" si="107"/>
        <v/>
      </c>
      <c r="BN41" s="104" t="str">
        <f t="shared" si="108"/>
        <v/>
      </c>
      <c r="BO41" s="104" t="str">
        <f t="shared" si="109"/>
        <v/>
      </c>
      <c r="BP41" s="105" t="str">
        <f t="shared" si="249"/>
        <v/>
      </c>
      <c r="BQ41" s="109" t="str">
        <f t="shared" si="110"/>
        <v/>
      </c>
      <c r="BR41" s="102"/>
      <c r="BS41" s="102"/>
      <c r="BT41" s="104" t="str">
        <f t="shared" si="250"/>
        <v/>
      </c>
      <c r="BU41" s="102"/>
      <c r="BV41" s="104" t="str">
        <f t="shared" si="111"/>
        <v/>
      </c>
      <c r="BW41" s="102"/>
      <c r="BX41" s="102"/>
      <c r="BY41" s="104" t="str">
        <f t="shared" si="251"/>
        <v/>
      </c>
      <c r="BZ41" s="102"/>
      <c r="CA41" s="104" t="str">
        <f t="shared" si="112"/>
        <v/>
      </c>
      <c r="CB41" s="102"/>
      <c r="CC41" s="102"/>
      <c r="CD41" s="104" t="str">
        <f t="shared" si="252"/>
        <v/>
      </c>
      <c r="CE41" s="102"/>
      <c r="CF41" s="104" t="str">
        <f t="shared" si="113"/>
        <v/>
      </c>
      <c r="CG41" s="102"/>
      <c r="CH41" s="102"/>
      <c r="CI41" s="104" t="str">
        <f t="shared" si="253"/>
        <v/>
      </c>
      <c r="CJ41" s="102"/>
      <c r="CK41" s="104" t="str">
        <f t="shared" si="114"/>
        <v/>
      </c>
      <c r="CL41" s="102"/>
      <c r="CM41" s="102"/>
      <c r="CN41" s="104" t="str">
        <f t="shared" si="254"/>
        <v/>
      </c>
      <c r="CO41" s="102"/>
      <c r="CP41" s="104" t="str">
        <f t="shared" si="115"/>
        <v/>
      </c>
      <c r="CQ41" s="104" t="str">
        <f t="shared" si="116"/>
        <v/>
      </c>
      <c r="CR41" s="104" t="str">
        <f t="shared" si="117"/>
        <v/>
      </c>
      <c r="CS41" s="104" t="str">
        <f t="shared" si="118"/>
        <v/>
      </c>
      <c r="CT41" s="104" t="str">
        <f t="shared" si="119"/>
        <v/>
      </c>
      <c r="CU41" s="104" t="str">
        <f t="shared" si="120"/>
        <v/>
      </c>
      <c r="CV41" s="105" t="str">
        <f t="shared" si="255"/>
        <v/>
      </c>
      <c r="CW41" s="109" t="str">
        <f t="shared" si="121"/>
        <v/>
      </c>
      <c r="CX41" s="102"/>
      <c r="CY41" s="102"/>
      <c r="CZ41" s="104" t="str">
        <f t="shared" si="256"/>
        <v/>
      </c>
      <c r="DA41" s="102"/>
      <c r="DB41" s="104" t="str">
        <f t="shared" si="122"/>
        <v/>
      </c>
      <c r="DC41" s="102"/>
      <c r="DD41" s="102"/>
      <c r="DE41" s="104" t="str">
        <f t="shared" si="257"/>
        <v/>
      </c>
      <c r="DF41" s="102"/>
      <c r="DG41" s="104" t="str">
        <f t="shared" si="123"/>
        <v/>
      </c>
      <c r="DH41" s="102"/>
      <c r="DI41" s="102"/>
      <c r="DJ41" s="104" t="str">
        <f t="shared" si="258"/>
        <v/>
      </c>
      <c r="DK41" s="102"/>
      <c r="DL41" s="104" t="str">
        <f t="shared" si="124"/>
        <v/>
      </c>
      <c r="DM41" s="102"/>
      <c r="DN41" s="102"/>
      <c r="DO41" s="104" t="str">
        <f t="shared" si="259"/>
        <v/>
      </c>
      <c r="DP41" s="102"/>
      <c r="DQ41" s="104" t="str">
        <f t="shared" si="125"/>
        <v/>
      </c>
      <c r="DR41" s="102"/>
      <c r="DS41" s="102"/>
      <c r="DT41" s="104" t="str">
        <f t="shared" si="260"/>
        <v/>
      </c>
      <c r="DU41" s="102"/>
      <c r="DV41" s="104" t="str">
        <f t="shared" si="126"/>
        <v/>
      </c>
      <c r="DW41" s="104" t="str">
        <f t="shared" si="127"/>
        <v/>
      </c>
      <c r="DX41" s="104" t="str">
        <f t="shared" si="128"/>
        <v/>
      </c>
      <c r="DY41" s="104" t="str">
        <f t="shared" si="129"/>
        <v/>
      </c>
      <c r="DZ41" s="104" t="str">
        <f t="shared" si="130"/>
        <v/>
      </c>
      <c r="EA41" s="104" t="str">
        <f t="shared" si="131"/>
        <v/>
      </c>
      <c r="EB41" s="105" t="str">
        <f t="shared" si="261"/>
        <v/>
      </c>
      <c r="EC41" s="109" t="str">
        <f t="shared" si="132"/>
        <v/>
      </c>
      <c r="ED41" s="102"/>
      <c r="EE41" s="102"/>
      <c r="EF41" s="104" t="str">
        <f t="shared" si="262"/>
        <v/>
      </c>
      <c r="EG41" s="102"/>
      <c r="EH41" s="104" t="str">
        <f t="shared" si="133"/>
        <v/>
      </c>
      <c r="EI41" s="102"/>
      <c r="EJ41" s="102"/>
      <c r="EK41" s="104" t="str">
        <f t="shared" si="263"/>
        <v/>
      </c>
      <c r="EL41" s="102"/>
      <c r="EM41" s="104" t="str">
        <f t="shared" si="134"/>
        <v/>
      </c>
      <c r="EN41" s="102"/>
      <c r="EO41" s="102"/>
      <c r="EP41" s="104" t="str">
        <f t="shared" si="264"/>
        <v/>
      </c>
      <c r="EQ41" s="102"/>
      <c r="ER41" s="104" t="str">
        <f t="shared" si="135"/>
        <v/>
      </c>
      <c r="ES41" s="102"/>
      <c r="ET41" s="102"/>
      <c r="EU41" s="104" t="str">
        <f t="shared" si="265"/>
        <v/>
      </c>
      <c r="EV41" s="102"/>
      <c r="EW41" s="104" t="str">
        <f t="shared" si="136"/>
        <v/>
      </c>
      <c r="EX41" s="102"/>
      <c r="EY41" s="102"/>
      <c r="EZ41" s="104" t="str">
        <f t="shared" si="266"/>
        <v/>
      </c>
      <c r="FA41" s="102"/>
      <c r="FB41" s="104" t="str">
        <f t="shared" si="137"/>
        <v/>
      </c>
      <c r="FC41" s="104" t="str">
        <f t="shared" si="138"/>
        <v/>
      </c>
      <c r="FD41" s="104" t="str">
        <f t="shared" si="139"/>
        <v/>
      </c>
      <c r="FE41" s="104" t="str">
        <f t="shared" si="140"/>
        <v/>
      </c>
      <c r="FF41" s="104" t="str">
        <f t="shared" si="141"/>
        <v/>
      </c>
      <c r="FG41" s="104" t="str">
        <f t="shared" si="142"/>
        <v/>
      </c>
      <c r="FH41" s="105" t="str">
        <f t="shared" si="267"/>
        <v/>
      </c>
      <c r="FI41" s="109" t="str">
        <f t="shared" si="143"/>
        <v/>
      </c>
      <c r="FJ41" s="102"/>
      <c r="FK41" s="102"/>
      <c r="FL41" s="104" t="str">
        <f t="shared" si="268"/>
        <v/>
      </c>
      <c r="FM41" s="102"/>
      <c r="FN41" s="104" t="str">
        <f t="shared" si="144"/>
        <v/>
      </c>
      <c r="FO41" s="102"/>
      <c r="FP41" s="102"/>
      <c r="FQ41" s="104" t="str">
        <f t="shared" si="269"/>
        <v/>
      </c>
      <c r="FR41" s="102"/>
      <c r="FS41" s="104" t="str">
        <f t="shared" si="145"/>
        <v/>
      </c>
      <c r="FT41" s="102"/>
      <c r="FU41" s="102"/>
      <c r="FV41" s="104" t="str">
        <f t="shared" si="270"/>
        <v/>
      </c>
      <c r="FW41" s="102"/>
      <c r="FX41" s="104" t="str">
        <f t="shared" si="146"/>
        <v/>
      </c>
      <c r="FY41" s="102"/>
      <c r="FZ41" s="102"/>
      <c r="GA41" s="104" t="str">
        <f t="shared" si="271"/>
        <v/>
      </c>
      <c r="GB41" s="102"/>
      <c r="GC41" s="104" t="str">
        <f t="shared" si="147"/>
        <v/>
      </c>
      <c r="GD41" s="102"/>
      <c r="GE41" s="102"/>
      <c r="GF41" s="104" t="str">
        <f t="shared" si="272"/>
        <v/>
      </c>
      <c r="GG41" s="102"/>
      <c r="GH41" s="104" t="str">
        <f t="shared" si="148"/>
        <v/>
      </c>
      <c r="GI41" s="104" t="str">
        <f t="shared" si="149"/>
        <v/>
      </c>
      <c r="GJ41" s="104" t="str">
        <f t="shared" si="150"/>
        <v/>
      </c>
      <c r="GK41" s="104" t="str">
        <f t="shared" si="151"/>
        <v/>
      </c>
      <c r="GL41" s="104" t="str">
        <f t="shared" si="152"/>
        <v/>
      </c>
      <c r="GM41" s="104" t="str">
        <f t="shared" si="153"/>
        <v/>
      </c>
      <c r="GN41" s="105" t="str">
        <f t="shared" si="273"/>
        <v/>
      </c>
      <c r="GO41" s="109" t="str">
        <f t="shared" si="154"/>
        <v/>
      </c>
      <c r="GP41" s="102"/>
      <c r="GQ41" s="102"/>
      <c r="GR41" s="104" t="str">
        <f t="shared" si="274"/>
        <v/>
      </c>
      <c r="GS41" s="102"/>
      <c r="GT41" s="104" t="str">
        <f t="shared" si="155"/>
        <v/>
      </c>
      <c r="GU41" s="102"/>
      <c r="GV41" s="102"/>
      <c r="GW41" s="104" t="str">
        <f t="shared" si="275"/>
        <v/>
      </c>
      <c r="GX41" s="102"/>
      <c r="GY41" s="104" t="str">
        <f t="shared" si="156"/>
        <v/>
      </c>
      <c r="GZ41" s="102"/>
      <c r="HA41" s="102"/>
      <c r="HB41" s="104" t="str">
        <f t="shared" si="276"/>
        <v/>
      </c>
      <c r="HC41" s="102"/>
      <c r="HD41" s="104" t="str">
        <f t="shared" si="157"/>
        <v/>
      </c>
      <c r="HE41" s="102"/>
      <c r="HF41" s="102"/>
      <c r="HG41" s="104" t="str">
        <f t="shared" si="277"/>
        <v/>
      </c>
      <c r="HH41" s="102"/>
      <c r="HI41" s="104" t="str">
        <f t="shared" si="158"/>
        <v/>
      </c>
      <c r="HJ41" s="102"/>
      <c r="HK41" s="102"/>
      <c r="HL41" s="104" t="str">
        <f t="shared" si="278"/>
        <v/>
      </c>
      <c r="HM41" s="102"/>
      <c r="HN41" s="104" t="str">
        <f t="shared" si="159"/>
        <v/>
      </c>
      <c r="HO41" s="104" t="str">
        <f t="shared" si="160"/>
        <v/>
      </c>
      <c r="HP41" s="104" t="str">
        <f t="shared" si="161"/>
        <v/>
      </c>
      <c r="HQ41" s="104" t="str">
        <f t="shared" si="162"/>
        <v/>
      </c>
      <c r="HR41" s="104" t="str">
        <f t="shared" si="163"/>
        <v/>
      </c>
      <c r="HS41" s="104" t="str">
        <f t="shared" si="164"/>
        <v/>
      </c>
      <c r="HT41" s="105" t="str">
        <f t="shared" si="279"/>
        <v/>
      </c>
      <c r="HU41" s="109" t="str">
        <f t="shared" si="165"/>
        <v/>
      </c>
      <c r="HV41" s="102"/>
      <c r="HW41" s="102"/>
      <c r="HX41" s="104" t="str">
        <f t="shared" si="280"/>
        <v/>
      </c>
      <c r="HY41" s="102"/>
      <c r="HZ41" s="104" t="str">
        <f t="shared" si="166"/>
        <v/>
      </c>
      <c r="IA41" s="102"/>
      <c r="IB41" s="102"/>
      <c r="IC41" s="104" t="str">
        <f t="shared" si="281"/>
        <v/>
      </c>
      <c r="ID41" s="102"/>
      <c r="IE41" s="104" t="str">
        <f t="shared" si="167"/>
        <v/>
      </c>
      <c r="IF41" s="102"/>
      <c r="IG41" s="102"/>
      <c r="IH41" s="104" t="str">
        <f t="shared" si="282"/>
        <v/>
      </c>
      <c r="II41" s="102"/>
      <c r="IJ41" s="104" t="str">
        <f t="shared" si="168"/>
        <v/>
      </c>
      <c r="IK41" s="102"/>
      <c r="IL41" s="102"/>
      <c r="IM41" s="104" t="str">
        <f t="shared" si="283"/>
        <v/>
      </c>
      <c r="IN41" s="102"/>
      <c r="IO41" s="104" t="str">
        <f t="shared" si="169"/>
        <v/>
      </c>
      <c r="IP41" s="102"/>
      <c r="IQ41" s="102"/>
      <c r="IR41" s="104" t="str">
        <f t="shared" si="284"/>
        <v/>
      </c>
      <c r="IS41" s="102"/>
      <c r="IT41" s="104" t="str">
        <f t="shared" si="170"/>
        <v/>
      </c>
      <c r="IU41" s="104" t="str">
        <f t="shared" si="171"/>
        <v/>
      </c>
      <c r="IV41" s="104" t="str">
        <f t="shared" si="172"/>
        <v/>
      </c>
      <c r="IW41" s="104" t="str">
        <f t="shared" si="173"/>
        <v/>
      </c>
      <c r="IX41" s="104" t="str">
        <f t="shared" si="174"/>
        <v/>
      </c>
      <c r="IY41" s="104" t="str">
        <f t="shared" si="175"/>
        <v/>
      </c>
      <c r="IZ41" s="105" t="str">
        <f t="shared" si="285"/>
        <v/>
      </c>
      <c r="JA41" s="109" t="str">
        <f t="shared" si="176"/>
        <v/>
      </c>
      <c r="JB41" s="102"/>
      <c r="JC41" s="102"/>
      <c r="JD41" s="104" t="str">
        <f t="shared" si="286"/>
        <v/>
      </c>
      <c r="JE41" s="102"/>
      <c r="JF41" s="104" t="str">
        <f t="shared" si="177"/>
        <v/>
      </c>
      <c r="JG41" s="102"/>
      <c r="JH41" s="102"/>
      <c r="JI41" s="104" t="str">
        <f t="shared" si="287"/>
        <v/>
      </c>
      <c r="JJ41" s="102"/>
      <c r="JK41" s="104" t="str">
        <f t="shared" si="178"/>
        <v/>
      </c>
      <c r="JL41" s="102"/>
      <c r="JM41" s="102"/>
      <c r="JN41" s="104" t="str">
        <f t="shared" si="288"/>
        <v/>
      </c>
      <c r="JO41" s="102"/>
      <c r="JP41" s="104" t="str">
        <f t="shared" si="179"/>
        <v/>
      </c>
      <c r="JQ41" s="102"/>
      <c r="JR41" s="102"/>
      <c r="JS41" s="104" t="str">
        <f t="shared" si="289"/>
        <v/>
      </c>
      <c r="JT41" s="102"/>
      <c r="JU41" s="104" t="str">
        <f t="shared" si="180"/>
        <v/>
      </c>
      <c r="JV41" s="102"/>
      <c r="JW41" s="102"/>
      <c r="JX41" s="104" t="str">
        <f t="shared" si="290"/>
        <v/>
      </c>
      <c r="JY41" s="102"/>
      <c r="JZ41" s="104" t="str">
        <f t="shared" si="181"/>
        <v/>
      </c>
      <c r="KA41" s="104" t="str">
        <f t="shared" si="182"/>
        <v/>
      </c>
      <c r="KB41" s="104" t="str">
        <f t="shared" si="183"/>
        <v/>
      </c>
      <c r="KC41" s="104" t="str">
        <f t="shared" si="184"/>
        <v/>
      </c>
      <c r="KD41" s="104" t="str">
        <f t="shared" si="185"/>
        <v/>
      </c>
      <c r="KE41" s="104" t="str">
        <f t="shared" si="186"/>
        <v/>
      </c>
      <c r="KF41" s="105" t="str">
        <f t="shared" si="291"/>
        <v/>
      </c>
      <c r="KG41" s="109" t="str">
        <f t="shared" si="187"/>
        <v/>
      </c>
      <c r="KH41" s="102"/>
      <c r="KI41" s="102"/>
      <c r="KJ41" s="104" t="str">
        <f t="shared" si="292"/>
        <v/>
      </c>
      <c r="KK41" s="102"/>
      <c r="KL41" s="104" t="str">
        <f t="shared" si="188"/>
        <v/>
      </c>
      <c r="KM41" s="102"/>
      <c r="KN41" s="102"/>
      <c r="KO41" s="104" t="str">
        <f t="shared" si="293"/>
        <v/>
      </c>
      <c r="KP41" s="102"/>
      <c r="KQ41" s="104" t="str">
        <f t="shared" si="189"/>
        <v/>
      </c>
      <c r="KR41" s="102"/>
      <c r="KS41" s="102"/>
      <c r="KT41" s="104" t="str">
        <f t="shared" si="294"/>
        <v/>
      </c>
      <c r="KU41" s="102"/>
      <c r="KV41" s="104" t="str">
        <f t="shared" si="190"/>
        <v/>
      </c>
      <c r="KW41" s="102"/>
      <c r="KX41" s="102"/>
      <c r="KY41" s="104" t="str">
        <f t="shared" si="295"/>
        <v/>
      </c>
      <c r="KZ41" s="102"/>
      <c r="LA41" s="104" t="str">
        <f t="shared" si="191"/>
        <v/>
      </c>
      <c r="LB41" s="102"/>
      <c r="LC41" s="102"/>
      <c r="LD41" s="104" t="str">
        <f t="shared" si="296"/>
        <v/>
      </c>
      <c r="LE41" s="102"/>
      <c r="LF41" s="104" t="str">
        <f t="shared" si="192"/>
        <v/>
      </c>
      <c r="LG41" s="104" t="str">
        <f t="shared" si="193"/>
        <v/>
      </c>
      <c r="LH41" s="104" t="str">
        <f t="shared" si="194"/>
        <v/>
      </c>
      <c r="LI41" s="104" t="str">
        <f t="shared" si="195"/>
        <v/>
      </c>
      <c r="LJ41" s="104" t="str">
        <f t="shared" si="196"/>
        <v/>
      </c>
      <c r="LK41" s="104" t="str">
        <f t="shared" si="197"/>
        <v/>
      </c>
      <c r="LL41" s="105" t="str">
        <f t="shared" si="297"/>
        <v/>
      </c>
      <c r="LM41" s="109" t="str">
        <f t="shared" si="198"/>
        <v/>
      </c>
      <c r="LN41" s="102"/>
      <c r="LO41" s="102"/>
      <c r="LP41" s="104" t="str">
        <f t="shared" si="298"/>
        <v/>
      </c>
      <c r="LQ41" s="102"/>
      <c r="LR41" s="104" t="str">
        <f t="shared" si="199"/>
        <v/>
      </c>
      <c r="LS41" s="102"/>
      <c r="LT41" s="102"/>
      <c r="LU41" s="104" t="str">
        <f t="shared" si="299"/>
        <v/>
      </c>
      <c r="LV41" s="102"/>
      <c r="LW41" s="104" t="str">
        <f t="shared" si="200"/>
        <v/>
      </c>
      <c r="LX41" s="102"/>
      <c r="LY41" s="102"/>
      <c r="LZ41" s="104" t="str">
        <f t="shared" si="300"/>
        <v/>
      </c>
      <c r="MA41" s="102"/>
      <c r="MB41" s="104" t="str">
        <f t="shared" si="201"/>
        <v/>
      </c>
      <c r="MC41" s="102"/>
      <c r="MD41" s="102"/>
      <c r="ME41" s="104" t="str">
        <f t="shared" si="301"/>
        <v/>
      </c>
      <c r="MF41" s="102"/>
      <c r="MG41" s="104" t="str">
        <f t="shared" si="202"/>
        <v/>
      </c>
      <c r="MH41" s="102"/>
      <c r="MI41" s="102"/>
      <c r="MJ41" s="104" t="str">
        <f t="shared" si="302"/>
        <v/>
      </c>
      <c r="MK41" s="102"/>
      <c r="ML41" s="104" t="str">
        <f t="shared" si="203"/>
        <v/>
      </c>
      <c r="MM41" s="104" t="str">
        <f t="shared" si="204"/>
        <v/>
      </c>
      <c r="MN41" s="104" t="str">
        <f t="shared" si="205"/>
        <v/>
      </c>
      <c r="MO41" s="104" t="str">
        <f t="shared" si="206"/>
        <v/>
      </c>
      <c r="MP41" s="104" t="str">
        <f t="shared" si="207"/>
        <v/>
      </c>
      <c r="MQ41" s="104" t="str">
        <f t="shared" si="208"/>
        <v/>
      </c>
      <c r="MR41" s="105" t="str">
        <f t="shared" si="303"/>
        <v/>
      </c>
      <c r="MS41" s="109" t="str">
        <f t="shared" si="209"/>
        <v/>
      </c>
      <c r="MT41" s="102"/>
      <c r="MU41" s="102"/>
      <c r="MV41" s="104" t="str">
        <f t="shared" si="304"/>
        <v/>
      </c>
      <c r="MW41" s="102"/>
      <c r="MX41" s="104" t="str">
        <f t="shared" si="210"/>
        <v/>
      </c>
      <c r="MY41" s="102"/>
      <c r="MZ41" s="102"/>
      <c r="NA41" s="104" t="str">
        <f t="shared" si="305"/>
        <v/>
      </c>
      <c r="NB41" s="102"/>
      <c r="NC41" s="104" t="str">
        <f t="shared" si="211"/>
        <v/>
      </c>
      <c r="ND41" s="102"/>
      <c r="NE41" s="102"/>
      <c r="NF41" s="104" t="str">
        <f t="shared" si="306"/>
        <v/>
      </c>
      <c r="NG41" s="102"/>
      <c r="NH41" s="104" t="str">
        <f t="shared" si="212"/>
        <v/>
      </c>
      <c r="NI41" s="102"/>
      <c r="NJ41" s="102"/>
      <c r="NK41" s="104" t="str">
        <f t="shared" si="307"/>
        <v/>
      </c>
      <c r="NL41" s="102"/>
      <c r="NM41" s="104" t="str">
        <f t="shared" si="213"/>
        <v/>
      </c>
      <c r="NN41" s="102"/>
      <c r="NO41" s="102"/>
      <c r="NP41" s="104" t="str">
        <f t="shared" si="308"/>
        <v/>
      </c>
      <c r="NQ41" s="102"/>
      <c r="NR41" s="104" t="str">
        <f t="shared" si="214"/>
        <v/>
      </c>
      <c r="NS41" s="104" t="str">
        <f t="shared" si="215"/>
        <v/>
      </c>
      <c r="NT41" s="104" t="str">
        <f t="shared" si="216"/>
        <v/>
      </c>
      <c r="NU41" s="104" t="str">
        <f t="shared" si="217"/>
        <v/>
      </c>
      <c r="NV41" s="104" t="str">
        <f t="shared" si="218"/>
        <v/>
      </c>
      <c r="NW41" s="104" t="str">
        <f t="shared" si="219"/>
        <v/>
      </c>
      <c r="NX41" s="105" t="str">
        <f t="shared" si="309"/>
        <v/>
      </c>
      <c r="NY41" s="109" t="str">
        <f t="shared" si="220"/>
        <v/>
      </c>
      <c r="OA41" s="104" t="str">
        <f t="shared" si="310"/>
        <v/>
      </c>
      <c r="OB41" s="104" t="str">
        <f t="shared" si="311"/>
        <v/>
      </c>
      <c r="OC41" s="104" t="str">
        <f t="shared" si="312"/>
        <v/>
      </c>
      <c r="OD41" s="104" t="str">
        <f t="shared" si="313"/>
        <v/>
      </c>
      <c r="OE41" s="104" t="str">
        <f t="shared" si="314"/>
        <v/>
      </c>
      <c r="OF41" s="104" t="str">
        <f t="shared" si="315"/>
        <v/>
      </c>
      <c r="OG41" s="104" t="str">
        <f t="shared" si="316"/>
        <v/>
      </c>
      <c r="OH41" s="104" t="str">
        <f t="shared" si="317"/>
        <v/>
      </c>
      <c r="OI41" s="104" t="str">
        <f t="shared" si="318"/>
        <v/>
      </c>
      <c r="OJ41" s="104" t="str">
        <f t="shared" si="319"/>
        <v/>
      </c>
      <c r="OK41" s="104" t="str">
        <f t="shared" si="320"/>
        <v/>
      </c>
      <c r="OL41" s="104" t="str">
        <f t="shared" si="84"/>
        <v/>
      </c>
      <c r="OM41" s="134"/>
      <c r="ON41" s="104" t="str">
        <f t="shared" si="321"/>
        <v/>
      </c>
      <c r="OO41" s="104" t="str">
        <f t="shared" si="322"/>
        <v/>
      </c>
      <c r="OP41" s="104" t="str">
        <f t="shared" si="229"/>
        <v/>
      </c>
      <c r="OQ41" s="104" t="str">
        <f t="shared" si="230"/>
        <v/>
      </c>
      <c r="OR41" s="105" t="str">
        <f t="shared" si="221"/>
        <v/>
      </c>
      <c r="OS41" s="105" t="str">
        <f t="shared" si="222"/>
        <v/>
      </c>
      <c r="OT41" s="134"/>
      <c r="OU41" s="109" t="str">
        <f t="shared" si="323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36"/>
        <v>37</v>
      </c>
      <c r="B42" s="237"/>
      <c r="C42" s="237"/>
      <c r="D42" s="237"/>
      <c r="E42" s="238"/>
      <c r="F42" s="102"/>
      <c r="G42" s="102"/>
      <c r="H42" s="104" t="str">
        <f t="shared" si="237"/>
        <v/>
      </c>
      <c r="I42" s="102"/>
      <c r="J42" s="104" t="str">
        <f t="shared" si="90"/>
        <v/>
      </c>
      <c r="K42" s="102"/>
      <c r="L42" s="102"/>
      <c r="M42" s="104" t="str">
        <f t="shared" si="238"/>
        <v/>
      </c>
      <c r="N42" s="102"/>
      <c r="O42" s="104" t="str">
        <f t="shared" si="91"/>
        <v/>
      </c>
      <c r="P42" s="102"/>
      <c r="Q42" s="102"/>
      <c r="R42" s="104" t="str">
        <f t="shared" si="239"/>
        <v/>
      </c>
      <c r="S42" s="102"/>
      <c r="T42" s="104" t="str">
        <f t="shared" si="92"/>
        <v/>
      </c>
      <c r="U42" s="102"/>
      <c r="V42" s="102"/>
      <c r="W42" s="104" t="str">
        <f t="shared" si="240"/>
        <v/>
      </c>
      <c r="X42" s="102"/>
      <c r="Y42" s="104" t="str">
        <f t="shared" si="93"/>
        <v/>
      </c>
      <c r="Z42" s="102"/>
      <c r="AA42" s="102"/>
      <c r="AB42" s="104" t="str">
        <f t="shared" si="241"/>
        <v/>
      </c>
      <c r="AC42" s="102"/>
      <c r="AD42" s="104" t="str">
        <f t="shared" si="94"/>
        <v/>
      </c>
      <c r="AE42" s="104" t="str">
        <f t="shared" si="95"/>
        <v/>
      </c>
      <c r="AF42" s="104" t="str">
        <f t="shared" si="96"/>
        <v/>
      </c>
      <c r="AG42" s="104" t="str">
        <f t="shared" si="97"/>
        <v/>
      </c>
      <c r="AH42" s="104" t="str">
        <f t="shared" si="98"/>
        <v/>
      </c>
      <c r="AI42" s="104" t="str">
        <f t="shared" si="99"/>
        <v/>
      </c>
      <c r="AJ42" s="105" t="str">
        <f t="shared" si="242"/>
        <v/>
      </c>
      <c r="AK42" s="109" t="str">
        <f t="shared" si="243"/>
        <v/>
      </c>
      <c r="AL42" s="102"/>
      <c r="AM42" s="102"/>
      <c r="AN42" s="104" t="str">
        <f t="shared" si="244"/>
        <v/>
      </c>
      <c r="AO42" s="102"/>
      <c r="AP42" s="104" t="str">
        <f t="shared" si="100"/>
        <v/>
      </c>
      <c r="AQ42" s="102"/>
      <c r="AR42" s="102"/>
      <c r="AS42" s="104" t="str">
        <f t="shared" si="245"/>
        <v/>
      </c>
      <c r="AT42" s="102"/>
      <c r="AU42" s="104" t="str">
        <f t="shared" si="101"/>
        <v/>
      </c>
      <c r="AV42" s="102"/>
      <c r="AW42" s="102"/>
      <c r="AX42" s="104" t="str">
        <f t="shared" si="246"/>
        <v/>
      </c>
      <c r="AY42" s="102"/>
      <c r="AZ42" s="104" t="str">
        <f t="shared" si="102"/>
        <v/>
      </c>
      <c r="BA42" s="102"/>
      <c r="BB42" s="102"/>
      <c r="BC42" s="104" t="str">
        <f t="shared" si="247"/>
        <v/>
      </c>
      <c r="BD42" s="102"/>
      <c r="BE42" s="104" t="str">
        <f t="shared" si="103"/>
        <v/>
      </c>
      <c r="BF42" s="102"/>
      <c r="BG42" s="102"/>
      <c r="BH42" s="104" t="str">
        <f t="shared" si="248"/>
        <v/>
      </c>
      <c r="BI42" s="102"/>
      <c r="BJ42" s="104" t="str">
        <f t="shared" si="104"/>
        <v/>
      </c>
      <c r="BK42" s="104" t="str">
        <f t="shared" si="105"/>
        <v/>
      </c>
      <c r="BL42" s="104" t="str">
        <f t="shared" si="106"/>
        <v/>
      </c>
      <c r="BM42" s="104" t="str">
        <f t="shared" si="107"/>
        <v/>
      </c>
      <c r="BN42" s="104" t="str">
        <f t="shared" si="108"/>
        <v/>
      </c>
      <c r="BO42" s="104" t="str">
        <f t="shared" si="109"/>
        <v/>
      </c>
      <c r="BP42" s="105" t="str">
        <f t="shared" si="249"/>
        <v/>
      </c>
      <c r="BQ42" s="109" t="str">
        <f t="shared" si="110"/>
        <v/>
      </c>
      <c r="BR42" s="102"/>
      <c r="BS42" s="102"/>
      <c r="BT42" s="104" t="str">
        <f t="shared" si="250"/>
        <v/>
      </c>
      <c r="BU42" s="102"/>
      <c r="BV42" s="104" t="str">
        <f t="shared" si="111"/>
        <v/>
      </c>
      <c r="BW42" s="102"/>
      <c r="BX42" s="102"/>
      <c r="BY42" s="104" t="str">
        <f t="shared" si="251"/>
        <v/>
      </c>
      <c r="BZ42" s="102"/>
      <c r="CA42" s="104" t="str">
        <f t="shared" si="112"/>
        <v/>
      </c>
      <c r="CB42" s="102"/>
      <c r="CC42" s="102"/>
      <c r="CD42" s="104" t="str">
        <f t="shared" si="252"/>
        <v/>
      </c>
      <c r="CE42" s="102"/>
      <c r="CF42" s="104" t="str">
        <f t="shared" si="113"/>
        <v/>
      </c>
      <c r="CG42" s="102"/>
      <c r="CH42" s="102"/>
      <c r="CI42" s="104" t="str">
        <f t="shared" si="253"/>
        <v/>
      </c>
      <c r="CJ42" s="102"/>
      <c r="CK42" s="104" t="str">
        <f t="shared" si="114"/>
        <v/>
      </c>
      <c r="CL42" s="102"/>
      <c r="CM42" s="102"/>
      <c r="CN42" s="104" t="str">
        <f t="shared" si="254"/>
        <v/>
      </c>
      <c r="CO42" s="102"/>
      <c r="CP42" s="104" t="str">
        <f t="shared" si="115"/>
        <v/>
      </c>
      <c r="CQ42" s="104" t="str">
        <f t="shared" si="116"/>
        <v/>
      </c>
      <c r="CR42" s="104" t="str">
        <f t="shared" si="117"/>
        <v/>
      </c>
      <c r="CS42" s="104" t="str">
        <f t="shared" si="118"/>
        <v/>
      </c>
      <c r="CT42" s="104" t="str">
        <f t="shared" si="119"/>
        <v/>
      </c>
      <c r="CU42" s="104" t="str">
        <f t="shared" si="120"/>
        <v/>
      </c>
      <c r="CV42" s="105" t="str">
        <f t="shared" si="255"/>
        <v/>
      </c>
      <c r="CW42" s="109" t="str">
        <f t="shared" si="121"/>
        <v/>
      </c>
      <c r="CX42" s="102"/>
      <c r="CY42" s="102"/>
      <c r="CZ42" s="104" t="str">
        <f t="shared" si="256"/>
        <v/>
      </c>
      <c r="DA42" s="102"/>
      <c r="DB42" s="104" t="str">
        <f t="shared" si="122"/>
        <v/>
      </c>
      <c r="DC42" s="102"/>
      <c r="DD42" s="102"/>
      <c r="DE42" s="104" t="str">
        <f t="shared" si="257"/>
        <v/>
      </c>
      <c r="DF42" s="102"/>
      <c r="DG42" s="104" t="str">
        <f t="shared" si="123"/>
        <v/>
      </c>
      <c r="DH42" s="102"/>
      <c r="DI42" s="102"/>
      <c r="DJ42" s="104" t="str">
        <f t="shared" si="258"/>
        <v/>
      </c>
      <c r="DK42" s="102"/>
      <c r="DL42" s="104" t="str">
        <f t="shared" si="124"/>
        <v/>
      </c>
      <c r="DM42" s="102"/>
      <c r="DN42" s="102"/>
      <c r="DO42" s="104" t="str">
        <f t="shared" si="259"/>
        <v/>
      </c>
      <c r="DP42" s="102"/>
      <c r="DQ42" s="104" t="str">
        <f t="shared" si="125"/>
        <v/>
      </c>
      <c r="DR42" s="102"/>
      <c r="DS42" s="102"/>
      <c r="DT42" s="104" t="str">
        <f t="shared" si="260"/>
        <v/>
      </c>
      <c r="DU42" s="102"/>
      <c r="DV42" s="104" t="str">
        <f t="shared" si="126"/>
        <v/>
      </c>
      <c r="DW42" s="104" t="str">
        <f t="shared" si="127"/>
        <v/>
      </c>
      <c r="DX42" s="104" t="str">
        <f t="shared" si="128"/>
        <v/>
      </c>
      <c r="DY42" s="104" t="str">
        <f t="shared" si="129"/>
        <v/>
      </c>
      <c r="DZ42" s="104" t="str">
        <f t="shared" si="130"/>
        <v/>
      </c>
      <c r="EA42" s="104" t="str">
        <f t="shared" si="131"/>
        <v/>
      </c>
      <c r="EB42" s="105" t="str">
        <f t="shared" si="261"/>
        <v/>
      </c>
      <c r="EC42" s="109" t="str">
        <f t="shared" si="132"/>
        <v/>
      </c>
      <c r="ED42" s="102"/>
      <c r="EE42" s="102"/>
      <c r="EF42" s="104" t="str">
        <f t="shared" si="262"/>
        <v/>
      </c>
      <c r="EG42" s="102"/>
      <c r="EH42" s="104" t="str">
        <f t="shared" si="133"/>
        <v/>
      </c>
      <c r="EI42" s="102"/>
      <c r="EJ42" s="102"/>
      <c r="EK42" s="104" t="str">
        <f t="shared" si="263"/>
        <v/>
      </c>
      <c r="EL42" s="102"/>
      <c r="EM42" s="104" t="str">
        <f t="shared" si="134"/>
        <v/>
      </c>
      <c r="EN42" s="102"/>
      <c r="EO42" s="102"/>
      <c r="EP42" s="104" t="str">
        <f t="shared" si="264"/>
        <v/>
      </c>
      <c r="EQ42" s="102"/>
      <c r="ER42" s="104" t="str">
        <f t="shared" si="135"/>
        <v/>
      </c>
      <c r="ES42" s="102"/>
      <c r="ET42" s="102"/>
      <c r="EU42" s="104" t="str">
        <f t="shared" si="265"/>
        <v/>
      </c>
      <c r="EV42" s="102"/>
      <c r="EW42" s="104" t="str">
        <f t="shared" si="136"/>
        <v/>
      </c>
      <c r="EX42" s="102"/>
      <c r="EY42" s="102"/>
      <c r="EZ42" s="104" t="str">
        <f t="shared" si="266"/>
        <v/>
      </c>
      <c r="FA42" s="102"/>
      <c r="FB42" s="104" t="str">
        <f t="shared" si="137"/>
        <v/>
      </c>
      <c r="FC42" s="104" t="str">
        <f t="shared" si="138"/>
        <v/>
      </c>
      <c r="FD42" s="104" t="str">
        <f t="shared" si="139"/>
        <v/>
      </c>
      <c r="FE42" s="104" t="str">
        <f t="shared" si="140"/>
        <v/>
      </c>
      <c r="FF42" s="104" t="str">
        <f t="shared" si="141"/>
        <v/>
      </c>
      <c r="FG42" s="104" t="str">
        <f t="shared" si="142"/>
        <v/>
      </c>
      <c r="FH42" s="105" t="str">
        <f t="shared" si="267"/>
        <v/>
      </c>
      <c r="FI42" s="109" t="str">
        <f t="shared" si="143"/>
        <v/>
      </c>
      <c r="FJ42" s="102"/>
      <c r="FK42" s="102"/>
      <c r="FL42" s="104" t="str">
        <f t="shared" si="268"/>
        <v/>
      </c>
      <c r="FM42" s="102"/>
      <c r="FN42" s="104" t="str">
        <f t="shared" si="144"/>
        <v/>
      </c>
      <c r="FO42" s="102"/>
      <c r="FP42" s="102"/>
      <c r="FQ42" s="104" t="str">
        <f t="shared" si="269"/>
        <v/>
      </c>
      <c r="FR42" s="102"/>
      <c r="FS42" s="104" t="str">
        <f t="shared" si="145"/>
        <v/>
      </c>
      <c r="FT42" s="102"/>
      <c r="FU42" s="102"/>
      <c r="FV42" s="104" t="str">
        <f t="shared" si="270"/>
        <v/>
      </c>
      <c r="FW42" s="102"/>
      <c r="FX42" s="104" t="str">
        <f t="shared" si="146"/>
        <v/>
      </c>
      <c r="FY42" s="102"/>
      <c r="FZ42" s="102"/>
      <c r="GA42" s="104" t="str">
        <f t="shared" si="271"/>
        <v/>
      </c>
      <c r="GB42" s="102"/>
      <c r="GC42" s="104" t="str">
        <f t="shared" si="147"/>
        <v/>
      </c>
      <c r="GD42" s="102"/>
      <c r="GE42" s="102"/>
      <c r="GF42" s="104" t="str">
        <f t="shared" si="272"/>
        <v/>
      </c>
      <c r="GG42" s="102"/>
      <c r="GH42" s="104" t="str">
        <f t="shared" si="148"/>
        <v/>
      </c>
      <c r="GI42" s="104" t="str">
        <f t="shared" si="149"/>
        <v/>
      </c>
      <c r="GJ42" s="104" t="str">
        <f t="shared" si="150"/>
        <v/>
      </c>
      <c r="GK42" s="104" t="str">
        <f t="shared" si="151"/>
        <v/>
      </c>
      <c r="GL42" s="104" t="str">
        <f t="shared" si="152"/>
        <v/>
      </c>
      <c r="GM42" s="104" t="str">
        <f t="shared" si="153"/>
        <v/>
      </c>
      <c r="GN42" s="105" t="str">
        <f t="shared" si="273"/>
        <v/>
      </c>
      <c r="GO42" s="109" t="str">
        <f t="shared" si="154"/>
        <v/>
      </c>
      <c r="GP42" s="102"/>
      <c r="GQ42" s="102"/>
      <c r="GR42" s="104" t="str">
        <f t="shared" si="274"/>
        <v/>
      </c>
      <c r="GS42" s="102"/>
      <c r="GT42" s="104" t="str">
        <f t="shared" si="155"/>
        <v/>
      </c>
      <c r="GU42" s="102"/>
      <c r="GV42" s="102"/>
      <c r="GW42" s="104" t="str">
        <f t="shared" si="275"/>
        <v/>
      </c>
      <c r="GX42" s="102"/>
      <c r="GY42" s="104" t="str">
        <f t="shared" si="156"/>
        <v/>
      </c>
      <c r="GZ42" s="102"/>
      <c r="HA42" s="102"/>
      <c r="HB42" s="104" t="str">
        <f t="shared" si="276"/>
        <v/>
      </c>
      <c r="HC42" s="102"/>
      <c r="HD42" s="104" t="str">
        <f t="shared" si="157"/>
        <v/>
      </c>
      <c r="HE42" s="102"/>
      <c r="HF42" s="102"/>
      <c r="HG42" s="104" t="str">
        <f t="shared" si="277"/>
        <v/>
      </c>
      <c r="HH42" s="102"/>
      <c r="HI42" s="104" t="str">
        <f t="shared" si="158"/>
        <v/>
      </c>
      <c r="HJ42" s="102"/>
      <c r="HK42" s="102"/>
      <c r="HL42" s="104" t="str">
        <f t="shared" si="278"/>
        <v/>
      </c>
      <c r="HM42" s="102"/>
      <c r="HN42" s="104" t="str">
        <f t="shared" si="159"/>
        <v/>
      </c>
      <c r="HO42" s="104" t="str">
        <f t="shared" si="160"/>
        <v/>
      </c>
      <c r="HP42" s="104" t="str">
        <f t="shared" si="161"/>
        <v/>
      </c>
      <c r="HQ42" s="104" t="str">
        <f t="shared" si="162"/>
        <v/>
      </c>
      <c r="HR42" s="104" t="str">
        <f t="shared" si="163"/>
        <v/>
      </c>
      <c r="HS42" s="104" t="str">
        <f t="shared" si="164"/>
        <v/>
      </c>
      <c r="HT42" s="105" t="str">
        <f t="shared" si="279"/>
        <v/>
      </c>
      <c r="HU42" s="109" t="str">
        <f t="shared" si="165"/>
        <v/>
      </c>
      <c r="HV42" s="102"/>
      <c r="HW42" s="102"/>
      <c r="HX42" s="104" t="str">
        <f t="shared" si="280"/>
        <v/>
      </c>
      <c r="HY42" s="102"/>
      <c r="HZ42" s="104" t="str">
        <f t="shared" si="166"/>
        <v/>
      </c>
      <c r="IA42" s="102"/>
      <c r="IB42" s="102"/>
      <c r="IC42" s="104" t="str">
        <f t="shared" si="281"/>
        <v/>
      </c>
      <c r="ID42" s="102"/>
      <c r="IE42" s="104" t="str">
        <f t="shared" si="167"/>
        <v/>
      </c>
      <c r="IF42" s="102"/>
      <c r="IG42" s="102"/>
      <c r="IH42" s="104" t="str">
        <f t="shared" si="282"/>
        <v/>
      </c>
      <c r="II42" s="102"/>
      <c r="IJ42" s="104" t="str">
        <f t="shared" si="168"/>
        <v/>
      </c>
      <c r="IK42" s="102"/>
      <c r="IL42" s="102"/>
      <c r="IM42" s="104" t="str">
        <f t="shared" si="283"/>
        <v/>
      </c>
      <c r="IN42" s="102"/>
      <c r="IO42" s="104" t="str">
        <f t="shared" si="169"/>
        <v/>
      </c>
      <c r="IP42" s="102"/>
      <c r="IQ42" s="102"/>
      <c r="IR42" s="104" t="str">
        <f t="shared" si="284"/>
        <v/>
      </c>
      <c r="IS42" s="102"/>
      <c r="IT42" s="104" t="str">
        <f t="shared" si="170"/>
        <v/>
      </c>
      <c r="IU42" s="104" t="str">
        <f t="shared" si="171"/>
        <v/>
      </c>
      <c r="IV42" s="104" t="str">
        <f t="shared" si="172"/>
        <v/>
      </c>
      <c r="IW42" s="104" t="str">
        <f t="shared" si="173"/>
        <v/>
      </c>
      <c r="IX42" s="104" t="str">
        <f t="shared" si="174"/>
        <v/>
      </c>
      <c r="IY42" s="104" t="str">
        <f t="shared" si="175"/>
        <v/>
      </c>
      <c r="IZ42" s="105" t="str">
        <f t="shared" si="285"/>
        <v/>
      </c>
      <c r="JA42" s="109" t="str">
        <f t="shared" si="176"/>
        <v/>
      </c>
      <c r="JB42" s="102"/>
      <c r="JC42" s="102"/>
      <c r="JD42" s="104" t="str">
        <f t="shared" si="286"/>
        <v/>
      </c>
      <c r="JE42" s="102"/>
      <c r="JF42" s="104" t="str">
        <f t="shared" si="177"/>
        <v/>
      </c>
      <c r="JG42" s="102"/>
      <c r="JH42" s="102"/>
      <c r="JI42" s="104" t="str">
        <f t="shared" si="287"/>
        <v/>
      </c>
      <c r="JJ42" s="102"/>
      <c r="JK42" s="104" t="str">
        <f t="shared" si="178"/>
        <v/>
      </c>
      <c r="JL42" s="102"/>
      <c r="JM42" s="102"/>
      <c r="JN42" s="104" t="str">
        <f t="shared" si="288"/>
        <v/>
      </c>
      <c r="JO42" s="102"/>
      <c r="JP42" s="104" t="str">
        <f t="shared" si="179"/>
        <v/>
      </c>
      <c r="JQ42" s="102"/>
      <c r="JR42" s="102"/>
      <c r="JS42" s="104" t="str">
        <f t="shared" si="289"/>
        <v/>
      </c>
      <c r="JT42" s="102"/>
      <c r="JU42" s="104" t="str">
        <f t="shared" si="180"/>
        <v/>
      </c>
      <c r="JV42" s="102"/>
      <c r="JW42" s="102"/>
      <c r="JX42" s="104" t="str">
        <f t="shared" si="290"/>
        <v/>
      </c>
      <c r="JY42" s="102"/>
      <c r="JZ42" s="104" t="str">
        <f t="shared" si="181"/>
        <v/>
      </c>
      <c r="KA42" s="104" t="str">
        <f t="shared" si="182"/>
        <v/>
      </c>
      <c r="KB42" s="104" t="str">
        <f t="shared" si="183"/>
        <v/>
      </c>
      <c r="KC42" s="104" t="str">
        <f t="shared" si="184"/>
        <v/>
      </c>
      <c r="KD42" s="104" t="str">
        <f t="shared" si="185"/>
        <v/>
      </c>
      <c r="KE42" s="104" t="str">
        <f t="shared" si="186"/>
        <v/>
      </c>
      <c r="KF42" s="105" t="str">
        <f t="shared" si="291"/>
        <v/>
      </c>
      <c r="KG42" s="109" t="str">
        <f t="shared" si="187"/>
        <v/>
      </c>
      <c r="KH42" s="102"/>
      <c r="KI42" s="102"/>
      <c r="KJ42" s="104" t="str">
        <f t="shared" si="292"/>
        <v/>
      </c>
      <c r="KK42" s="102"/>
      <c r="KL42" s="104" t="str">
        <f t="shared" si="188"/>
        <v/>
      </c>
      <c r="KM42" s="102"/>
      <c r="KN42" s="102"/>
      <c r="KO42" s="104" t="str">
        <f t="shared" si="293"/>
        <v/>
      </c>
      <c r="KP42" s="102"/>
      <c r="KQ42" s="104" t="str">
        <f t="shared" si="189"/>
        <v/>
      </c>
      <c r="KR42" s="102"/>
      <c r="KS42" s="102"/>
      <c r="KT42" s="104" t="str">
        <f t="shared" si="294"/>
        <v/>
      </c>
      <c r="KU42" s="102"/>
      <c r="KV42" s="104" t="str">
        <f t="shared" si="190"/>
        <v/>
      </c>
      <c r="KW42" s="102"/>
      <c r="KX42" s="102"/>
      <c r="KY42" s="104" t="str">
        <f t="shared" si="295"/>
        <v/>
      </c>
      <c r="KZ42" s="102"/>
      <c r="LA42" s="104" t="str">
        <f t="shared" si="191"/>
        <v/>
      </c>
      <c r="LB42" s="102"/>
      <c r="LC42" s="102"/>
      <c r="LD42" s="104" t="str">
        <f t="shared" si="296"/>
        <v/>
      </c>
      <c r="LE42" s="102"/>
      <c r="LF42" s="104" t="str">
        <f t="shared" si="192"/>
        <v/>
      </c>
      <c r="LG42" s="104" t="str">
        <f t="shared" si="193"/>
        <v/>
      </c>
      <c r="LH42" s="104" t="str">
        <f t="shared" si="194"/>
        <v/>
      </c>
      <c r="LI42" s="104" t="str">
        <f t="shared" si="195"/>
        <v/>
      </c>
      <c r="LJ42" s="104" t="str">
        <f t="shared" si="196"/>
        <v/>
      </c>
      <c r="LK42" s="104" t="str">
        <f t="shared" si="197"/>
        <v/>
      </c>
      <c r="LL42" s="105" t="str">
        <f t="shared" si="297"/>
        <v/>
      </c>
      <c r="LM42" s="109" t="str">
        <f t="shared" si="198"/>
        <v/>
      </c>
      <c r="LN42" s="102"/>
      <c r="LO42" s="102"/>
      <c r="LP42" s="104" t="str">
        <f t="shared" si="298"/>
        <v/>
      </c>
      <c r="LQ42" s="102"/>
      <c r="LR42" s="104" t="str">
        <f t="shared" si="199"/>
        <v/>
      </c>
      <c r="LS42" s="102"/>
      <c r="LT42" s="102"/>
      <c r="LU42" s="104" t="str">
        <f t="shared" si="299"/>
        <v/>
      </c>
      <c r="LV42" s="102"/>
      <c r="LW42" s="104" t="str">
        <f t="shared" si="200"/>
        <v/>
      </c>
      <c r="LX42" s="102"/>
      <c r="LY42" s="102"/>
      <c r="LZ42" s="104" t="str">
        <f t="shared" si="300"/>
        <v/>
      </c>
      <c r="MA42" s="102"/>
      <c r="MB42" s="104" t="str">
        <f t="shared" si="201"/>
        <v/>
      </c>
      <c r="MC42" s="102"/>
      <c r="MD42" s="102"/>
      <c r="ME42" s="104" t="str">
        <f t="shared" si="301"/>
        <v/>
      </c>
      <c r="MF42" s="102"/>
      <c r="MG42" s="104" t="str">
        <f t="shared" si="202"/>
        <v/>
      </c>
      <c r="MH42" s="102"/>
      <c r="MI42" s="102"/>
      <c r="MJ42" s="104" t="str">
        <f t="shared" si="302"/>
        <v/>
      </c>
      <c r="MK42" s="102"/>
      <c r="ML42" s="104" t="str">
        <f t="shared" si="203"/>
        <v/>
      </c>
      <c r="MM42" s="104" t="str">
        <f t="shared" si="204"/>
        <v/>
      </c>
      <c r="MN42" s="104" t="str">
        <f t="shared" si="205"/>
        <v/>
      </c>
      <c r="MO42" s="104" t="str">
        <f t="shared" si="206"/>
        <v/>
      </c>
      <c r="MP42" s="104" t="str">
        <f t="shared" si="207"/>
        <v/>
      </c>
      <c r="MQ42" s="104" t="str">
        <f t="shared" si="208"/>
        <v/>
      </c>
      <c r="MR42" s="105" t="str">
        <f t="shared" si="303"/>
        <v/>
      </c>
      <c r="MS42" s="109" t="str">
        <f t="shared" si="209"/>
        <v/>
      </c>
      <c r="MT42" s="102"/>
      <c r="MU42" s="102"/>
      <c r="MV42" s="104" t="str">
        <f t="shared" si="304"/>
        <v/>
      </c>
      <c r="MW42" s="102"/>
      <c r="MX42" s="104" t="str">
        <f t="shared" si="210"/>
        <v/>
      </c>
      <c r="MY42" s="102"/>
      <c r="MZ42" s="102"/>
      <c r="NA42" s="104" t="str">
        <f t="shared" si="305"/>
        <v/>
      </c>
      <c r="NB42" s="102"/>
      <c r="NC42" s="104" t="str">
        <f t="shared" si="211"/>
        <v/>
      </c>
      <c r="ND42" s="102"/>
      <c r="NE42" s="102"/>
      <c r="NF42" s="104" t="str">
        <f t="shared" si="306"/>
        <v/>
      </c>
      <c r="NG42" s="102"/>
      <c r="NH42" s="104" t="str">
        <f t="shared" si="212"/>
        <v/>
      </c>
      <c r="NI42" s="102"/>
      <c r="NJ42" s="102"/>
      <c r="NK42" s="104" t="str">
        <f t="shared" si="307"/>
        <v/>
      </c>
      <c r="NL42" s="102"/>
      <c r="NM42" s="104" t="str">
        <f t="shared" si="213"/>
        <v/>
      </c>
      <c r="NN42" s="102"/>
      <c r="NO42" s="102"/>
      <c r="NP42" s="104" t="str">
        <f t="shared" si="308"/>
        <v/>
      </c>
      <c r="NQ42" s="102"/>
      <c r="NR42" s="104" t="str">
        <f t="shared" si="214"/>
        <v/>
      </c>
      <c r="NS42" s="104" t="str">
        <f t="shared" si="215"/>
        <v/>
      </c>
      <c r="NT42" s="104" t="str">
        <f t="shared" si="216"/>
        <v/>
      </c>
      <c r="NU42" s="104" t="str">
        <f t="shared" si="217"/>
        <v/>
      </c>
      <c r="NV42" s="104" t="str">
        <f t="shared" si="218"/>
        <v/>
      </c>
      <c r="NW42" s="104" t="str">
        <f t="shared" si="219"/>
        <v/>
      </c>
      <c r="NX42" s="105" t="str">
        <f t="shared" si="309"/>
        <v/>
      </c>
      <c r="NY42" s="109" t="str">
        <f t="shared" si="220"/>
        <v/>
      </c>
      <c r="OA42" s="104" t="str">
        <f t="shared" si="310"/>
        <v/>
      </c>
      <c r="OB42" s="104" t="str">
        <f t="shared" si="311"/>
        <v/>
      </c>
      <c r="OC42" s="104" t="str">
        <f t="shared" si="312"/>
        <v/>
      </c>
      <c r="OD42" s="104" t="str">
        <f t="shared" si="313"/>
        <v/>
      </c>
      <c r="OE42" s="104" t="str">
        <f t="shared" si="314"/>
        <v/>
      </c>
      <c r="OF42" s="104" t="str">
        <f t="shared" si="315"/>
        <v/>
      </c>
      <c r="OG42" s="104" t="str">
        <f t="shared" si="316"/>
        <v/>
      </c>
      <c r="OH42" s="104" t="str">
        <f t="shared" si="317"/>
        <v/>
      </c>
      <c r="OI42" s="104" t="str">
        <f t="shared" si="318"/>
        <v/>
      </c>
      <c r="OJ42" s="104" t="str">
        <f t="shared" si="319"/>
        <v/>
      </c>
      <c r="OK42" s="104" t="str">
        <f t="shared" si="320"/>
        <v/>
      </c>
      <c r="OL42" s="104" t="str">
        <f t="shared" si="84"/>
        <v/>
      </c>
      <c r="OM42" s="133"/>
      <c r="ON42" s="104" t="str">
        <f t="shared" si="321"/>
        <v/>
      </c>
      <c r="OO42" s="104" t="str">
        <f t="shared" si="322"/>
        <v/>
      </c>
      <c r="OP42" s="104" t="str">
        <f t="shared" si="229"/>
        <v/>
      </c>
      <c r="OQ42" s="104" t="str">
        <f t="shared" si="230"/>
        <v/>
      </c>
      <c r="OR42" s="105" t="str">
        <f t="shared" si="221"/>
        <v/>
      </c>
      <c r="OS42" s="105" t="str">
        <f t="shared" si="222"/>
        <v/>
      </c>
      <c r="OT42" s="133"/>
      <c r="OU42" s="109" t="str">
        <f t="shared" si="323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36"/>
        <v>38</v>
      </c>
      <c r="B43" s="237"/>
      <c r="C43" s="237"/>
      <c r="D43" s="237"/>
      <c r="E43" s="238"/>
      <c r="F43" s="102"/>
      <c r="G43" s="102"/>
      <c r="H43" s="104" t="str">
        <f t="shared" si="237"/>
        <v/>
      </c>
      <c r="I43" s="102"/>
      <c r="J43" s="104" t="str">
        <f t="shared" si="90"/>
        <v/>
      </c>
      <c r="K43" s="102"/>
      <c r="L43" s="102"/>
      <c r="M43" s="104" t="str">
        <f t="shared" si="238"/>
        <v/>
      </c>
      <c r="N43" s="102"/>
      <c r="O43" s="104" t="str">
        <f t="shared" si="91"/>
        <v/>
      </c>
      <c r="P43" s="102"/>
      <c r="Q43" s="102"/>
      <c r="R43" s="104" t="str">
        <f t="shared" si="239"/>
        <v/>
      </c>
      <c r="S43" s="102"/>
      <c r="T43" s="104" t="str">
        <f t="shared" si="92"/>
        <v/>
      </c>
      <c r="U43" s="102"/>
      <c r="V43" s="102"/>
      <c r="W43" s="104" t="str">
        <f t="shared" si="240"/>
        <v/>
      </c>
      <c r="X43" s="102"/>
      <c r="Y43" s="104" t="str">
        <f t="shared" si="93"/>
        <v/>
      </c>
      <c r="Z43" s="102"/>
      <c r="AA43" s="102"/>
      <c r="AB43" s="104" t="str">
        <f t="shared" si="241"/>
        <v/>
      </c>
      <c r="AC43" s="102"/>
      <c r="AD43" s="104" t="str">
        <f t="shared" si="94"/>
        <v/>
      </c>
      <c r="AE43" s="104" t="str">
        <f t="shared" si="95"/>
        <v/>
      </c>
      <c r="AF43" s="104" t="str">
        <f t="shared" si="96"/>
        <v/>
      </c>
      <c r="AG43" s="104" t="str">
        <f t="shared" si="97"/>
        <v/>
      </c>
      <c r="AH43" s="104" t="str">
        <f t="shared" si="98"/>
        <v/>
      </c>
      <c r="AI43" s="104" t="str">
        <f t="shared" si="99"/>
        <v/>
      </c>
      <c r="AJ43" s="105" t="str">
        <f t="shared" si="242"/>
        <v/>
      </c>
      <c r="AK43" s="109" t="str">
        <f t="shared" si="243"/>
        <v/>
      </c>
      <c r="AL43" s="102"/>
      <c r="AM43" s="102"/>
      <c r="AN43" s="104" t="str">
        <f t="shared" si="244"/>
        <v/>
      </c>
      <c r="AO43" s="102"/>
      <c r="AP43" s="104" t="str">
        <f t="shared" si="100"/>
        <v/>
      </c>
      <c r="AQ43" s="102"/>
      <c r="AR43" s="102"/>
      <c r="AS43" s="104" t="str">
        <f t="shared" si="245"/>
        <v/>
      </c>
      <c r="AT43" s="102"/>
      <c r="AU43" s="104" t="str">
        <f t="shared" si="101"/>
        <v/>
      </c>
      <c r="AV43" s="102"/>
      <c r="AW43" s="102"/>
      <c r="AX43" s="104" t="str">
        <f t="shared" si="246"/>
        <v/>
      </c>
      <c r="AY43" s="102"/>
      <c r="AZ43" s="104" t="str">
        <f t="shared" si="102"/>
        <v/>
      </c>
      <c r="BA43" s="102"/>
      <c r="BB43" s="102"/>
      <c r="BC43" s="104" t="str">
        <f t="shared" si="247"/>
        <v/>
      </c>
      <c r="BD43" s="102"/>
      <c r="BE43" s="104" t="str">
        <f t="shared" si="103"/>
        <v/>
      </c>
      <c r="BF43" s="102"/>
      <c r="BG43" s="102"/>
      <c r="BH43" s="104" t="str">
        <f t="shared" si="248"/>
        <v/>
      </c>
      <c r="BI43" s="102"/>
      <c r="BJ43" s="104" t="str">
        <f t="shared" si="104"/>
        <v/>
      </c>
      <c r="BK43" s="104" t="str">
        <f t="shared" si="105"/>
        <v/>
      </c>
      <c r="BL43" s="104" t="str">
        <f t="shared" si="106"/>
        <v/>
      </c>
      <c r="BM43" s="104" t="str">
        <f t="shared" si="107"/>
        <v/>
      </c>
      <c r="BN43" s="104" t="str">
        <f t="shared" si="108"/>
        <v/>
      </c>
      <c r="BO43" s="104" t="str">
        <f t="shared" si="109"/>
        <v/>
      </c>
      <c r="BP43" s="105" t="str">
        <f t="shared" si="249"/>
        <v/>
      </c>
      <c r="BQ43" s="109" t="str">
        <f t="shared" si="110"/>
        <v/>
      </c>
      <c r="BR43" s="102"/>
      <c r="BS43" s="102"/>
      <c r="BT43" s="104" t="str">
        <f t="shared" si="250"/>
        <v/>
      </c>
      <c r="BU43" s="102"/>
      <c r="BV43" s="104" t="str">
        <f t="shared" si="111"/>
        <v/>
      </c>
      <c r="BW43" s="102"/>
      <c r="BX43" s="102"/>
      <c r="BY43" s="104" t="str">
        <f t="shared" si="251"/>
        <v/>
      </c>
      <c r="BZ43" s="102"/>
      <c r="CA43" s="104" t="str">
        <f t="shared" si="112"/>
        <v/>
      </c>
      <c r="CB43" s="102"/>
      <c r="CC43" s="102"/>
      <c r="CD43" s="104" t="str">
        <f t="shared" si="252"/>
        <v/>
      </c>
      <c r="CE43" s="102"/>
      <c r="CF43" s="104" t="str">
        <f t="shared" si="113"/>
        <v/>
      </c>
      <c r="CG43" s="102"/>
      <c r="CH43" s="102"/>
      <c r="CI43" s="104" t="str">
        <f t="shared" si="253"/>
        <v/>
      </c>
      <c r="CJ43" s="102"/>
      <c r="CK43" s="104" t="str">
        <f t="shared" si="114"/>
        <v/>
      </c>
      <c r="CL43" s="102"/>
      <c r="CM43" s="102"/>
      <c r="CN43" s="104" t="str">
        <f t="shared" si="254"/>
        <v/>
      </c>
      <c r="CO43" s="102"/>
      <c r="CP43" s="104" t="str">
        <f t="shared" si="115"/>
        <v/>
      </c>
      <c r="CQ43" s="104" t="str">
        <f t="shared" si="116"/>
        <v/>
      </c>
      <c r="CR43" s="104" t="str">
        <f t="shared" si="117"/>
        <v/>
      </c>
      <c r="CS43" s="104" t="str">
        <f t="shared" si="118"/>
        <v/>
      </c>
      <c r="CT43" s="104" t="str">
        <f t="shared" si="119"/>
        <v/>
      </c>
      <c r="CU43" s="104" t="str">
        <f t="shared" si="120"/>
        <v/>
      </c>
      <c r="CV43" s="105" t="str">
        <f t="shared" si="255"/>
        <v/>
      </c>
      <c r="CW43" s="109" t="str">
        <f t="shared" si="121"/>
        <v/>
      </c>
      <c r="CX43" s="102"/>
      <c r="CY43" s="102"/>
      <c r="CZ43" s="104" t="str">
        <f t="shared" si="256"/>
        <v/>
      </c>
      <c r="DA43" s="102"/>
      <c r="DB43" s="104" t="str">
        <f t="shared" si="122"/>
        <v/>
      </c>
      <c r="DC43" s="102"/>
      <c r="DD43" s="102"/>
      <c r="DE43" s="104" t="str">
        <f t="shared" si="257"/>
        <v/>
      </c>
      <c r="DF43" s="102"/>
      <c r="DG43" s="104" t="str">
        <f t="shared" si="123"/>
        <v/>
      </c>
      <c r="DH43" s="102"/>
      <c r="DI43" s="102"/>
      <c r="DJ43" s="104" t="str">
        <f t="shared" si="258"/>
        <v/>
      </c>
      <c r="DK43" s="102"/>
      <c r="DL43" s="104" t="str">
        <f t="shared" si="124"/>
        <v/>
      </c>
      <c r="DM43" s="102"/>
      <c r="DN43" s="102"/>
      <c r="DO43" s="104" t="str">
        <f t="shared" si="259"/>
        <v/>
      </c>
      <c r="DP43" s="102"/>
      <c r="DQ43" s="104" t="str">
        <f t="shared" si="125"/>
        <v/>
      </c>
      <c r="DR43" s="102"/>
      <c r="DS43" s="102"/>
      <c r="DT43" s="104" t="str">
        <f t="shared" si="260"/>
        <v/>
      </c>
      <c r="DU43" s="102"/>
      <c r="DV43" s="104" t="str">
        <f t="shared" si="126"/>
        <v/>
      </c>
      <c r="DW43" s="104" t="str">
        <f t="shared" si="127"/>
        <v/>
      </c>
      <c r="DX43" s="104" t="str">
        <f t="shared" si="128"/>
        <v/>
      </c>
      <c r="DY43" s="104" t="str">
        <f t="shared" si="129"/>
        <v/>
      </c>
      <c r="DZ43" s="104" t="str">
        <f t="shared" si="130"/>
        <v/>
      </c>
      <c r="EA43" s="104" t="str">
        <f t="shared" si="131"/>
        <v/>
      </c>
      <c r="EB43" s="105" t="str">
        <f t="shared" si="261"/>
        <v/>
      </c>
      <c r="EC43" s="109" t="str">
        <f t="shared" si="132"/>
        <v/>
      </c>
      <c r="ED43" s="102"/>
      <c r="EE43" s="102"/>
      <c r="EF43" s="104" t="str">
        <f t="shared" si="262"/>
        <v/>
      </c>
      <c r="EG43" s="102"/>
      <c r="EH43" s="104" t="str">
        <f t="shared" si="133"/>
        <v/>
      </c>
      <c r="EI43" s="102"/>
      <c r="EJ43" s="102"/>
      <c r="EK43" s="104" t="str">
        <f t="shared" si="263"/>
        <v/>
      </c>
      <c r="EL43" s="102"/>
      <c r="EM43" s="104" t="str">
        <f t="shared" si="134"/>
        <v/>
      </c>
      <c r="EN43" s="102"/>
      <c r="EO43" s="102"/>
      <c r="EP43" s="104" t="str">
        <f t="shared" si="264"/>
        <v/>
      </c>
      <c r="EQ43" s="102"/>
      <c r="ER43" s="104" t="str">
        <f t="shared" si="135"/>
        <v/>
      </c>
      <c r="ES43" s="102"/>
      <c r="ET43" s="102"/>
      <c r="EU43" s="104" t="str">
        <f t="shared" si="265"/>
        <v/>
      </c>
      <c r="EV43" s="102"/>
      <c r="EW43" s="104" t="str">
        <f t="shared" si="136"/>
        <v/>
      </c>
      <c r="EX43" s="102"/>
      <c r="EY43" s="102"/>
      <c r="EZ43" s="104" t="str">
        <f t="shared" si="266"/>
        <v/>
      </c>
      <c r="FA43" s="102"/>
      <c r="FB43" s="104" t="str">
        <f t="shared" si="137"/>
        <v/>
      </c>
      <c r="FC43" s="104" t="str">
        <f t="shared" si="138"/>
        <v/>
      </c>
      <c r="FD43" s="104" t="str">
        <f t="shared" si="139"/>
        <v/>
      </c>
      <c r="FE43" s="104" t="str">
        <f t="shared" si="140"/>
        <v/>
      </c>
      <c r="FF43" s="104" t="str">
        <f t="shared" si="141"/>
        <v/>
      </c>
      <c r="FG43" s="104" t="str">
        <f t="shared" si="142"/>
        <v/>
      </c>
      <c r="FH43" s="105" t="str">
        <f t="shared" si="267"/>
        <v/>
      </c>
      <c r="FI43" s="109" t="str">
        <f t="shared" si="143"/>
        <v/>
      </c>
      <c r="FJ43" s="102"/>
      <c r="FK43" s="102"/>
      <c r="FL43" s="104" t="str">
        <f t="shared" si="268"/>
        <v/>
      </c>
      <c r="FM43" s="102"/>
      <c r="FN43" s="104" t="str">
        <f t="shared" si="144"/>
        <v/>
      </c>
      <c r="FO43" s="102"/>
      <c r="FP43" s="102"/>
      <c r="FQ43" s="104" t="str">
        <f t="shared" si="269"/>
        <v/>
      </c>
      <c r="FR43" s="102"/>
      <c r="FS43" s="104" t="str">
        <f t="shared" si="145"/>
        <v/>
      </c>
      <c r="FT43" s="102"/>
      <c r="FU43" s="102"/>
      <c r="FV43" s="104" t="str">
        <f t="shared" si="270"/>
        <v/>
      </c>
      <c r="FW43" s="102"/>
      <c r="FX43" s="104" t="str">
        <f t="shared" si="146"/>
        <v/>
      </c>
      <c r="FY43" s="102"/>
      <c r="FZ43" s="102"/>
      <c r="GA43" s="104" t="str">
        <f t="shared" si="271"/>
        <v/>
      </c>
      <c r="GB43" s="102"/>
      <c r="GC43" s="104" t="str">
        <f t="shared" si="147"/>
        <v/>
      </c>
      <c r="GD43" s="102"/>
      <c r="GE43" s="102"/>
      <c r="GF43" s="104" t="str">
        <f t="shared" si="272"/>
        <v/>
      </c>
      <c r="GG43" s="102"/>
      <c r="GH43" s="104" t="str">
        <f t="shared" si="148"/>
        <v/>
      </c>
      <c r="GI43" s="104" t="str">
        <f t="shared" si="149"/>
        <v/>
      </c>
      <c r="GJ43" s="104" t="str">
        <f t="shared" si="150"/>
        <v/>
      </c>
      <c r="GK43" s="104" t="str">
        <f t="shared" si="151"/>
        <v/>
      </c>
      <c r="GL43" s="104" t="str">
        <f t="shared" si="152"/>
        <v/>
      </c>
      <c r="GM43" s="104" t="str">
        <f t="shared" si="153"/>
        <v/>
      </c>
      <c r="GN43" s="105" t="str">
        <f t="shared" si="273"/>
        <v/>
      </c>
      <c r="GO43" s="109" t="str">
        <f t="shared" si="154"/>
        <v/>
      </c>
      <c r="GP43" s="102"/>
      <c r="GQ43" s="102"/>
      <c r="GR43" s="104" t="str">
        <f t="shared" si="274"/>
        <v/>
      </c>
      <c r="GS43" s="102"/>
      <c r="GT43" s="104" t="str">
        <f t="shared" si="155"/>
        <v/>
      </c>
      <c r="GU43" s="102"/>
      <c r="GV43" s="102"/>
      <c r="GW43" s="104" t="str">
        <f t="shared" si="275"/>
        <v/>
      </c>
      <c r="GX43" s="102"/>
      <c r="GY43" s="104" t="str">
        <f t="shared" si="156"/>
        <v/>
      </c>
      <c r="GZ43" s="102"/>
      <c r="HA43" s="102"/>
      <c r="HB43" s="104" t="str">
        <f t="shared" si="276"/>
        <v/>
      </c>
      <c r="HC43" s="102"/>
      <c r="HD43" s="104" t="str">
        <f t="shared" si="157"/>
        <v/>
      </c>
      <c r="HE43" s="102"/>
      <c r="HF43" s="102"/>
      <c r="HG43" s="104" t="str">
        <f t="shared" si="277"/>
        <v/>
      </c>
      <c r="HH43" s="102"/>
      <c r="HI43" s="104" t="str">
        <f t="shared" si="158"/>
        <v/>
      </c>
      <c r="HJ43" s="102"/>
      <c r="HK43" s="102"/>
      <c r="HL43" s="104" t="str">
        <f t="shared" si="278"/>
        <v/>
      </c>
      <c r="HM43" s="102"/>
      <c r="HN43" s="104" t="str">
        <f t="shared" si="159"/>
        <v/>
      </c>
      <c r="HO43" s="104" t="str">
        <f t="shared" si="160"/>
        <v/>
      </c>
      <c r="HP43" s="104" t="str">
        <f t="shared" si="161"/>
        <v/>
      </c>
      <c r="HQ43" s="104" t="str">
        <f t="shared" si="162"/>
        <v/>
      </c>
      <c r="HR43" s="104" t="str">
        <f t="shared" si="163"/>
        <v/>
      </c>
      <c r="HS43" s="104" t="str">
        <f t="shared" si="164"/>
        <v/>
      </c>
      <c r="HT43" s="105" t="str">
        <f t="shared" si="279"/>
        <v/>
      </c>
      <c r="HU43" s="109" t="str">
        <f t="shared" si="165"/>
        <v/>
      </c>
      <c r="HV43" s="102"/>
      <c r="HW43" s="102"/>
      <c r="HX43" s="104" t="str">
        <f t="shared" si="280"/>
        <v/>
      </c>
      <c r="HY43" s="102"/>
      <c r="HZ43" s="104" t="str">
        <f t="shared" si="166"/>
        <v/>
      </c>
      <c r="IA43" s="102"/>
      <c r="IB43" s="102"/>
      <c r="IC43" s="104" t="str">
        <f t="shared" si="281"/>
        <v/>
      </c>
      <c r="ID43" s="102"/>
      <c r="IE43" s="104" t="str">
        <f t="shared" si="167"/>
        <v/>
      </c>
      <c r="IF43" s="102"/>
      <c r="IG43" s="102"/>
      <c r="IH43" s="104" t="str">
        <f t="shared" si="282"/>
        <v/>
      </c>
      <c r="II43" s="102"/>
      <c r="IJ43" s="104" t="str">
        <f t="shared" si="168"/>
        <v/>
      </c>
      <c r="IK43" s="102"/>
      <c r="IL43" s="102"/>
      <c r="IM43" s="104" t="str">
        <f t="shared" si="283"/>
        <v/>
      </c>
      <c r="IN43" s="102"/>
      <c r="IO43" s="104" t="str">
        <f t="shared" si="169"/>
        <v/>
      </c>
      <c r="IP43" s="102"/>
      <c r="IQ43" s="102"/>
      <c r="IR43" s="104" t="str">
        <f t="shared" si="284"/>
        <v/>
      </c>
      <c r="IS43" s="102"/>
      <c r="IT43" s="104" t="str">
        <f t="shared" si="170"/>
        <v/>
      </c>
      <c r="IU43" s="104" t="str">
        <f t="shared" si="171"/>
        <v/>
      </c>
      <c r="IV43" s="104" t="str">
        <f t="shared" si="172"/>
        <v/>
      </c>
      <c r="IW43" s="104" t="str">
        <f t="shared" si="173"/>
        <v/>
      </c>
      <c r="IX43" s="104" t="str">
        <f t="shared" si="174"/>
        <v/>
      </c>
      <c r="IY43" s="104" t="str">
        <f t="shared" si="175"/>
        <v/>
      </c>
      <c r="IZ43" s="105" t="str">
        <f t="shared" si="285"/>
        <v/>
      </c>
      <c r="JA43" s="109" t="str">
        <f t="shared" si="176"/>
        <v/>
      </c>
      <c r="JB43" s="102"/>
      <c r="JC43" s="102"/>
      <c r="JD43" s="104" t="str">
        <f t="shared" si="286"/>
        <v/>
      </c>
      <c r="JE43" s="102"/>
      <c r="JF43" s="104" t="str">
        <f t="shared" si="177"/>
        <v/>
      </c>
      <c r="JG43" s="102"/>
      <c r="JH43" s="102"/>
      <c r="JI43" s="104" t="str">
        <f t="shared" si="287"/>
        <v/>
      </c>
      <c r="JJ43" s="102"/>
      <c r="JK43" s="104" t="str">
        <f t="shared" si="178"/>
        <v/>
      </c>
      <c r="JL43" s="102"/>
      <c r="JM43" s="102"/>
      <c r="JN43" s="104" t="str">
        <f t="shared" si="288"/>
        <v/>
      </c>
      <c r="JO43" s="102"/>
      <c r="JP43" s="104" t="str">
        <f t="shared" si="179"/>
        <v/>
      </c>
      <c r="JQ43" s="102"/>
      <c r="JR43" s="102"/>
      <c r="JS43" s="104" t="str">
        <f t="shared" si="289"/>
        <v/>
      </c>
      <c r="JT43" s="102"/>
      <c r="JU43" s="104" t="str">
        <f t="shared" si="180"/>
        <v/>
      </c>
      <c r="JV43" s="102"/>
      <c r="JW43" s="102"/>
      <c r="JX43" s="104" t="str">
        <f t="shared" si="290"/>
        <v/>
      </c>
      <c r="JY43" s="102"/>
      <c r="JZ43" s="104" t="str">
        <f t="shared" si="181"/>
        <v/>
      </c>
      <c r="KA43" s="104" t="str">
        <f t="shared" si="182"/>
        <v/>
      </c>
      <c r="KB43" s="104" t="str">
        <f t="shared" si="183"/>
        <v/>
      </c>
      <c r="KC43" s="104" t="str">
        <f t="shared" si="184"/>
        <v/>
      </c>
      <c r="KD43" s="104" t="str">
        <f t="shared" si="185"/>
        <v/>
      </c>
      <c r="KE43" s="104" t="str">
        <f t="shared" si="186"/>
        <v/>
      </c>
      <c r="KF43" s="105" t="str">
        <f t="shared" si="291"/>
        <v/>
      </c>
      <c r="KG43" s="109" t="str">
        <f t="shared" si="187"/>
        <v/>
      </c>
      <c r="KH43" s="102"/>
      <c r="KI43" s="102"/>
      <c r="KJ43" s="104" t="str">
        <f t="shared" si="292"/>
        <v/>
      </c>
      <c r="KK43" s="102"/>
      <c r="KL43" s="104" t="str">
        <f t="shared" si="188"/>
        <v/>
      </c>
      <c r="KM43" s="102"/>
      <c r="KN43" s="102"/>
      <c r="KO43" s="104" t="str">
        <f t="shared" si="293"/>
        <v/>
      </c>
      <c r="KP43" s="102"/>
      <c r="KQ43" s="104" t="str">
        <f t="shared" si="189"/>
        <v/>
      </c>
      <c r="KR43" s="102"/>
      <c r="KS43" s="102"/>
      <c r="KT43" s="104" t="str">
        <f t="shared" si="294"/>
        <v/>
      </c>
      <c r="KU43" s="102"/>
      <c r="KV43" s="104" t="str">
        <f t="shared" si="190"/>
        <v/>
      </c>
      <c r="KW43" s="102"/>
      <c r="KX43" s="102"/>
      <c r="KY43" s="104" t="str">
        <f t="shared" si="295"/>
        <v/>
      </c>
      <c r="KZ43" s="102"/>
      <c r="LA43" s="104" t="str">
        <f t="shared" si="191"/>
        <v/>
      </c>
      <c r="LB43" s="102"/>
      <c r="LC43" s="102"/>
      <c r="LD43" s="104" t="str">
        <f t="shared" si="296"/>
        <v/>
      </c>
      <c r="LE43" s="102"/>
      <c r="LF43" s="104" t="str">
        <f t="shared" si="192"/>
        <v/>
      </c>
      <c r="LG43" s="104" t="str">
        <f t="shared" si="193"/>
        <v/>
      </c>
      <c r="LH43" s="104" t="str">
        <f t="shared" si="194"/>
        <v/>
      </c>
      <c r="LI43" s="104" t="str">
        <f t="shared" si="195"/>
        <v/>
      </c>
      <c r="LJ43" s="104" t="str">
        <f t="shared" si="196"/>
        <v/>
      </c>
      <c r="LK43" s="104" t="str">
        <f t="shared" si="197"/>
        <v/>
      </c>
      <c r="LL43" s="105" t="str">
        <f t="shared" si="297"/>
        <v/>
      </c>
      <c r="LM43" s="109" t="str">
        <f t="shared" si="198"/>
        <v/>
      </c>
      <c r="LN43" s="102"/>
      <c r="LO43" s="102"/>
      <c r="LP43" s="104" t="str">
        <f t="shared" si="298"/>
        <v/>
      </c>
      <c r="LQ43" s="102"/>
      <c r="LR43" s="104" t="str">
        <f t="shared" si="199"/>
        <v/>
      </c>
      <c r="LS43" s="102"/>
      <c r="LT43" s="102"/>
      <c r="LU43" s="104" t="str">
        <f t="shared" si="299"/>
        <v/>
      </c>
      <c r="LV43" s="102"/>
      <c r="LW43" s="104" t="str">
        <f t="shared" si="200"/>
        <v/>
      </c>
      <c r="LX43" s="102"/>
      <c r="LY43" s="102"/>
      <c r="LZ43" s="104" t="str">
        <f t="shared" si="300"/>
        <v/>
      </c>
      <c r="MA43" s="102"/>
      <c r="MB43" s="104" t="str">
        <f t="shared" si="201"/>
        <v/>
      </c>
      <c r="MC43" s="102"/>
      <c r="MD43" s="102"/>
      <c r="ME43" s="104" t="str">
        <f t="shared" si="301"/>
        <v/>
      </c>
      <c r="MF43" s="102"/>
      <c r="MG43" s="104" t="str">
        <f t="shared" si="202"/>
        <v/>
      </c>
      <c r="MH43" s="102"/>
      <c r="MI43" s="102"/>
      <c r="MJ43" s="104" t="str">
        <f t="shared" si="302"/>
        <v/>
      </c>
      <c r="MK43" s="102"/>
      <c r="ML43" s="104" t="str">
        <f t="shared" si="203"/>
        <v/>
      </c>
      <c r="MM43" s="104" t="str">
        <f t="shared" si="204"/>
        <v/>
      </c>
      <c r="MN43" s="104" t="str">
        <f t="shared" si="205"/>
        <v/>
      </c>
      <c r="MO43" s="104" t="str">
        <f t="shared" si="206"/>
        <v/>
      </c>
      <c r="MP43" s="104" t="str">
        <f t="shared" si="207"/>
        <v/>
      </c>
      <c r="MQ43" s="104" t="str">
        <f t="shared" si="208"/>
        <v/>
      </c>
      <c r="MR43" s="105" t="str">
        <f t="shared" si="303"/>
        <v/>
      </c>
      <c r="MS43" s="109" t="str">
        <f t="shared" si="209"/>
        <v/>
      </c>
      <c r="MT43" s="102"/>
      <c r="MU43" s="102"/>
      <c r="MV43" s="104" t="str">
        <f t="shared" si="304"/>
        <v/>
      </c>
      <c r="MW43" s="102"/>
      <c r="MX43" s="104" t="str">
        <f t="shared" si="210"/>
        <v/>
      </c>
      <c r="MY43" s="102"/>
      <c r="MZ43" s="102"/>
      <c r="NA43" s="104" t="str">
        <f t="shared" si="305"/>
        <v/>
      </c>
      <c r="NB43" s="102"/>
      <c r="NC43" s="104" t="str">
        <f t="shared" si="211"/>
        <v/>
      </c>
      <c r="ND43" s="102"/>
      <c r="NE43" s="102"/>
      <c r="NF43" s="104" t="str">
        <f t="shared" si="306"/>
        <v/>
      </c>
      <c r="NG43" s="102"/>
      <c r="NH43" s="104" t="str">
        <f t="shared" si="212"/>
        <v/>
      </c>
      <c r="NI43" s="102"/>
      <c r="NJ43" s="102"/>
      <c r="NK43" s="104" t="str">
        <f t="shared" si="307"/>
        <v/>
      </c>
      <c r="NL43" s="102"/>
      <c r="NM43" s="104" t="str">
        <f t="shared" si="213"/>
        <v/>
      </c>
      <c r="NN43" s="102"/>
      <c r="NO43" s="102"/>
      <c r="NP43" s="104" t="str">
        <f t="shared" si="308"/>
        <v/>
      </c>
      <c r="NQ43" s="102"/>
      <c r="NR43" s="104" t="str">
        <f t="shared" si="214"/>
        <v/>
      </c>
      <c r="NS43" s="104" t="str">
        <f t="shared" si="215"/>
        <v/>
      </c>
      <c r="NT43" s="104" t="str">
        <f t="shared" si="216"/>
        <v/>
      </c>
      <c r="NU43" s="104" t="str">
        <f t="shared" si="217"/>
        <v/>
      </c>
      <c r="NV43" s="104" t="str">
        <f t="shared" si="218"/>
        <v/>
      </c>
      <c r="NW43" s="104" t="str">
        <f t="shared" si="219"/>
        <v/>
      </c>
      <c r="NX43" s="105" t="str">
        <f t="shared" si="309"/>
        <v/>
      </c>
      <c r="NY43" s="109" t="str">
        <f t="shared" si="220"/>
        <v/>
      </c>
      <c r="OA43" s="104" t="str">
        <f t="shared" si="310"/>
        <v/>
      </c>
      <c r="OB43" s="104" t="str">
        <f t="shared" si="311"/>
        <v/>
      </c>
      <c r="OC43" s="104" t="str">
        <f t="shared" si="312"/>
        <v/>
      </c>
      <c r="OD43" s="104" t="str">
        <f t="shared" si="313"/>
        <v/>
      </c>
      <c r="OE43" s="104" t="str">
        <f t="shared" si="314"/>
        <v/>
      </c>
      <c r="OF43" s="104" t="str">
        <f t="shared" si="315"/>
        <v/>
      </c>
      <c r="OG43" s="104" t="str">
        <f t="shared" si="316"/>
        <v/>
      </c>
      <c r="OH43" s="104" t="str">
        <f t="shared" si="317"/>
        <v/>
      </c>
      <c r="OI43" s="104" t="str">
        <f t="shared" si="318"/>
        <v/>
      </c>
      <c r="OJ43" s="104" t="str">
        <f t="shared" si="319"/>
        <v/>
      </c>
      <c r="OK43" s="104" t="str">
        <f t="shared" si="320"/>
        <v/>
      </c>
      <c r="OL43" s="104" t="str">
        <f t="shared" si="84"/>
        <v/>
      </c>
      <c r="OM43" s="134"/>
      <c r="ON43" s="104" t="str">
        <f t="shared" si="321"/>
        <v/>
      </c>
      <c r="OO43" s="104" t="str">
        <f t="shared" si="322"/>
        <v/>
      </c>
      <c r="OP43" s="104" t="str">
        <f t="shared" si="229"/>
        <v/>
      </c>
      <c r="OQ43" s="104" t="str">
        <f t="shared" si="230"/>
        <v/>
      </c>
      <c r="OR43" s="105" t="str">
        <f t="shared" si="221"/>
        <v/>
      </c>
      <c r="OS43" s="105" t="str">
        <f t="shared" si="222"/>
        <v/>
      </c>
      <c r="OT43" s="134"/>
      <c r="OU43" s="109" t="str">
        <f t="shared" si="323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36"/>
        <v>39</v>
      </c>
      <c r="B44" s="237"/>
      <c r="C44" s="237"/>
      <c r="D44" s="237"/>
      <c r="E44" s="238"/>
      <c r="F44" s="102"/>
      <c r="G44" s="102"/>
      <c r="H44" s="104" t="str">
        <f t="shared" si="237"/>
        <v/>
      </c>
      <c r="I44" s="102"/>
      <c r="J44" s="104" t="str">
        <f t="shared" si="90"/>
        <v/>
      </c>
      <c r="K44" s="102"/>
      <c r="L44" s="102"/>
      <c r="M44" s="104" t="str">
        <f t="shared" si="238"/>
        <v/>
      </c>
      <c r="N44" s="102"/>
      <c r="O44" s="104" t="str">
        <f t="shared" si="91"/>
        <v/>
      </c>
      <c r="P44" s="102"/>
      <c r="Q44" s="102"/>
      <c r="R44" s="104" t="str">
        <f t="shared" si="239"/>
        <v/>
      </c>
      <c r="S44" s="102"/>
      <c r="T44" s="104" t="str">
        <f t="shared" si="92"/>
        <v/>
      </c>
      <c r="U44" s="102"/>
      <c r="V44" s="102"/>
      <c r="W44" s="104" t="str">
        <f t="shared" si="240"/>
        <v/>
      </c>
      <c r="X44" s="102"/>
      <c r="Y44" s="104" t="str">
        <f t="shared" si="93"/>
        <v/>
      </c>
      <c r="Z44" s="102"/>
      <c r="AA44" s="102"/>
      <c r="AB44" s="104" t="str">
        <f t="shared" si="241"/>
        <v/>
      </c>
      <c r="AC44" s="102"/>
      <c r="AD44" s="104" t="str">
        <f t="shared" si="94"/>
        <v/>
      </c>
      <c r="AE44" s="104" t="str">
        <f t="shared" si="95"/>
        <v/>
      </c>
      <c r="AF44" s="104" t="str">
        <f t="shared" si="96"/>
        <v/>
      </c>
      <c r="AG44" s="104" t="str">
        <f t="shared" si="97"/>
        <v/>
      </c>
      <c r="AH44" s="104" t="str">
        <f t="shared" si="98"/>
        <v/>
      </c>
      <c r="AI44" s="104" t="str">
        <f t="shared" si="99"/>
        <v/>
      </c>
      <c r="AJ44" s="105" t="str">
        <f t="shared" si="242"/>
        <v/>
      </c>
      <c r="AK44" s="109" t="str">
        <f t="shared" si="243"/>
        <v/>
      </c>
      <c r="AL44" s="102"/>
      <c r="AM44" s="102"/>
      <c r="AN44" s="104" t="str">
        <f t="shared" si="244"/>
        <v/>
      </c>
      <c r="AO44" s="102"/>
      <c r="AP44" s="104" t="str">
        <f t="shared" si="100"/>
        <v/>
      </c>
      <c r="AQ44" s="102"/>
      <c r="AR44" s="102"/>
      <c r="AS44" s="104" t="str">
        <f t="shared" si="245"/>
        <v/>
      </c>
      <c r="AT44" s="102"/>
      <c r="AU44" s="104" t="str">
        <f t="shared" si="101"/>
        <v/>
      </c>
      <c r="AV44" s="102"/>
      <c r="AW44" s="102"/>
      <c r="AX44" s="104" t="str">
        <f t="shared" si="246"/>
        <v/>
      </c>
      <c r="AY44" s="102"/>
      <c r="AZ44" s="104" t="str">
        <f t="shared" si="102"/>
        <v/>
      </c>
      <c r="BA44" s="102"/>
      <c r="BB44" s="102"/>
      <c r="BC44" s="104" t="str">
        <f t="shared" si="247"/>
        <v/>
      </c>
      <c r="BD44" s="102"/>
      <c r="BE44" s="104" t="str">
        <f t="shared" si="103"/>
        <v/>
      </c>
      <c r="BF44" s="102"/>
      <c r="BG44" s="102"/>
      <c r="BH44" s="104" t="str">
        <f t="shared" si="248"/>
        <v/>
      </c>
      <c r="BI44" s="102"/>
      <c r="BJ44" s="104" t="str">
        <f t="shared" si="104"/>
        <v/>
      </c>
      <c r="BK44" s="104" t="str">
        <f t="shared" si="105"/>
        <v/>
      </c>
      <c r="BL44" s="104" t="str">
        <f t="shared" si="106"/>
        <v/>
      </c>
      <c r="BM44" s="104" t="str">
        <f t="shared" si="107"/>
        <v/>
      </c>
      <c r="BN44" s="104" t="str">
        <f t="shared" si="108"/>
        <v/>
      </c>
      <c r="BO44" s="104" t="str">
        <f t="shared" si="109"/>
        <v/>
      </c>
      <c r="BP44" s="105" t="str">
        <f t="shared" si="249"/>
        <v/>
      </c>
      <c r="BQ44" s="109" t="str">
        <f t="shared" si="110"/>
        <v/>
      </c>
      <c r="BR44" s="102"/>
      <c r="BS44" s="102"/>
      <c r="BT44" s="104" t="str">
        <f t="shared" si="250"/>
        <v/>
      </c>
      <c r="BU44" s="102"/>
      <c r="BV44" s="104" t="str">
        <f t="shared" si="111"/>
        <v/>
      </c>
      <c r="BW44" s="102"/>
      <c r="BX44" s="102"/>
      <c r="BY44" s="104" t="str">
        <f t="shared" si="251"/>
        <v/>
      </c>
      <c r="BZ44" s="102"/>
      <c r="CA44" s="104" t="str">
        <f t="shared" si="112"/>
        <v/>
      </c>
      <c r="CB44" s="102"/>
      <c r="CC44" s="102"/>
      <c r="CD44" s="104" t="str">
        <f t="shared" si="252"/>
        <v/>
      </c>
      <c r="CE44" s="102"/>
      <c r="CF44" s="104" t="str">
        <f t="shared" si="113"/>
        <v/>
      </c>
      <c r="CG44" s="102"/>
      <c r="CH44" s="102"/>
      <c r="CI44" s="104" t="str">
        <f t="shared" si="253"/>
        <v/>
      </c>
      <c r="CJ44" s="102"/>
      <c r="CK44" s="104" t="str">
        <f t="shared" si="114"/>
        <v/>
      </c>
      <c r="CL44" s="102"/>
      <c r="CM44" s="102"/>
      <c r="CN44" s="104" t="str">
        <f t="shared" si="254"/>
        <v/>
      </c>
      <c r="CO44" s="102"/>
      <c r="CP44" s="104" t="str">
        <f t="shared" si="115"/>
        <v/>
      </c>
      <c r="CQ44" s="104" t="str">
        <f t="shared" si="116"/>
        <v/>
      </c>
      <c r="CR44" s="104" t="str">
        <f t="shared" si="117"/>
        <v/>
      </c>
      <c r="CS44" s="104" t="str">
        <f t="shared" si="118"/>
        <v/>
      </c>
      <c r="CT44" s="104" t="str">
        <f t="shared" si="119"/>
        <v/>
      </c>
      <c r="CU44" s="104" t="str">
        <f t="shared" si="120"/>
        <v/>
      </c>
      <c r="CV44" s="105" t="str">
        <f t="shared" si="255"/>
        <v/>
      </c>
      <c r="CW44" s="109" t="str">
        <f t="shared" si="121"/>
        <v/>
      </c>
      <c r="CX44" s="102"/>
      <c r="CY44" s="102"/>
      <c r="CZ44" s="104" t="str">
        <f t="shared" si="256"/>
        <v/>
      </c>
      <c r="DA44" s="102"/>
      <c r="DB44" s="104" t="str">
        <f t="shared" si="122"/>
        <v/>
      </c>
      <c r="DC44" s="102"/>
      <c r="DD44" s="102"/>
      <c r="DE44" s="104" t="str">
        <f t="shared" si="257"/>
        <v/>
      </c>
      <c r="DF44" s="102"/>
      <c r="DG44" s="104" t="str">
        <f t="shared" si="123"/>
        <v/>
      </c>
      <c r="DH44" s="102"/>
      <c r="DI44" s="102"/>
      <c r="DJ44" s="104" t="str">
        <f t="shared" si="258"/>
        <v/>
      </c>
      <c r="DK44" s="102"/>
      <c r="DL44" s="104" t="str">
        <f t="shared" si="124"/>
        <v/>
      </c>
      <c r="DM44" s="102"/>
      <c r="DN44" s="102"/>
      <c r="DO44" s="104" t="str">
        <f t="shared" si="259"/>
        <v/>
      </c>
      <c r="DP44" s="102"/>
      <c r="DQ44" s="104" t="str">
        <f t="shared" si="125"/>
        <v/>
      </c>
      <c r="DR44" s="102"/>
      <c r="DS44" s="102"/>
      <c r="DT44" s="104" t="str">
        <f t="shared" si="260"/>
        <v/>
      </c>
      <c r="DU44" s="102"/>
      <c r="DV44" s="104" t="str">
        <f t="shared" si="126"/>
        <v/>
      </c>
      <c r="DW44" s="104" t="str">
        <f t="shared" si="127"/>
        <v/>
      </c>
      <c r="DX44" s="104" t="str">
        <f t="shared" si="128"/>
        <v/>
      </c>
      <c r="DY44" s="104" t="str">
        <f t="shared" si="129"/>
        <v/>
      </c>
      <c r="DZ44" s="104" t="str">
        <f t="shared" si="130"/>
        <v/>
      </c>
      <c r="EA44" s="104" t="str">
        <f t="shared" si="131"/>
        <v/>
      </c>
      <c r="EB44" s="105" t="str">
        <f t="shared" si="261"/>
        <v/>
      </c>
      <c r="EC44" s="109" t="str">
        <f t="shared" si="132"/>
        <v/>
      </c>
      <c r="ED44" s="102"/>
      <c r="EE44" s="102"/>
      <c r="EF44" s="104" t="str">
        <f t="shared" si="262"/>
        <v/>
      </c>
      <c r="EG44" s="102"/>
      <c r="EH44" s="104" t="str">
        <f t="shared" si="133"/>
        <v/>
      </c>
      <c r="EI44" s="102"/>
      <c r="EJ44" s="102"/>
      <c r="EK44" s="104" t="str">
        <f t="shared" si="263"/>
        <v/>
      </c>
      <c r="EL44" s="102"/>
      <c r="EM44" s="104" t="str">
        <f t="shared" si="134"/>
        <v/>
      </c>
      <c r="EN44" s="102"/>
      <c r="EO44" s="102"/>
      <c r="EP44" s="104" t="str">
        <f t="shared" si="264"/>
        <v/>
      </c>
      <c r="EQ44" s="102"/>
      <c r="ER44" s="104" t="str">
        <f t="shared" si="135"/>
        <v/>
      </c>
      <c r="ES44" s="102"/>
      <c r="ET44" s="102"/>
      <c r="EU44" s="104" t="str">
        <f t="shared" si="265"/>
        <v/>
      </c>
      <c r="EV44" s="102"/>
      <c r="EW44" s="104" t="str">
        <f t="shared" si="136"/>
        <v/>
      </c>
      <c r="EX44" s="102"/>
      <c r="EY44" s="102"/>
      <c r="EZ44" s="104" t="str">
        <f t="shared" si="266"/>
        <v/>
      </c>
      <c r="FA44" s="102"/>
      <c r="FB44" s="104" t="str">
        <f t="shared" si="137"/>
        <v/>
      </c>
      <c r="FC44" s="104" t="str">
        <f t="shared" si="138"/>
        <v/>
      </c>
      <c r="FD44" s="104" t="str">
        <f t="shared" si="139"/>
        <v/>
      </c>
      <c r="FE44" s="104" t="str">
        <f t="shared" si="140"/>
        <v/>
      </c>
      <c r="FF44" s="104" t="str">
        <f t="shared" si="141"/>
        <v/>
      </c>
      <c r="FG44" s="104" t="str">
        <f t="shared" si="142"/>
        <v/>
      </c>
      <c r="FH44" s="105" t="str">
        <f t="shared" si="267"/>
        <v/>
      </c>
      <c r="FI44" s="109" t="str">
        <f t="shared" si="143"/>
        <v/>
      </c>
      <c r="FJ44" s="102"/>
      <c r="FK44" s="102"/>
      <c r="FL44" s="104" t="str">
        <f t="shared" si="268"/>
        <v/>
      </c>
      <c r="FM44" s="102"/>
      <c r="FN44" s="104" t="str">
        <f t="shared" si="144"/>
        <v/>
      </c>
      <c r="FO44" s="102"/>
      <c r="FP44" s="102"/>
      <c r="FQ44" s="104" t="str">
        <f t="shared" si="269"/>
        <v/>
      </c>
      <c r="FR44" s="102"/>
      <c r="FS44" s="104" t="str">
        <f t="shared" si="145"/>
        <v/>
      </c>
      <c r="FT44" s="102"/>
      <c r="FU44" s="102"/>
      <c r="FV44" s="104" t="str">
        <f t="shared" si="270"/>
        <v/>
      </c>
      <c r="FW44" s="102"/>
      <c r="FX44" s="104" t="str">
        <f t="shared" si="146"/>
        <v/>
      </c>
      <c r="FY44" s="102"/>
      <c r="FZ44" s="102"/>
      <c r="GA44" s="104" t="str">
        <f t="shared" si="271"/>
        <v/>
      </c>
      <c r="GB44" s="102"/>
      <c r="GC44" s="104" t="str">
        <f t="shared" si="147"/>
        <v/>
      </c>
      <c r="GD44" s="102"/>
      <c r="GE44" s="102"/>
      <c r="GF44" s="104" t="str">
        <f t="shared" si="272"/>
        <v/>
      </c>
      <c r="GG44" s="102"/>
      <c r="GH44" s="104" t="str">
        <f t="shared" si="148"/>
        <v/>
      </c>
      <c r="GI44" s="104" t="str">
        <f t="shared" si="149"/>
        <v/>
      </c>
      <c r="GJ44" s="104" t="str">
        <f t="shared" si="150"/>
        <v/>
      </c>
      <c r="GK44" s="104" t="str">
        <f t="shared" si="151"/>
        <v/>
      </c>
      <c r="GL44" s="104" t="str">
        <f t="shared" si="152"/>
        <v/>
      </c>
      <c r="GM44" s="104" t="str">
        <f t="shared" si="153"/>
        <v/>
      </c>
      <c r="GN44" s="105" t="str">
        <f t="shared" si="273"/>
        <v/>
      </c>
      <c r="GO44" s="109" t="str">
        <f t="shared" si="154"/>
        <v/>
      </c>
      <c r="GP44" s="102"/>
      <c r="GQ44" s="102"/>
      <c r="GR44" s="104" t="str">
        <f t="shared" si="274"/>
        <v/>
      </c>
      <c r="GS44" s="102"/>
      <c r="GT44" s="104" t="str">
        <f t="shared" si="155"/>
        <v/>
      </c>
      <c r="GU44" s="102"/>
      <c r="GV44" s="102"/>
      <c r="GW44" s="104" t="str">
        <f t="shared" si="275"/>
        <v/>
      </c>
      <c r="GX44" s="102"/>
      <c r="GY44" s="104" t="str">
        <f t="shared" si="156"/>
        <v/>
      </c>
      <c r="GZ44" s="102"/>
      <c r="HA44" s="102"/>
      <c r="HB44" s="104" t="str">
        <f t="shared" si="276"/>
        <v/>
      </c>
      <c r="HC44" s="102"/>
      <c r="HD44" s="104" t="str">
        <f t="shared" si="157"/>
        <v/>
      </c>
      <c r="HE44" s="102"/>
      <c r="HF44" s="102"/>
      <c r="HG44" s="104" t="str">
        <f t="shared" si="277"/>
        <v/>
      </c>
      <c r="HH44" s="102"/>
      <c r="HI44" s="104" t="str">
        <f t="shared" si="158"/>
        <v/>
      </c>
      <c r="HJ44" s="102"/>
      <c r="HK44" s="102"/>
      <c r="HL44" s="104" t="str">
        <f t="shared" si="278"/>
        <v/>
      </c>
      <c r="HM44" s="102"/>
      <c r="HN44" s="104" t="str">
        <f t="shared" si="159"/>
        <v/>
      </c>
      <c r="HO44" s="104" t="str">
        <f t="shared" si="160"/>
        <v/>
      </c>
      <c r="HP44" s="104" t="str">
        <f t="shared" si="161"/>
        <v/>
      </c>
      <c r="HQ44" s="104" t="str">
        <f t="shared" si="162"/>
        <v/>
      </c>
      <c r="HR44" s="104" t="str">
        <f t="shared" si="163"/>
        <v/>
      </c>
      <c r="HS44" s="104" t="str">
        <f t="shared" si="164"/>
        <v/>
      </c>
      <c r="HT44" s="105" t="str">
        <f t="shared" si="279"/>
        <v/>
      </c>
      <c r="HU44" s="109" t="str">
        <f t="shared" si="165"/>
        <v/>
      </c>
      <c r="HV44" s="102"/>
      <c r="HW44" s="102"/>
      <c r="HX44" s="104" t="str">
        <f t="shared" si="280"/>
        <v/>
      </c>
      <c r="HY44" s="102"/>
      <c r="HZ44" s="104" t="str">
        <f t="shared" si="166"/>
        <v/>
      </c>
      <c r="IA44" s="102"/>
      <c r="IB44" s="102"/>
      <c r="IC44" s="104" t="str">
        <f t="shared" si="281"/>
        <v/>
      </c>
      <c r="ID44" s="102"/>
      <c r="IE44" s="104" t="str">
        <f t="shared" si="167"/>
        <v/>
      </c>
      <c r="IF44" s="102"/>
      <c r="IG44" s="102"/>
      <c r="IH44" s="104" t="str">
        <f t="shared" si="282"/>
        <v/>
      </c>
      <c r="II44" s="102"/>
      <c r="IJ44" s="104" t="str">
        <f t="shared" si="168"/>
        <v/>
      </c>
      <c r="IK44" s="102"/>
      <c r="IL44" s="102"/>
      <c r="IM44" s="104" t="str">
        <f t="shared" si="283"/>
        <v/>
      </c>
      <c r="IN44" s="102"/>
      <c r="IO44" s="104" t="str">
        <f t="shared" si="169"/>
        <v/>
      </c>
      <c r="IP44" s="102"/>
      <c r="IQ44" s="102"/>
      <c r="IR44" s="104" t="str">
        <f t="shared" si="284"/>
        <v/>
      </c>
      <c r="IS44" s="102"/>
      <c r="IT44" s="104" t="str">
        <f t="shared" si="170"/>
        <v/>
      </c>
      <c r="IU44" s="104" t="str">
        <f t="shared" si="171"/>
        <v/>
      </c>
      <c r="IV44" s="104" t="str">
        <f t="shared" si="172"/>
        <v/>
      </c>
      <c r="IW44" s="104" t="str">
        <f t="shared" si="173"/>
        <v/>
      </c>
      <c r="IX44" s="104" t="str">
        <f t="shared" si="174"/>
        <v/>
      </c>
      <c r="IY44" s="104" t="str">
        <f t="shared" si="175"/>
        <v/>
      </c>
      <c r="IZ44" s="105" t="str">
        <f t="shared" si="285"/>
        <v/>
      </c>
      <c r="JA44" s="109" t="str">
        <f t="shared" si="176"/>
        <v/>
      </c>
      <c r="JB44" s="102"/>
      <c r="JC44" s="102"/>
      <c r="JD44" s="104" t="str">
        <f t="shared" si="286"/>
        <v/>
      </c>
      <c r="JE44" s="102"/>
      <c r="JF44" s="104" t="str">
        <f t="shared" si="177"/>
        <v/>
      </c>
      <c r="JG44" s="102"/>
      <c r="JH44" s="102"/>
      <c r="JI44" s="104" t="str">
        <f t="shared" si="287"/>
        <v/>
      </c>
      <c r="JJ44" s="102"/>
      <c r="JK44" s="104" t="str">
        <f t="shared" si="178"/>
        <v/>
      </c>
      <c r="JL44" s="102"/>
      <c r="JM44" s="102"/>
      <c r="JN44" s="104" t="str">
        <f t="shared" si="288"/>
        <v/>
      </c>
      <c r="JO44" s="102"/>
      <c r="JP44" s="104" t="str">
        <f t="shared" si="179"/>
        <v/>
      </c>
      <c r="JQ44" s="102"/>
      <c r="JR44" s="102"/>
      <c r="JS44" s="104" t="str">
        <f t="shared" si="289"/>
        <v/>
      </c>
      <c r="JT44" s="102"/>
      <c r="JU44" s="104" t="str">
        <f t="shared" si="180"/>
        <v/>
      </c>
      <c r="JV44" s="102"/>
      <c r="JW44" s="102"/>
      <c r="JX44" s="104" t="str">
        <f t="shared" si="290"/>
        <v/>
      </c>
      <c r="JY44" s="102"/>
      <c r="JZ44" s="104" t="str">
        <f t="shared" si="181"/>
        <v/>
      </c>
      <c r="KA44" s="104" t="str">
        <f t="shared" si="182"/>
        <v/>
      </c>
      <c r="KB44" s="104" t="str">
        <f t="shared" si="183"/>
        <v/>
      </c>
      <c r="KC44" s="104" t="str">
        <f t="shared" si="184"/>
        <v/>
      </c>
      <c r="KD44" s="104" t="str">
        <f t="shared" si="185"/>
        <v/>
      </c>
      <c r="KE44" s="104" t="str">
        <f t="shared" si="186"/>
        <v/>
      </c>
      <c r="KF44" s="105" t="str">
        <f t="shared" si="291"/>
        <v/>
      </c>
      <c r="KG44" s="109" t="str">
        <f t="shared" si="187"/>
        <v/>
      </c>
      <c r="KH44" s="102"/>
      <c r="KI44" s="102"/>
      <c r="KJ44" s="104" t="str">
        <f t="shared" si="292"/>
        <v/>
      </c>
      <c r="KK44" s="102"/>
      <c r="KL44" s="104" t="str">
        <f t="shared" si="188"/>
        <v/>
      </c>
      <c r="KM44" s="102"/>
      <c r="KN44" s="102"/>
      <c r="KO44" s="104" t="str">
        <f t="shared" si="293"/>
        <v/>
      </c>
      <c r="KP44" s="102"/>
      <c r="KQ44" s="104" t="str">
        <f t="shared" si="189"/>
        <v/>
      </c>
      <c r="KR44" s="102"/>
      <c r="KS44" s="102"/>
      <c r="KT44" s="104" t="str">
        <f t="shared" si="294"/>
        <v/>
      </c>
      <c r="KU44" s="102"/>
      <c r="KV44" s="104" t="str">
        <f t="shared" si="190"/>
        <v/>
      </c>
      <c r="KW44" s="102"/>
      <c r="KX44" s="102"/>
      <c r="KY44" s="104" t="str">
        <f t="shared" si="295"/>
        <v/>
      </c>
      <c r="KZ44" s="102"/>
      <c r="LA44" s="104" t="str">
        <f t="shared" si="191"/>
        <v/>
      </c>
      <c r="LB44" s="102"/>
      <c r="LC44" s="102"/>
      <c r="LD44" s="104" t="str">
        <f t="shared" si="296"/>
        <v/>
      </c>
      <c r="LE44" s="102"/>
      <c r="LF44" s="104" t="str">
        <f t="shared" si="192"/>
        <v/>
      </c>
      <c r="LG44" s="104" t="str">
        <f t="shared" si="193"/>
        <v/>
      </c>
      <c r="LH44" s="104" t="str">
        <f t="shared" si="194"/>
        <v/>
      </c>
      <c r="LI44" s="104" t="str">
        <f t="shared" si="195"/>
        <v/>
      </c>
      <c r="LJ44" s="104" t="str">
        <f t="shared" si="196"/>
        <v/>
      </c>
      <c r="LK44" s="104" t="str">
        <f t="shared" si="197"/>
        <v/>
      </c>
      <c r="LL44" s="105" t="str">
        <f t="shared" si="297"/>
        <v/>
      </c>
      <c r="LM44" s="109" t="str">
        <f t="shared" si="198"/>
        <v/>
      </c>
      <c r="LN44" s="102"/>
      <c r="LO44" s="102"/>
      <c r="LP44" s="104" t="str">
        <f t="shared" si="298"/>
        <v/>
      </c>
      <c r="LQ44" s="102"/>
      <c r="LR44" s="104" t="str">
        <f t="shared" si="199"/>
        <v/>
      </c>
      <c r="LS44" s="102"/>
      <c r="LT44" s="102"/>
      <c r="LU44" s="104" t="str">
        <f t="shared" si="299"/>
        <v/>
      </c>
      <c r="LV44" s="102"/>
      <c r="LW44" s="104" t="str">
        <f t="shared" si="200"/>
        <v/>
      </c>
      <c r="LX44" s="102"/>
      <c r="LY44" s="102"/>
      <c r="LZ44" s="104" t="str">
        <f t="shared" si="300"/>
        <v/>
      </c>
      <c r="MA44" s="102"/>
      <c r="MB44" s="104" t="str">
        <f t="shared" si="201"/>
        <v/>
      </c>
      <c r="MC44" s="102"/>
      <c r="MD44" s="102"/>
      <c r="ME44" s="104" t="str">
        <f t="shared" si="301"/>
        <v/>
      </c>
      <c r="MF44" s="102"/>
      <c r="MG44" s="104" t="str">
        <f t="shared" si="202"/>
        <v/>
      </c>
      <c r="MH44" s="102"/>
      <c r="MI44" s="102"/>
      <c r="MJ44" s="104" t="str">
        <f t="shared" si="302"/>
        <v/>
      </c>
      <c r="MK44" s="102"/>
      <c r="ML44" s="104" t="str">
        <f t="shared" si="203"/>
        <v/>
      </c>
      <c r="MM44" s="104" t="str">
        <f t="shared" si="204"/>
        <v/>
      </c>
      <c r="MN44" s="104" t="str">
        <f t="shared" si="205"/>
        <v/>
      </c>
      <c r="MO44" s="104" t="str">
        <f t="shared" si="206"/>
        <v/>
      </c>
      <c r="MP44" s="104" t="str">
        <f t="shared" si="207"/>
        <v/>
      </c>
      <c r="MQ44" s="104" t="str">
        <f t="shared" si="208"/>
        <v/>
      </c>
      <c r="MR44" s="105" t="str">
        <f t="shared" si="303"/>
        <v/>
      </c>
      <c r="MS44" s="109" t="str">
        <f t="shared" si="209"/>
        <v/>
      </c>
      <c r="MT44" s="102"/>
      <c r="MU44" s="102"/>
      <c r="MV44" s="104" t="str">
        <f t="shared" si="304"/>
        <v/>
      </c>
      <c r="MW44" s="102"/>
      <c r="MX44" s="104" t="str">
        <f t="shared" si="210"/>
        <v/>
      </c>
      <c r="MY44" s="102"/>
      <c r="MZ44" s="102"/>
      <c r="NA44" s="104" t="str">
        <f t="shared" si="305"/>
        <v/>
      </c>
      <c r="NB44" s="102"/>
      <c r="NC44" s="104" t="str">
        <f t="shared" si="211"/>
        <v/>
      </c>
      <c r="ND44" s="102"/>
      <c r="NE44" s="102"/>
      <c r="NF44" s="104" t="str">
        <f t="shared" si="306"/>
        <v/>
      </c>
      <c r="NG44" s="102"/>
      <c r="NH44" s="104" t="str">
        <f t="shared" si="212"/>
        <v/>
      </c>
      <c r="NI44" s="102"/>
      <c r="NJ44" s="102"/>
      <c r="NK44" s="104" t="str">
        <f t="shared" si="307"/>
        <v/>
      </c>
      <c r="NL44" s="102"/>
      <c r="NM44" s="104" t="str">
        <f t="shared" si="213"/>
        <v/>
      </c>
      <c r="NN44" s="102"/>
      <c r="NO44" s="102"/>
      <c r="NP44" s="104" t="str">
        <f t="shared" si="308"/>
        <v/>
      </c>
      <c r="NQ44" s="102"/>
      <c r="NR44" s="104" t="str">
        <f t="shared" si="214"/>
        <v/>
      </c>
      <c r="NS44" s="104" t="str">
        <f t="shared" si="215"/>
        <v/>
      </c>
      <c r="NT44" s="104" t="str">
        <f t="shared" si="216"/>
        <v/>
      </c>
      <c r="NU44" s="104" t="str">
        <f t="shared" si="217"/>
        <v/>
      </c>
      <c r="NV44" s="104" t="str">
        <f t="shared" si="218"/>
        <v/>
      </c>
      <c r="NW44" s="104" t="str">
        <f t="shared" si="219"/>
        <v/>
      </c>
      <c r="NX44" s="105" t="str">
        <f t="shared" si="309"/>
        <v/>
      </c>
      <c r="NY44" s="109" t="str">
        <f t="shared" si="220"/>
        <v/>
      </c>
      <c r="OA44" s="104" t="str">
        <f t="shared" si="310"/>
        <v/>
      </c>
      <c r="OB44" s="104" t="str">
        <f t="shared" si="311"/>
        <v/>
      </c>
      <c r="OC44" s="104" t="str">
        <f t="shared" si="312"/>
        <v/>
      </c>
      <c r="OD44" s="104" t="str">
        <f t="shared" si="313"/>
        <v/>
      </c>
      <c r="OE44" s="104" t="str">
        <f t="shared" si="314"/>
        <v/>
      </c>
      <c r="OF44" s="104" t="str">
        <f t="shared" si="315"/>
        <v/>
      </c>
      <c r="OG44" s="104" t="str">
        <f t="shared" si="316"/>
        <v/>
      </c>
      <c r="OH44" s="104" t="str">
        <f t="shared" si="317"/>
        <v/>
      </c>
      <c r="OI44" s="104" t="str">
        <f t="shared" si="318"/>
        <v/>
      </c>
      <c r="OJ44" s="104" t="str">
        <f t="shared" si="319"/>
        <v/>
      </c>
      <c r="OK44" s="104" t="str">
        <f t="shared" si="320"/>
        <v/>
      </c>
      <c r="OL44" s="104" t="str">
        <f t="shared" si="84"/>
        <v/>
      </c>
      <c r="OM44" s="134"/>
      <c r="ON44" s="104" t="str">
        <f t="shared" si="321"/>
        <v/>
      </c>
      <c r="OO44" s="104" t="str">
        <f t="shared" si="322"/>
        <v/>
      </c>
      <c r="OP44" s="104" t="str">
        <f t="shared" si="229"/>
        <v/>
      </c>
      <c r="OQ44" s="104" t="str">
        <f t="shared" si="230"/>
        <v/>
      </c>
      <c r="OR44" s="105" t="str">
        <f t="shared" si="221"/>
        <v/>
      </c>
      <c r="OS44" s="105" t="str">
        <f t="shared" si="222"/>
        <v/>
      </c>
      <c r="OT44" s="134"/>
      <c r="OU44" s="109" t="str">
        <f t="shared" si="323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36"/>
        <v>40</v>
      </c>
      <c r="B45" s="237"/>
      <c r="C45" s="237"/>
      <c r="D45" s="237"/>
      <c r="E45" s="238"/>
      <c r="F45" s="102"/>
      <c r="G45" s="102"/>
      <c r="H45" s="104" t="str">
        <f t="shared" si="237"/>
        <v/>
      </c>
      <c r="I45" s="102"/>
      <c r="J45" s="104" t="str">
        <f t="shared" si="90"/>
        <v/>
      </c>
      <c r="K45" s="102"/>
      <c r="L45" s="102"/>
      <c r="M45" s="104" t="str">
        <f t="shared" si="238"/>
        <v/>
      </c>
      <c r="N45" s="102"/>
      <c r="O45" s="104" t="str">
        <f t="shared" si="91"/>
        <v/>
      </c>
      <c r="P45" s="102"/>
      <c r="Q45" s="102"/>
      <c r="R45" s="104" t="str">
        <f t="shared" si="239"/>
        <v/>
      </c>
      <c r="S45" s="102"/>
      <c r="T45" s="104" t="str">
        <f t="shared" si="92"/>
        <v/>
      </c>
      <c r="U45" s="102"/>
      <c r="V45" s="102"/>
      <c r="W45" s="104" t="str">
        <f t="shared" si="240"/>
        <v/>
      </c>
      <c r="X45" s="102"/>
      <c r="Y45" s="104" t="str">
        <f t="shared" si="93"/>
        <v/>
      </c>
      <c r="Z45" s="102"/>
      <c r="AA45" s="102"/>
      <c r="AB45" s="104" t="str">
        <f t="shared" si="241"/>
        <v/>
      </c>
      <c r="AC45" s="102"/>
      <c r="AD45" s="104" t="str">
        <f t="shared" si="94"/>
        <v/>
      </c>
      <c r="AE45" s="104" t="str">
        <f t="shared" si="95"/>
        <v/>
      </c>
      <c r="AF45" s="104" t="str">
        <f t="shared" si="96"/>
        <v/>
      </c>
      <c r="AG45" s="104" t="str">
        <f t="shared" si="97"/>
        <v/>
      </c>
      <c r="AH45" s="104" t="str">
        <f t="shared" si="98"/>
        <v/>
      </c>
      <c r="AI45" s="104" t="str">
        <f t="shared" si="99"/>
        <v/>
      </c>
      <c r="AJ45" s="105" t="str">
        <f t="shared" si="242"/>
        <v/>
      </c>
      <c r="AK45" s="109" t="str">
        <f t="shared" si="243"/>
        <v/>
      </c>
      <c r="AL45" s="102"/>
      <c r="AM45" s="102"/>
      <c r="AN45" s="104" t="str">
        <f t="shared" si="244"/>
        <v/>
      </c>
      <c r="AO45" s="102"/>
      <c r="AP45" s="104" t="str">
        <f t="shared" si="100"/>
        <v/>
      </c>
      <c r="AQ45" s="102"/>
      <c r="AR45" s="102"/>
      <c r="AS45" s="104" t="str">
        <f t="shared" si="245"/>
        <v/>
      </c>
      <c r="AT45" s="102"/>
      <c r="AU45" s="104" t="str">
        <f t="shared" si="101"/>
        <v/>
      </c>
      <c r="AV45" s="102"/>
      <c r="AW45" s="102"/>
      <c r="AX45" s="104" t="str">
        <f t="shared" si="246"/>
        <v/>
      </c>
      <c r="AY45" s="102"/>
      <c r="AZ45" s="104" t="str">
        <f t="shared" si="102"/>
        <v/>
      </c>
      <c r="BA45" s="102"/>
      <c r="BB45" s="102"/>
      <c r="BC45" s="104" t="str">
        <f t="shared" si="247"/>
        <v/>
      </c>
      <c r="BD45" s="102"/>
      <c r="BE45" s="104" t="str">
        <f t="shared" si="103"/>
        <v/>
      </c>
      <c r="BF45" s="102"/>
      <c r="BG45" s="102"/>
      <c r="BH45" s="104" t="str">
        <f t="shared" si="248"/>
        <v/>
      </c>
      <c r="BI45" s="102"/>
      <c r="BJ45" s="104" t="str">
        <f t="shared" si="104"/>
        <v/>
      </c>
      <c r="BK45" s="104" t="str">
        <f t="shared" si="105"/>
        <v/>
      </c>
      <c r="BL45" s="104" t="str">
        <f t="shared" si="106"/>
        <v/>
      </c>
      <c r="BM45" s="104" t="str">
        <f t="shared" si="107"/>
        <v/>
      </c>
      <c r="BN45" s="104" t="str">
        <f t="shared" si="108"/>
        <v/>
      </c>
      <c r="BO45" s="104" t="str">
        <f t="shared" si="109"/>
        <v/>
      </c>
      <c r="BP45" s="105" t="str">
        <f t="shared" si="249"/>
        <v/>
      </c>
      <c r="BQ45" s="109" t="str">
        <f t="shared" si="110"/>
        <v/>
      </c>
      <c r="BR45" s="102"/>
      <c r="BS45" s="102"/>
      <c r="BT45" s="104" t="str">
        <f t="shared" si="250"/>
        <v/>
      </c>
      <c r="BU45" s="102"/>
      <c r="BV45" s="104" t="str">
        <f t="shared" si="111"/>
        <v/>
      </c>
      <c r="BW45" s="102"/>
      <c r="BX45" s="102"/>
      <c r="BY45" s="104" t="str">
        <f t="shared" si="251"/>
        <v/>
      </c>
      <c r="BZ45" s="102"/>
      <c r="CA45" s="104" t="str">
        <f t="shared" si="112"/>
        <v/>
      </c>
      <c r="CB45" s="102"/>
      <c r="CC45" s="102"/>
      <c r="CD45" s="104" t="str">
        <f t="shared" si="252"/>
        <v/>
      </c>
      <c r="CE45" s="102"/>
      <c r="CF45" s="104" t="str">
        <f t="shared" si="113"/>
        <v/>
      </c>
      <c r="CG45" s="102"/>
      <c r="CH45" s="102"/>
      <c r="CI45" s="104" t="str">
        <f t="shared" si="253"/>
        <v/>
      </c>
      <c r="CJ45" s="102"/>
      <c r="CK45" s="104" t="str">
        <f t="shared" si="114"/>
        <v/>
      </c>
      <c r="CL45" s="102"/>
      <c r="CM45" s="102"/>
      <c r="CN45" s="104" t="str">
        <f t="shared" si="254"/>
        <v/>
      </c>
      <c r="CO45" s="102"/>
      <c r="CP45" s="104" t="str">
        <f t="shared" si="115"/>
        <v/>
      </c>
      <c r="CQ45" s="104" t="str">
        <f t="shared" si="116"/>
        <v/>
      </c>
      <c r="CR45" s="104" t="str">
        <f t="shared" si="117"/>
        <v/>
      </c>
      <c r="CS45" s="104" t="str">
        <f t="shared" si="118"/>
        <v/>
      </c>
      <c r="CT45" s="104" t="str">
        <f t="shared" si="119"/>
        <v/>
      </c>
      <c r="CU45" s="104" t="str">
        <f t="shared" si="120"/>
        <v/>
      </c>
      <c r="CV45" s="105" t="str">
        <f t="shared" si="255"/>
        <v/>
      </c>
      <c r="CW45" s="109" t="str">
        <f t="shared" si="121"/>
        <v/>
      </c>
      <c r="CX45" s="102"/>
      <c r="CY45" s="102"/>
      <c r="CZ45" s="104" t="str">
        <f t="shared" si="256"/>
        <v/>
      </c>
      <c r="DA45" s="102"/>
      <c r="DB45" s="104" t="str">
        <f t="shared" si="122"/>
        <v/>
      </c>
      <c r="DC45" s="102"/>
      <c r="DD45" s="102"/>
      <c r="DE45" s="104" t="str">
        <f t="shared" si="257"/>
        <v/>
      </c>
      <c r="DF45" s="102"/>
      <c r="DG45" s="104" t="str">
        <f t="shared" si="123"/>
        <v/>
      </c>
      <c r="DH45" s="102"/>
      <c r="DI45" s="102"/>
      <c r="DJ45" s="104" t="str">
        <f t="shared" si="258"/>
        <v/>
      </c>
      <c r="DK45" s="102"/>
      <c r="DL45" s="104" t="str">
        <f t="shared" si="124"/>
        <v/>
      </c>
      <c r="DM45" s="102"/>
      <c r="DN45" s="102"/>
      <c r="DO45" s="104" t="str">
        <f t="shared" si="259"/>
        <v/>
      </c>
      <c r="DP45" s="102"/>
      <c r="DQ45" s="104" t="str">
        <f t="shared" si="125"/>
        <v/>
      </c>
      <c r="DR45" s="102"/>
      <c r="DS45" s="102"/>
      <c r="DT45" s="104" t="str">
        <f t="shared" si="260"/>
        <v/>
      </c>
      <c r="DU45" s="102"/>
      <c r="DV45" s="104" t="str">
        <f t="shared" si="126"/>
        <v/>
      </c>
      <c r="DW45" s="104" t="str">
        <f t="shared" si="127"/>
        <v/>
      </c>
      <c r="DX45" s="104" t="str">
        <f t="shared" si="128"/>
        <v/>
      </c>
      <c r="DY45" s="104" t="str">
        <f t="shared" si="129"/>
        <v/>
      </c>
      <c r="DZ45" s="104" t="str">
        <f t="shared" si="130"/>
        <v/>
      </c>
      <c r="EA45" s="104" t="str">
        <f t="shared" si="131"/>
        <v/>
      </c>
      <c r="EB45" s="105" t="str">
        <f t="shared" si="261"/>
        <v/>
      </c>
      <c r="EC45" s="109" t="str">
        <f t="shared" si="132"/>
        <v/>
      </c>
      <c r="ED45" s="102"/>
      <c r="EE45" s="102"/>
      <c r="EF45" s="104" t="str">
        <f t="shared" si="262"/>
        <v/>
      </c>
      <c r="EG45" s="102"/>
      <c r="EH45" s="104" t="str">
        <f t="shared" si="133"/>
        <v/>
      </c>
      <c r="EI45" s="102"/>
      <c r="EJ45" s="102"/>
      <c r="EK45" s="104" t="str">
        <f t="shared" si="263"/>
        <v/>
      </c>
      <c r="EL45" s="102"/>
      <c r="EM45" s="104" t="str">
        <f t="shared" si="134"/>
        <v/>
      </c>
      <c r="EN45" s="102"/>
      <c r="EO45" s="102"/>
      <c r="EP45" s="104" t="str">
        <f t="shared" si="264"/>
        <v/>
      </c>
      <c r="EQ45" s="102"/>
      <c r="ER45" s="104" t="str">
        <f t="shared" si="135"/>
        <v/>
      </c>
      <c r="ES45" s="102"/>
      <c r="ET45" s="102"/>
      <c r="EU45" s="104" t="str">
        <f t="shared" si="265"/>
        <v/>
      </c>
      <c r="EV45" s="102"/>
      <c r="EW45" s="104" t="str">
        <f t="shared" si="136"/>
        <v/>
      </c>
      <c r="EX45" s="102"/>
      <c r="EY45" s="102"/>
      <c r="EZ45" s="104" t="str">
        <f t="shared" si="266"/>
        <v/>
      </c>
      <c r="FA45" s="102"/>
      <c r="FB45" s="104" t="str">
        <f t="shared" si="137"/>
        <v/>
      </c>
      <c r="FC45" s="104" t="str">
        <f t="shared" si="138"/>
        <v/>
      </c>
      <c r="FD45" s="104" t="str">
        <f t="shared" si="139"/>
        <v/>
      </c>
      <c r="FE45" s="104" t="str">
        <f t="shared" si="140"/>
        <v/>
      </c>
      <c r="FF45" s="104" t="str">
        <f t="shared" si="141"/>
        <v/>
      </c>
      <c r="FG45" s="104" t="str">
        <f t="shared" si="142"/>
        <v/>
      </c>
      <c r="FH45" s="105" t="str">
        <f t="shared" si="267"/>
        <v/>
      </c>
      <c r="FI45" s="109" t="str">
        <f t="shared" si="143"/>
        <v/>
      </c>
      <c r="FJ45" s="102"/>
      <c r="FK45" s="102"/>
      <c r="FL45" s="104" t="str">
        <f t="shared" si="268"/>
        <v/>
      </c>
      <c r="FM45" s="102"/>
      <c r="FN45" s="104" t="str">
        <f t="shared" si="144"/>
        <v/>
      </c>
      <c r="FO45" s="102"/>
      <c r="FP45" s="102"/>
      <c r="FQ45" s="104" t="str">
        <f t="shared" si="269"/>
        <v/>
      </c>
      <c r="FR45" s="102"/>
      <c r="FS45" s="104" t="str">
        <f t="shared" si="145"/>
        <v/>
      </c>
      <c r="FT45" s="102"/>
      <c r="FU45" s="102"/>
      <c r="FV45" s="104" t="str">
        <f t="shared" si="270"/>
        <v/>
      </c>
      <c r="FW45" s="102"/>
      <c r="FX45" s="104" t="str">
        <f t="shared" si="146"/>
        <v/>
      </c>
      <c r="FY45" s="102"/>
      <c r="FZ45" s="102"/>
      <c r="GA45" s="104" t="str">
        <f t="shared" si="271"/>
        <v/>
      </c>
      <c r="GB45" s="102"/>
      <c r="GC45" s="104" t="str">
        <f t="shared" si="147"/>
        <v/>
      </c>
      <c r="GD45" s="102"/>
      <c r="GE45" s="102"/>
      <c r="GF45" s="104" t="str">
        <f t="shared" si="272"/>
        <v/>
      </c>
      <c r="GG45" s="102"/>
      <c r="GH45" s="104" t="str">
        <f t="shared" si="148"/>
        <v/>
      </c>
      <c r="GI45" s="104" t="str">
        <f t="shared" si="149"/>
        <v/>
      </c>
      <c r="GJ45" s="104" t="str">
        <f t="shared" si="150"/>
        <v/>
      </c>
      <c r="GK45" s="104" t="str">
        <f t="shared" si="151"/>
        <v/>
      </c>
      <c r="GL45" s="104" t="str">
        <f t="shared" si="152"/>
        <v/>
      </c>
      <c r="GM45" s="104" t="str">
        <f t="shared" si="153"/>
        <v/>
      </c>
      <c r="GN45" s="105" t="str">
        <f t="shared" si="273"/>
        <v/>
      </c>
      <c r="GO45" s="109" t="str">
        <f t="shared" si="154"/>
        <v/>
      </c>
      <c r="GP45" s="102"/>
      <c r="GQ45" s="102"/>
      <c r="GR45" s="104" t="str">
        <f t="shared" si="274"/>
        <v/>
      </c>
      <c r="GS45" s="102"/>
      <c r="GT45" s="104" t="str">
        <f t="shared" si="155"/>
        <v/>
      </c>
      <c r="GU45" s="102"/>
      <c r="GV45" s="102"/>
      <c r="GW45" s="104" t="str">
        <f t="shared" si="275"/>
        <v/>
      </c>
      <c r="GX45" s="102"/>
      <c r="GY45" s="104" t="str">
        <f t="shared" si="156"/>
        <v/>
      </c>
      <c r="GZ45" s="102"/>
      <c r="HA45" s="102"/>
      <c r="HB45" s="104" t="str">
        <f t="shared" si="276"/>
        <v/>
      </c>
      <c r="HC45" s="102"/>
      <c r="HD45" s="104" t="str">
        <f t="shared" si="157"/>
        <v/>
      </c>
      <c r="HE45" s="102"/>
      <c r="HF45" s="102"/>
      <c r="HG45" s="104" t="str">
        <f t="shared" si="277"/>
        <v/>
      </c>
      <c r="HH45" s="102"/>
      <c r="HI45" s="104" t="str">
        <f t="shared" si="158"/>
        <v/>
      </c>
      <c r="HJ45" s="102"/>
      <c r="HK45" s="102"/>
      <c r="HL45" s="104" t="str">
        <f t="shared" si="278"/>
        <v/>
      </c>
      <c r="HM45" s="102"/>
      <c r="HN45" s="104" t="str">
        <f t="shared" si="159"/>
        <v/>
      </c>
      <c r="HO45" s="104" t="str">
        <f t="shared" si="160"/>
        <v/>
      </c>
      <c r="HP45" s="104" t="str">
        <f t="shared" si="161"/>
        <v/>
      </c>
      <c r="HQ45" s="104" t="str">
        <f t="shared" si="162"/>
        <v/>
      </c>
      <c r="HR45" s="104" t="str">
        <f t="shared" si="163"/>
        <v/>
      </c>
      <c r="HS45" s="104" t="str">
        <f t="shared" si="164"/>
        <v/>
      </c>
      <c r="HT45" s="105" t="str">
        <f t="shared" si="279"/>
        <v/>
      </c>
      <c r="HU45" s="109" t="str">
        <f t="shared" si="165"/>
        <v/>
      </c>
      <c r="HV45" s="102"/>
      <c r="HW45" s="102"/>
      <c r="HX45" s="104" t="str">
        <f t="shared" si="280"/>
        <v/>
      </c>
      <c r="HY45" s="102"/>
      <c r="HZ45" s="104" t="str">
        <f t="shared" si="166"/>
        <v/>
      </c>
      <c r="IA45" s="102"/>
      <c r="IB45" s="102"/>
      <c r="IC45" s="104" t="str">
        <f t="shared" si="281"/>
        <v/>
      </c>
      <c r="ID45" s="102"/>
      <c r="IE45" s="104" t="str">
        <f t="shared" si="167"/>
        <v/>
      </c>
      <c r="IF45" s="102"/>
      <c r="IG45" s="102"/>
      <c r="IH45" s="104" t="str">
        <f t="shared" si="282"/>
        <v/>
      </c>
      <c r="II45" s="102"/>
      <c r="IJ45" s="104" t="str">
        <f t="shared" si="168"/>
        <v/>
      </c>
      <c r="IK45" s="102"/>
      <c r="IL45" s="102"/>
      <c r="IM45" s="104" t="str">
        <f t="shared" si="283"/>
        <v/>
      </c>
      <c r="IN45" s="102"/>
      <c r="IO45" s="104" t="str">
        <f t="shared" si="169"/>
        <v/>
      </c>
      <c r="IP45" s="102"/>
      <c r="IQ45" s="102"/>
      <c r="IR45" s="104" t="str">
        <f t="shared" si="284"/>
        <v/>
      </c>
      <c r="IS45" s="102"/>
      <c r="IT45" s="104" t="str">
        <f t="shared" si="170"/>
        <v/>
      </c>
      <c r="IU45" s="104" t="str">
        <f t="shared" si="171"/>
        <v/>
      </c>
      <c r="IV45" s="104" t="str">
        <f t="shared" si="172"/>
        <v/>
      </c>
      <c r="IW45" s="104" t="str">
        <f t="shared" si="173"/>
        <v/>
      </c>
      <c r="IX45" s="104" t="str">
        <f t="shared" si="174"/>
        <v/>
      </c>
      <c r="IY45" s="104" t="str">
        <f t="shared" si="175"/>
        <v/>
      </c>
      <c r="IZ45" s="105" t="str">
        <f t="shared" si="285"/>
        <v/>
      </c>
      <c r="JA45" s="109" t="str">
        <f t="shared" si="176"/>
        <v/>
      </c>
      <c r="JB45" s="102"/>
      <c r="JC45" s="102"/>
      <c r="JD45" s="104" t="str">
        <f t="shared" si="286"/>
        <v/>
      </c>
      <c r="JE45" s="102"/>
      <c r="JF45" s="104" t="str">
        <f t="shared" si="177"/>
        <v/>
      </c>
      <c r="JG45" s="102"/>
      <c r="JH45" s="102"/>
      <c r="JI45" s="104" t="str">
        <f t="shared" si="287"/>
        <v/>
      </c>
      <c r="JJ45" s="102"/>
      <c r="JK45" s="104" t="str">
        <f t="shared" si="178"/>
        <v/>
      </c>
      <c r="JL45" s="102"/>
      <c r="JM45" s="102"/>
      <c r="JN45" s="104" t="str">
        <f t="shared" si="288"/>
        <v/>
      </c>
      <c r="JO45" s="102"/>
      <c r="JP45" s="104" t="str">
        <f t="shared" si="179"/>
        <v/>
      </c>
      <c r="JQ45" s="102"/>
      <c r="JR45" s="102"/>
      <c r="JS45" s="104" t="str">
        <f t="shared" si="289"/>
        <v/>
      </c>
      <c r="JT45" s="102"/>
      <c r="JU45" s="104" t="str">
        <f t="shared" si="180"/>
        <v/>
      </c>
      <c r="JV45" s="102"/>
      <c r="JW45" s="102"/>
      <c r="JX45" s="104" t="str">
        <f t="shared" si="290"/>
        <v/>
      </c>
      <c r="JY45" s="102"/>
      <c r="JZ45" s="104" t="str">
        <f t="shared" si="181"/>
        <v/>
      </c>
      <c r="KA45" s="104" t="str">
        <f t="shared" si="182"/>
        <v/>
      </c>
      <c r="KB45" s="104" t="str">
        <f t="shared" si="183"/>
        <v/>
      </c>
      <c r="KC45" s="104" t="str">
        <f t="shared" si="184"/>
        <v/>
      </c>
      <c r="KD45" s="104" t="str">
        <f t="shared" si="185"/>
        <v/>
      </c>
      <c r="KE45" s="104" t="str">
        <f t="shared" si="186"/>
        <v/>
      </c>
      <c r="KF45" s="105" t="str">
        <f t="shared" si="291"/>
        <v/>
      </c>
      <c r="KG45" s="109" t="str">
        <f t="shared" si="187"/>
        <v/>
      </c>
      <c r="KH45" s="102"/>
      <c r="KI45" s="102"/>
      <c r="KJ45" s="104" t="str">
        <f t="shared" si="292"/>
        <v/>
      </c>
      <c r="KK45" s="102"/>
      <c r="KL45" s="104" t="str">
        <f t="shared" si="188"/>
        <v/>
      </c>
      <c r="KM45" s="102"/>
      <c r="KN45" s="102"/>
      <c r="KO45" s="104" t="str">
        <f t="shared" si="293"/>
        <v/>
      </c>
      <c r="KP45" s="102"/>
      <c r="KQ45" s="104" t="str">
        <f t="shared" si="189"/>
        <v/>
      </c>
      <c r="KR45" s="102"/>
      <c r="KS45" s="102"/>
      <c r="KT45" s="104" t="str">
        <f t="shared" si="294"/>
        <v/>
      </c>
      <c r="KU45" s="102"/>
      <c r="KV45" s="104" t="str">
        <f t="shared" si="190"/>
        <v/>
      </c>
      <c r="KW45" s="102"/>
      <c r="KX45" s="102"/>
      <c r="KY45" s="104" t="str">
        <f t="shared" si="295"/>
        <v/>
      </c>
      <c r="KZ45" s="102"/>
      <c r="LA45" s="104" t="str">
        <f t="shared" si="191"/>
        <v/>
      </c>
      <c r="LB45" s="102"/>
      <c r="LC45" s="102"/>
      <c r="LD45" s="104" t="str">
        <f t="shared" si="296"/>
        <v/>
      </c>
      <c r="LE45" s="102"/>
      <c r="LF45" s="104" t="str">
        <f t="shared" si="192"/>
        <v/>
      </c>
      <c r="LG45" s="104" t="str">
        <f t="shared" si="193"/>
        <v/>
      </c>
      <c r="LH45" s="104" t="str">
        <f t="shared" si="194"/>
        <v/>
      </c>
      <c r="LI45" s="104" t="str">
        <f t="shared" si="195"/>
        <v/>
      </c>
      <c r="LJ45" s="104" t="str">
        <f t="shared" si="196"/>
        <v/>
      </c>
      <c r="LK45" s="104" t="str">
        <f t="shared" si="197"/>
        <v/>
      </c>
      <c r="LL45" s="105" t="str">
        <f t="shared" si="297"/>
        <v/>
      </c>
      <c r="LM45" s="109" t="str">
        <f t="shared" si="198"/>
        <v/>
      </c>
      <c r="LN45" s="102"/>
      <c r="LO45" s="102"/>
      <c r="LP45" s="104" t="str">
        <f t="shared" si="298"/>
        <v/>
      </c>
      <c r="LQ45" s="102"/>
      <c r="LR45" s="104" t="str">
        <f t="shared" si="199"/>
        <v/>
      </c>
      <c r="LS45" s="102"/>
      <c r="LT45" s="102"/>
      <c r="LU45" s="104" t="str">
        <f t="shared" si="299"/>
        <v/>
      </c>
      <c r="LV45" s="102"/>
      <c r="LW45" s="104" t="str">
        <f t="shared" si="200"/>
        <v/>
      </c>
      <c r="LX45" s="102"/>
      <c r="LY45" s="102"/>
      <c r="LZ45" s="104" t="str">
        <f t="shared" si="300"/>
        <v/>
      </c>
      <c r="MA45" s="102"/>
      <c r="MB45" s="104" t="str">
        <f t="shared" si="201"/>
        <v/>
      </c>
      <c r="MC45" s="102"/>
      <c r="MD45" s="102"/>
      <c r="ME45" s="104" t="str">
        <f t="shared" si="301"/>
        <v/>
      </c>
      <c r="MF45" s="102"/>
      <c r="MG45" s="104" t="str">
        <f t="shared" si="202"/>
        <v/>
      </c>
      <c r="MH45" s="102"/>
      <c r="MI45" s="102"/>
      <c r="MJ45" s="104" t="str">
        <f t="shared" si="302"/>
        <v/>
      </c>
      <c r="MK45" s="102"/>
      <c r="ML45" s="104" t="str">
        <f t="shared" si="203"/>
        <v/>
      </c>
      <c r="MM45" s="104" t="str">
        <f t="shared" si="204"/>
        <v/>
      </c>
      <c r="MN45" s="104" t="str">
        <f t="shared" si="205"/>
        <v/>
      </c>
      <c r="MO45" s="104" t="str">
        <f t="shared" si="206"/>
        <v/>
      </c>
      <c r="MP45" s="104" t="str">
        <f t="shared" si="207"/>
        <v/>
      </c>
      <c r="MQ45" s="104" t="str">
        <f t="shared" si="208"/>
        <v/>
      </c>
      <c r="MR45" s="105" t="str">
        <f t="shared" si="303"/>
        <v/>
      </c>
      <c r="MS45" s="109" t="str">
        <f t="shared" si="209"/>
        <v/>
      </c>
      <c r="MT45" s="102"/>
      <c r="MU45" s="102"/>
      <c r="MV45" s="104" t="str">
        <f t="shared" si="304"/>
        <v/>
      </c>
      <c r="MW45" s="102"/>
      <c r="MX45" s="104" t="str">
        <f t="shared" si="210"/>
        <v/>
      </c>
      <c r="MY45" s="102"/>
      <c r="MZ45" s="102"/>
      <c r="NA45" s="104" t="str">
        <f t="shared" si="305"/>
        <v/>
      </c>
      <c r="NB45" s="102"/>
      <c r="NC45" s="104" t="str">
        <f t="shared" si="211"/>
        <v/>
      </c>
      <c r="ND45" s="102"/>
      <c r="NE45" s="102"/>
      <c r="NF45" s="104" t="str">
        <f t="shared" si="306"/>
        <v/>
      </c>
      <c r="NG45" s="102"/>
      <c r="NH45" s="104" t="str">
        <f t="shared" si="212"/>
        <v/>
      </c>
      <c r="NI45" s="102"/>
      <c r="NJ45" s="102"/>
      <c r="NK45" s="104" t="str">
        <f t="shared" si="307"/>
        <v/>
      </c>
      <c r="NL45" s="102"/>
      <c r="NM45" s="104" t="str">
        <f t="shared" si="213"/>
        <v/>
      </c>
      <c r="NN45" s="102"/>
      <c r="NO45" s="102"/>
      <c r="NP45" s="104" t="str">
        <f t="shared" si="308"/>
        <v/>
      </c>
      <c r="NQ45" s="102"/>
      <c r="NR45" s="104" t="str">
        <f t="shared" si="214"/>
        <v/>
      </c>
      <c r="NS45" s="104" t="str">
        <f t="shared" si="215"/>
        <v/>
      </c>
      <c r="NT45" s="104" t="str">
        <f t="shared" si="216"/>
        <v/>
      </c>
      <c r="NU45" s="104" t="str">
        <f t="shared" si="217"/>
        <v/>
      </c>
      <c r="NV45" s="104" t="str">
        <f t="shared" si="218"/>
        <v/>
      </c>
      <c r="NW45" s="104" t="str">
        <f t="shared" si="219"/>
        <v/>
      </c>
      <c r="NX45" s="105" t="str">
        <f t="shared" si="309"/>
        <v/>
      </c>
      <c r="NY45" s="109" t="str">
        <f t="shared" si="220"/>
        <v/>
      </c>
      <c r="OA45" s="104" t="str">
        <f t="shared" si="310"/>
        <v/>
      </c>
      <c r="OB45" s="104" t="str">
        <f t="shared" si="311"/>
        <v/>
      </c>
      <c r="OC45" s="104" t="str">
        <f t="shared" si="312"/>
        <v/>
      </c>
      <c r="OD45" s="104" t="str">
        <f t="shared" si="313"/>
        <v/>
      </c>
      <c r="OE45" s="104" t="str">
        <f t="shared" si="314"/>
        <v/>
      </c>
      <c r="OF45" s="104" t="str">
        <f t="shared" si="315"/>
        <v/>
      </c>
      <c r="OG45" s="104" t="str">
        <f t="shared" si="316"/>
        <v/>
      </c>
      <c r="OH45" s="104" t="str">
        <f t="shared" si="317"/>
        <v/>
      </c>
      <c r="OI45" s="104" t="str">
        <f t="shared" si="318"/>
        <v/>
      </c>
      <c r="OJ45" s="104" t="str">
        <f t="shared" si="319"/>
        <v/>
      </c>
      <c r="OK45" s="104" t="str">
        <f t="shared" si="320"/>
        <v/>
      </c>
      <c r="OL45" s="104" t="str">
        <f t="shared" si="84"/>
        <v/>
      </c>
      <c r="OM45" s="134"/>
      <c r="ON45" s="104" t="str">
        <f t="shared" si="321"/>
        <v/>
      </c>
      <c r="OO45" s="104" t="str">
        <f t="shared" si="322"/>
        <v/>
      </c>
      <c r="OP45" s="104" t="str">
        <f t="shared" si="229"/>
        <v/>
      </c>
      <c r="OQ45" s="104" t="str">
        <f t="shared" si="230"/>
        <v/>
      </c>
      <c r="OR45" s="105" t="str">
        <f t="shared" si="221"/>
        <v/>
      </c>
      <c r="OS45" s="105" t="str">
        <f t="shared" si="222"/>
        <v/>
      </c>
      <c r="OT45" s="134"/>
      <c r="OU45" s="109" t="str">
        <f t="shared" si="323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36"/>
        <v>41</v>
      </c>
      <c r="B46" s="237"/>
      <c r="C46" s="237"/>
      <c r="D46" s="237"/>
      <c r="E46" s="238"/>
      <c r="F46" s="102"/>
      <c r="G46" s="102"/>
      <c r="H46" s="104" t="str">
        <f t="shared" si="237"/>
        <v/>
      </c>
      <c r="I46" s="102"/>
      <c r="J46" s="104" t="str">
        <f t="shared" si="90"/>
        <v/>
      </c>
      <c r="K46" s="102"/>
      <c r="L46" s="102"/>
      <c r="M46" s="104" t="str">
        <f t="shared" si="238"/>
        <v/>
      </c>
      <c r="N46" s="102"/>
      <c r="O46" s="104" t="str">
        <f t="shared" si="91"/>
        <v/>
      </c>
      <c r="P46" s="102"/>
      <c r="Q46" s="102"/>
      <c r="R46" s="104" t="str">
        <f t="shared" si="239"/>
        <v/>
      </c>
      <c r="S46" s="102"/>
      <c r="T46" s="104" t="str">
        <f t="shared" si="92"/>
        <v/>
      </c>
      <c r="U46" s="102"/>
      <c r="V46" s="102"/>
      <c r="W46" s="104" t="str">
        <f t="shared" si="240"/>
        <v/>
      </c>
      <c r="X46" s="102"/>
      <c r="Y46" s="104" t="str">
        <f t="shared" si="93"/>
        <v/>
      </c>
      <c r="Z46" s="102"/>
      <c r="AA46" s="102"/>
      <c r="AB46" s="104" t="str">
        <f t="shared" si="241"/>
        <v/>
      </c>
      <c r="AC46" s="102"/>
      <c r="AD46" s="104" t="str">
        <f t="shared" si="94"/>
        <v/>
      </c>
      <c r="AE46" s="104" t="str">
        <f t="shared" si="95"/>
        <v/>
      </c>
      <c r="AF46" s="104" t="str">
        <f t="shared" si="96"/>
        <v/>
      </c>
      <c r="AG46" s="104" t="str">
        <f t="shared" si="97"/>
        <v/>
      </c>
      <c r="AH46" s="104" t="str">
        <f t="shared" si="98"/>
        <v/>
      </c>
      <c r="AI46" s="104" t="str">
        <f t="shared" si="99"/>
        <v/>
      </c>
      <c r="AJ46" s="105" t="str">
        <f t="shared" si="242"/>
        <v/>
      </c>
      <c r="AK46" s="109" t="str">
        <f t="shared" si="243"/>
        <v/>
      </c>
      <c r="AL46" s="102"/>
      <c r="AM46" s="102"/>
      <c r="AN46" s="104" t="str">
        <f t="shared" si="244"/>
        <v/>
      </c>
      <c r="AO46" s="102"/>
      <c r="AP46" s="104" t="str">
        <f t="shared" si="100"/>
        <v/>
      </c>
      <c r="AQ46" s="102"/>
      <c r="AR46" s="102"/>
      <c r="AS46" s="104" t="str">
        <f t="shared" si="245"/>
        <v/>
      </c>
      <c r="AT46" s="102"/>
      <c r="AU46" s="104" t="str">
        <f t="shared" si="101"/>
        <v/>
      </c>
      <c r="AV46" s="102"/>
      <c r="AW46" s="102"/>
      <c r="AX46" s="104" t="str">
        <f t="shared" si="246"/>
        <v/>
      </c>
      <c r="AY46" s="102"/>
      <c r="AZ46" s="104" t="str">
        <f t="shared" si="102"/>
        <v/>
      </c>
      <c r="BA46" s="102"/>
      <c r="BB46" s="102"/>
      <c r="BC46" s="104" t="str">
        <f t="shared" si="247"/>
        <v/>
      </c>
      <c r="BD46" s="102"/>
      <c r="BE46" s="104" t="str">
        <f t="shared" si="103"/>
        <v/>
      </c>
      <c r="BF46" s="102"/>
      <c r="BG46" s="102"/>
      <c r="BH46" s="104" t="str">
        <f t="shared" si="248"/>
        <v/>
      </c>
      <c r="BI46" s="102"/>
      <c r="BJ46" s="104" t="str">
        <f t="shared" si="104"/>
        <v/>
      </c>
      <c r="BK46" s="104" t="str">
        <f t="shared" si="105"/>
        <v/>
      </c>
      <c r="BL46" s="104" t="str">
        <f t="shared" si="106"/>
        <v/>
      </c>
      <c r="BM46" s="104" t="str">
        <f t="shared" si="107"/>
        <v/>
      </c>
      <c r="BN46" s="104" t="str">
        <f t="shared" si="108"/>
        <v/>
      </c>
      <c r="BO46" s="104" t="str">
        <f t="shared" si="109"/>
        <v/>
      </c>
      <c r="BP46" s="105" t="str">
        <f t="shared" si="249"/>
        <v/>
      </c>
      <c r="BQ46" s="109" t="str">
        <f t="shared" si="110"/>
        <v/>
      </c>
      <c r="BR46" s="102"/>
      <c r="BS46" s="102"/>
      <c r="BT46" s="104" t="str">
        <f t="shared" si="250"/>
        <v/>
      </c>
      <c r="BU46" s="102"/>
      <c r="BV46" s="104" t="str">
        <f t="shared" si="111"/>
        <v/>
      </c>
      <c r="BW46" s="102"/>
      <c r="BX46" s="102"/>
      <c r="BY46" s="104" t="str">
        <f t="shared" si="251"/>
        <v/>
      </c>
      <c r="BZ46" s="102"/>
      <c r="CA46" s="104" t="str">
        <f t="shared" si="112"/>
        <v/>
      </c>
      <c r="CB46" s="102"/>
      <c r="CC46" s="102"/>
      <c r="CD46" s="104" t="str">
        <f t="shared" si="252"/>
        <v/>
      </c>
      <c r="CE46" s="102"/>
      <c r="CF46" s="104" t="str">
        <f t="shared" si="113"/>
        <v/>
      </c>
      <c r="CG46" s="102"/>
      <c r="CH46" s="102"/>
      <c r="CI46" s="104" t="str">
        <f t="shared" si="253"/>
        <v/>
      </c>
      <c r="CJ46" s="102"/>
      <c r="CK46" s="104" t="str">
        <f t="shared" si="114"/>
        <v/>
      </c>
      <c r="CL46" s="102"/>
      <c r="CM46" s="102"/>
      <c r="CN46" s="104" t="str">
        <f t="shared" si="254"/>
        <v/>
      </c>
      <c r="CO46" s="102"/>
      <c r="CP46" s="104" t="str">
        <f t="shared" si="115"/>
        <v/>
      </c>
      <c r="CQ46" s="104" t="str">
        <f t="shared" si="116"/>
        <v/>
      </c>
      <c r="CR46" s="104" t="str">
        <f t="shared" si="117"/>
        <v/>
      </c>
      <c r="CS46" s="104" t="str">
        <f t="shared" si="118"/>
        <v/>
      </c>
      <c r="CT46" s="104" t="str">
        <f t="shared" si="119"/>
        <v/>
      </c>
      <c r="CU46" s="104" t="str">
        <f t="shared" si="120"/>
        <v/>
      </c>
      <c r="CV46" s="105" t="str">
        <f t="shared" si="255"/>
        <v/>
      </c>
      <c r="CW46" s="109" t="str">
        <f t="shared" si="121"/>
        <v/>
      </c>
      <c r="CX46" s="102"/>
      <c r="CY46" s="102"/>
      <c r="CZ46" s="104" t="str">
        <f t="shared" si="256"/>
        <v/>
      </c>
      <c r="DA46" s="102"/>
      <c r="DB46" s="104" t="str">
        <f t="shared" si="122"/>
        <v/>
      </c>
      <c r="DC46" s="102"/>
      <c r="DD46" s="102"/>
      <c r="DE46" s="104" t="str">
        <f t="shared" si="257"/>
        <v/>
      </c>
      <c r="DF46" s="102"/>
      <c r="DG46" s="104" t="str">
        <f t="shared" si="123"/>
        <v/>
      </c>
      <c r="DH46" s="102"/>
      <c r="DI46" s="102"/>
      <c r="DJ46" s="104" t="str">
        <f t="shared" si="258"/>
        <v/>
      </c>
      <c r="DK46" s="102"/>
      <c r="DL46" s="104" t="str">
        <f t="shared" si="124"/>
        <v/>
      </c>
      <c r="DM46" s="102"/>
      <c r="DN46" s="102"/>
      <c r="DO46" s="104" t="str">
        <f t="shared" si="259"/>
        <v/>
      </c>
      <c r="DP46" s="102"/>
      <c r="DQ46" s="104" t="str">
        <f t="shared" si="125"/>
        <v/>
      </c>
      <c r="DR46" s="102"/>
      <c r="DS46" s="102"/>
      <c r="DT46" s="104" t="str">
        <f t="shared" si="260"/>
        <v/>
      </c>
      <c r="DU46" s="102"/>
      <c r="DV46" s="104" t="str">
        <f t="shared" si="126"/>
        <v/>
      </c>
      <c r="DW46" s="104" t="str">
        <f t="shared" si="127"/>
        <v/>
      </c>
      <c r="DX46" s="104" t="str">
        <f t="shared" si="128"/>
        <v/>
      </c>
      <c r="DY46" s="104" t="str">
        <f t="shared" si="129"/>
        <v/>
      </c>
      <c r="DZ46" s="104" t="str">
        <f t="shared" si="130"/>
        <v/>
      </c>
      <c r="EA46" s="104" t="str">
        <f t="shared" si="131"/>
        <v/>
      </c>
      <c r="EB46" s="105" t="str">
        <f t="shared" si="261"/>
        <v/>
      </c>
      <c r="EC46" s="109" t="str">
        <f t="shared" si="132"/>
        <v/>
      </c>
      <c r="ED46" s="102"/>
      <c r="EE46" s="102"/>
      <c r="EF46" s="104" t="str">
        <f t="shared" si="262"/>
        <v/>
      </c>
      <c r="EG46" s="102"/>
      <c r="EH46" s="104" t="str">
        <f t="shared" si="133"/>
        <v/>
      </c>
      <c r="EI46" s="102"/>
      <c r="EJ46" s="102"/>
      <c r="EK46" s="104" t="str">
        <f t="shared" si="263"/>
        <v/>
      </c>
      <c r="EL46" s="102"/>
      <c r="EM46" s="104" t="str">
        <f t="shared" si="134"/>
        <v/>
      </c>
      <c r="EN46" s="102"/>
      <c r="EO46" s="102"/>
      <c r="EP46" s="104" t="str">
        <f t="shared" si="264"/>
        <v/>
      </c>
      <c r="EQ46" s="102"/>
      <c r="ER46" s="104" t="str">
        <f t="shared" si="135"/>
        <v/>
      </c>
      <c r="ES46" s="102"/>
      <c r="ET46" s="102"/>
      <c r="EU46" s="104" t="str">
        <f t="shared" si="265"/>
        <v/>
      </c>
      <c r="EV46" s="102"/>
      <c r="EW46" s="104" t="str">
        <f t="shared" si="136"/>
        <v/>
      </c>
      <c r="EX46" s="102"/>
      <c r="EY46" s="102"/>
      <c r="EZ46" s="104" t="str">
        <f t="shared" si="266"/>
        <v/>
      </c>
      <c r="FA46" s="102"/>
      <c r="FB46" s="104" t="str">
        <f t="shared" si="137"/>
        <v/>
      </c>
      <c r="FC46" s="104" t="str">
        <f t="shared" si="138"/>
        <v/>
      </c>
      <c r="FD46" s="104" t="str">
        <f t="shared" si="139"/>
        <v/>
      </c>
      <c r="FE46" s="104" t="str">
        <f t="shared" si="140"/>
        <v/>
      </c>
      <c r="FF46" s="104" t="str">
        <f t="shared" si="141"/>
        <v/>
      </c>
      <c r="FG46" s="104" t="str">
        <f t="shared" si="142"/>
        <v/>
      </c>
      <c r="FH46" s="105" t="str">
        <f t="shared" si="267"/>
        <v/>
      </c>
      <c r="FI46" s="109" t="str">
        <f t="shared" si="143"/>
        <v/>
      </c>
      <c r="FJ46" s="102"/>
      <c r="FK46" s="102"/>
      <c r="FL46" s="104" t="str">
        <f t="shared" si="268"/>
        <v/>
      </c>
      <c r="FM46" s="102"/>
      <c r="FN46" s="104" t="str">
        <f t="shared" si="144"/>
        <v/>
      </c>
      <c r="FO46" s="102"/>
      <c r="FP46" s="102"/>
      <c r="FQ46" s="104" t="str">
        <f t="shared" si="269"/>
        <v/>
      </c>
      <c r="FR46" s="102"/>
      <c r="FS46" s="104" t="str">
        <f t="shared" si="145"/>
        <v/>
      </c>
      <c r="FT46" s="102"/>
      <c r="FU46" s="102"/>
      <c r="FV46" s="104" t="str">
        <f t="shared" si="270"/>
        <v/>
      </c>
      <c r="FW46" s="102"/>
      <c r="FX46" s="104" t="str">
        <f t="shared" si="146"/>
        <v/>
      </c>
      <c r="FY46" s="102"/>
      <c r="FZ46" s="102"/>
      <c r="GA46" s="104" t="str">
        <f t="shared" si="271"/>
        <v/>
      </c>
      <c r="GB46" s="102"/>
      <c r="GC46" s="104" t="str">
        <f t="shared" si="147"/>
        <v/>
      </c>
      <c r="GD46" s="102"/>
      <c r="GE46" s="102"/>
      <c r="GF46" s="104" t="str">
        <f t="shared" si="272"/>
        <v/>
      </c>
      <c r="GG46" s="102"/>
      <c r="GH46" s="104" t="str">
        <f t="shared" si="148"/>
        <v/>
      </c>
      <c r="GI46" s="104" t="str">
        <f t="shared" si="149"/>
        <v/>
      </c>
      <c r="GJ46" s="104" t="str">
        <f t="shared" si="150"/>
        <v/>
      </c>
      <c r="GK46" s="104" t="str">
        <f t="shared" si="151"/>
        <v/>
      </c>
      <c r="GL46" s="104" t="str">
        <f t="shared" si="152"/>
        <v/>
      </c>
      <c r="GM46" s="104" t="str">
        <f t="shared" si="153"/>
        <v/>
      </c>
      <c r="GN46" s="105" t="str">
        <f t="shared" si="273"/>
        <v/>
      </c>
      <c r="GO46" s="109" t="str">
        <f t="shared" si="154"/>
        <v/>
      </c>
      <c r="GP46" s="102"/>
      <c r="GQ46" s="102"/>
      <c r="GR46" s="104" t="str">
        <f t="shared" si="274"/>
        <v/>
      </c>
      <c r="GS46" s="102"/>
      <c r="GT46" s="104" t="str">
        <f t="shared" si="155"/>
        <v/>
      </c>
      <c r="GU46" s="102"/>
      <c r="GV46" s="102"/>
      <c r="GW46" s="104" t="str">
        <f t="shared" si="275"/>
        <v/>
      </c>
      <c r="GX46" s="102"/>
      <c r="GY46" s="104" t="str">
        <f t="shared" si="156"/>
        <v/>
      </c>
      <c r="GZ46" s="102"/>
      <c r="HA46" s="102"/>
      <c r="HB46" s="104" t="str">
        <f t="shared" si="276"/>
        <v/>
      </c>
      <c r="HC46" s="102"/>
      <c r="HD46" s="104" t="str">
        <f t="shared" si="157"/>
        <v/>
      </c>
      <c r="HE46" s="102"/>
      <c r="HF46" s="102"/>
      <c r="HG46" s="104" t="str">
        <f t="shared" si="277"/>
        <v/>
      </c>
      <c r="HH46" s="102"/>
      <c r="HI46" s="104" t="str">
        <f t="shared" si="158"/>
        <v/>
      </c>
      <c r="HJ46" s="102"/>
      <c r="HK46" s="102"/>
      <c r="HL46" s="104" t="str">
        <f t="shared" si="278"/>
        <v/>
      </c>
      <c r="HM46" s="102"/>
      <c r="HN46" s="104" t="str">
        <f t="shared" si="159"/>
        <v/>
      </c>
      <c r="HO46" s="104" t="str">
        <f t="shared" si="160"/>
        <v/>
      </c>
      <c r="HP46" s="104" t="str">
        <f t="shared" si="161"/>
        <v/>
      </c>
      <c r="HQ46" s="104" t="str">
        <f t="shared" si="162"/>
        <v/>
      </c>
      <c r="HR46" s="104" t="str">
        <f t="shared" si="163"/>
        <v/>
      </c>
      <c r="HS46" s="104" t="str">
        <f t="shared" si="164"/>
        <v/>
      </c>
      <c r="HT46" s="105" t="str">
        <f t="shared" si="279"/>
        <v/>
      </c>
      <c r="HU46" s="109" t="str">
        <f t="shared" si="165"/>
        <v/>
      </c>
      <c r="HV46" s="102"/>
      <c r="HW46" s="102"/>
      <c r="HX46" s="104" t="str">
        <f t="shared" si="280"/>
        <v/>
      </c>
      <c r="HY46" s="102"/>
      <c r="HZ46" s="104" t="str">
        <f t="shared" si="166"/>
        <v/>
      </c>
      <c r="IA46" s="102"/>
      <c r="IB46" s="102"/>
      <c r="IC46" s="104" t="str">
        <f t="shared" si="281"/>
        <v/>
      </c>
      <c r="ID46" s="102"/>
      <c r="IE46" s="104" t="str">
        <f t="shared" si="167"/>
        <v/>
      </c>
      <c r="IF46" s="102"/>
      <c r="IG46" s="102"/>
      <c r="IH46" s="104" t="str">
        <f t="shared" si="282"/>
        <v/>
      </c>
      <c r="II46" s="102"/>
      <c r="IJ46" s="104" t="str">
        <f t="shared" si="168"/>
        <v/>
      </c>
      <c r="IK46" s="102"/>
      <c r="IL46" s="102"/>
      <c r="IM46" s="104" t="str">
        <f t="shared" si="283"/>
        <v/>
      </c>
      <c r="IN46" s="102"/>
      <c r="IO46" s="104" t="str">
        <f t="shared" si="169"/>
        <v/>
      </c>
      <c r="IP46" s="102"/>
      <c r="IQ46" s="102"/>
      <c r="IR46" s="104" t="str">
        <f t="shared" si="284"/>
        <v/>
      </c>
      <c r="IS46" s="102"/>
      <c r="IT46" s="104" t="str">
        <f t="shared" si="170"/>
        <v/>
      </c>
      <c r="IU46" s="104" t="str">
        <f t="shared" si="171"/>
        <v/>
      </c>
      <c r="IV46" s="104" t="str">
        <f t="shared" si="172"/>
        <v/>
      </c>
      <c r="IW46" s="104" t="str">
        <f t="shared" si="173"/>
        <v/>
      </c>
      <c r="IX46" s="104" t="str">
        <f t="shared" si="174"/>
        <v/>
      </c>
      <c r="IY46" s="104" t="str">
        <f t="shared" si="175"/>
        <v/>
      </c>
      <c r="IZ46" s="105" t="str">
        <f t="shared" si="285"/>
        <v/>
      </c>
      <c r="JA46" s="109" t="str">
        <f t="shared" si="176"/>
        <v/>
      </c>
      <c r="JB46" s="102"/>
      <c r="JC46" s="102"/>
      <c r="JD46" s="104" t="str">
        <f t="shared" si="286"/>
        <v/>
      </c>
      <c r="JE46" s="102"/>
      <c r="JF46" s="104" t="str">
        <f t="shared" si="177"/>
        <v/>
      </c>
      <c r="JG46" s="102"/>
      <c r="JH46" s="102"/>
      <c r="JI46" s="104" t="str">
        <f t="shared" si="287"/>
        <v/>
      </c>
      <c r="JJ46" s="102"/>
      <c r="JK46" s="104" t="str">
        <f t="shared" si="178"/>
        <v/>
      </c>
      <c r="JL46" s="102"/>
      <c r="JM46" s="102"/>
      <c r="JN46" s="104" t="str">
        <f t="shared" si="288"/>
        <v/>
      </c>
      <c r="JO46" s="102"/>
      <c r="JP46" s="104" t="str">
        <f t="shared" si="179"/>
        <v/>
      </c>
      <c r="JQ46" s="102"/>
      <c r="JR46" s="102"/>
      <c r="JS46" s="104" t="str">
        <f t="shared" si="289"/>
        <v/>
      </c>
      <c r="JT46" s="102"/>
      <c r="JU46" s="104" t="str">
        <f t="shared" si="180"/>
        <v/>
      </c>
      <c r="JV46" s="102"/>
      <c r="JW46" s="102"/>
      <c r="JX46" s="104" t="str">
        <f t="shared" si="290"/>
        <v/>
      </c>
      <c r="JY46" s="102"/>
      <c r="JZ46" s="104" t="str">
        <f t="shared" si="181"/>
        <v/>
      </c>
      <c r="KA46" s="104" t="str">
        <f t="shared" si="182"/>
        <v/>
      </c>
      <c r="KB46" s="104" t="str">
        <f t="shared" si="183"/>
        <v/>
      </c>
      <c r="KC46" s="104" t="str">
        <f t="shared" si="184"/>
        <v/>
      </c>
      <c r="KD46" s="104" t="str">
        <f t="shared" si="185"/>
        <v/>
      </c>
      <c r="KE46" s="104" t="str">
        <f t="shared" si="186"/>
        <v/>
      </c>
      <c r="KF46" s="105" t="str">
        <f t="shared" si="291"/>
        <v/>
      </c>
      <c r="KG46" s="109" t="str">
        <f t="shared" si="187"/>
        <v/>
      </c>
      <c r="KH46" s="102"/>
      <c r="KI46" s="102"/>
      <c r="KJ46" s="104" t="str">
        <f t="shared" si="292"/>
        <v/>
      </c>
      <c r="KK46" s="102"/>
      <c r="KL46" s="104" t="str">
        <f t="shared" si="188"/>
        <v/>
      </c>
      <c r="KM46" s="102"/>
      <c r="KN46" s="102"/>
      <c r="KO46" s="104" t="str">
        <f t="shared" si="293"/>
        <v/>
      </c>
      <c r="KP46" s="102"/>
      <c r="KQ46" s="104" t="str">
        <f t="shared" si="189"/>
        <v/>
      </c>
      <c r="KR46" s="102"/>
      <c r="KS46" s="102"/>
      <c r="KT46" s="104" t="str">
        <f t="shared" si="294"/>
        <v/>
      </c>
      <c r="KU46" s="102"/>
      <c r="KV46" s="104" t="str">
        <f t="shared" si="190"/>
        <v/>
      </c>
      <c r="KW46" s="102"/>
      <c r="KX46" s="102"/>
      <c r="KY46" s="104" t="str">
        <f t="shared" si="295"/>
        <v/>
      </c>
      <c r="KZ46" s="102"/>
      <c r="LA46" s="104" t="str">
        <f t="shared" si="191"/>
        <v/>
      </c>
      <c r="LB46" s="102"/>
      <c r="LC46" s="102"/>
      <c r="LD46" s="104" t="str">
        <f t="shared" si="296"/>
        <v/>
      </c>
      <c r="LE46" s="102"/>
      <c r="LF46" s="104" t="str">
        <f t="shared" si="192"/>
        <v/>
      </c>
      <c r="LG46" s="104" t="str">
        <f t="shared" si="193"/>
        <v/>
      </c>
      <c r="LH46" s="104" t="str">
        <f t="shared" si="194"/>
        <v/>
      </c>
      <c r="LI46" s="104" t="str">
        <f t="shared" si="195"/>
        <v/>
      </c>
      <c r="LJ46" s="104" t="str">
        <f t="shared" si="196"/>
        <v/>
      </c>
      <c r="LK46" s="104" t="str">
        <f t="shared" si="197"/>
        <v/>
      </c>
      <c r="LL46" s="105" t="str">
        <f t="shared" si="297"/>
        <v/>
      </c>
      <c r="LM46" s="109" t="str">
        <f t="shared" si="198"/>
        <v/>
      </c>
      <c r="LN46" s="102"/>
      <c r="LO46" s="102"/>
      <c r="LP46" s="104" t="str">
        <f t="shared" si="298"/>
        <v/>
      </c>
      <c r="LQ46" s="102"/>
      <c r="LR46" s="104" t="str">
        <f t="shared" si="199"/>
        <v/>
      </c>
      <c r="LS46" s="102"/>
      <c r="LT46" s="102"/>
      <c r="LU46" s="104" t="str">
        <f t="shared" si="299"/>
        <v/>
      </c>
      <c r="LV46" s="102"/>
      <c r="LW46" s="104" t="str">
        <f t="shared" si="200"/>
        <v/>
      </c>
      <c r="LX46" s="102"/>
      <c r="LY46" s="102"/>
      <c r="LZ46" s="104" t="str">
        <f t="shared" si="300"/>
        <v/>
      </c>
      <c r="MA46" s="102"/>
      <c r="MB46" s="104" t="str">
        <f t="shared" si="201"/>
        <v/>
      </c>
      <c r="MC46" s="102"/>
      <c r="MD46" s="102"/>
      <c r="ME46" s="104" t="str">
        <f t="shared" si="301"/>
        <v/>
      </c>
      <c r="MF46" s="102"/>
      <c r="MG46" s="104" t="str">
        <f t="shared" si="202"/>
        <v/>
      </c>
      <c r="MH46" s="102"/>
      <c r="MI46" s="102"/>
      <c r="MJ46" s="104" t="str">
        <f t="shared" si="302"/>
        <v/>
      </c>
      <c r="MK46" s="102"/>
      <c r="ML46" s="104" t="str">
        <f t="shared" si="203"/>
        <v/>
      </c>
      <c r="MM46" s="104" t="str">
        <f t="shared" si="204"/>
        <v/>
      </c>
      <c r="MN46" s="104" t="str">
        <f t="shared" si="205"/>
        <v/>
      </c>
      <c r="MO46" s="104" t="str">
        <f t="shared" si="206"/>
        <v/>
      </c>
      <c r="MP46" s="104" t="str">
        <f t="shared" si="207"/>
        <v/>
      </c>
      <c r="MQ46" s="104" t="str">
        <f t="shared" si="208"/>
        <v/>
      </c>
      <c r="MR46" s="105" t="str">
        <f t="shared" si="303"/>
        <v/>
      </c>
      <c r="MS46" s="109" t="str">
        <f t="shared" si="209"/>
        <v/>
      </c>
      <c r="MT46" s="102"/>
      <c r="MU46" s="102"/>
      <c r="MV46" s="104" t="str">
        <f t="shared" si="304"/>
        <v/>
      </c>
      <c r="MW46" s="102"/>
      <c r="MX46" s="104" t="str">
        <f t="shared" si="210"/>
        <v/>
      </c>
      <c r="MY46" s="102"/>
      <c r="MZ46" s="102"/>
      <c r="NA46" s="104" t="str">
        <f t="shared" si="305"/>
        <v/>
      </c>
      <c r="NB46" s="102"/>
      <c r="NC46" s="104" t="str">
        <f t="shared" si="211"/>
        <v/>
      </c>
      <c r="ND46" s="102"/>
      <c r="NE46" s="102"/>
      <c r="NF46" s="104" t="str">
        <f t="shared" si="306"/>
        <v/>
      </c>
      <c r="NG46" s="102"/>
      <c r="NH46" s="104" t="str">
        <f t="shared" si="212"/>
        <v/>
      </c>
      <c r="NI46" s="102"/>
      <c r="NJ46" s="102"/>
      <c r="NK46" s="104" t="str">
        <f t="shared" si="307"/>
        <v/>
      </c>
      <c r="NL46" s="102"/>
      <c r="NM46" s="104" t="str">
        <f t="shared" si="213"/>
        <v/>
      </c>
      <c r="NN46" s="102"/>
      <c r="NO46" s="102"/>
      <c r="NP46" s="104" t="str">
        <f t="shared" si="308"/>
        <v/>
      </c>
      <c r="NQ46" s="102"/>
      <c r="NR46" s="104" t="str">
        <f t="shared" si="214"/>
        <v/>
      </c>
      <c r="NS46" s="104" t="str">
        <f t="shared" si="215"/>
        <v/>
      </c>
      <c r="NT46" s="104" t="str">
        <f t="shared" si="216"/>
        <v/>
      </c>
      <c r="NU46" s="104" t="str">
        <f t="shared" si="217"/>
        <v/>
      </c>
      <c r="NV46" s="104" t="str">
        <f t="shared" si="218"/>
        <v/>
      </c>
      <c r="NW46" s="104" t="str">
        <f t="shared" si="219"/>
        <v/>
      </c>
      <c r="NX46" s="105" t="str">
        <f t="shared" si="309"/>
        <v/>
      </c>
      <c r="NY46" s="109" t="str">
        <f t="shared" si="220"/>
        <v/>
      </c>
      <c r="OA46" s="104" t="str">
        <f t="shared" si="310"/>
        <v/>
      </c>
      <c r="OB46" s="104" t="str">
        <f t="shared" si="311"/>
        <v/>
      </c>
      <c r="OC46" s="104" t="str">
        <f t="shared" si="312"/>
        <v/>
      </c>
      <c r="OD46" s="104" t="str">
        <f t="shared" si="313"/>
        <v/>
      </c>
      <c r="OE46" s="104" t="str">
        <f t="shared" si="314"/>
        <v/>
      </c>
      <c r="OF46" s="104" t="str">
        <f t="shared" si="315"/>
        <v/>
      </c>
      <c r="OG46" s="104" t="str">
        <f t="shared" si="316"/>
        <v/>
      </c>
      <c r="OH46" s="104" t="str">
        <f t="shared" si="317"/>
        <v/>
      </c>
      <c r="OI46" s="104" t="str">
        <f t="shared" si="318"/>
        <v/>
      </c>
      <c r="OJ46" s="104" t="str">
        <f t="shared" si="319"/>
        <v/>
      </c>
      <c r="OK46" s="104" t="str">
        <f t="shared" si="320"/>
        <v/>
      </c>
      <c r="OL46" s="104" t="str">
        <f t="shared" si="84"/>
        <v/>
      </c>
      <c r="OM46" s="134"/>
      <c r="ON46" s="104" t="str">
        <f t="shared" si="321"/>
        <v/>
      </c>
      <c r="OO46" s="104" t="str">
        <f t="shared" si="322"/>
        <v/>
      </c>
      <c r="OP46" s="104" t="str">
        <f t="shared" si="229"/>
        <v/>
      </c>
      <c r="OQ46" s="104" t="str">
        <f t="shared" si="230"/>
        <v/>
      </c>
      <c r="OR46" s="105" t="str">
        <f t="shared" si="221"/>
        <v/>
      </c>
      <c r="OS46" s="105" t="str">
        <f t="shared" si="222"/>
        <v/>
      </c>
      <c r="OT46" s="134"/>
      <c r="OU46" s="109" t="str">
        <f t="shared" si="323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36"/>
        <v>42</v>
      </c>
      <c r="B47" s="237"/>
      <c r="C47" s="237"/>
      <c r="D47" s="237"/>
      <c r="E47" s="238"/>
      <c r="F47" s="102"/>
      <c r="G47" s="102"/>
      <c r="H47" s="104" t="str">
        <f t="shared" si="237"/>
        <v/>
      </c>
      <c r="I47" s="102"/>
      <c r="J47" s="104" t="str">
        <f t="shared" si="90"/>
        <v/>
      </c>
      <c r="K47" s="102"/>
      <c r="L47" s="102"/>
      <c r="M47" s="104" t="str">
        <f t="shared" si="238"/>
        <v/>
      </c>
      <c r="N47" s="102"/>
      <c r="O47" s="104" t="str">
        <f t="shared" si="91"/>
        <v/>
      </c>
      <c r="P47" s="102"/>
      <c r="Q47" s="102"/>
      <c r="R47" s="104" t="str">
        <f t="shared" si="239"/>
        <v/>
      </c>
      <c r="S47" s="102"/>
      <c r="T47" s="104" t="str">
        <f t="shared" si="92"/>
        <v/>
      </c>
      <c r="U47" s="102"/>
      <c r="V47" s="102"/>
      <c r="W47" s="104" t="str">
        <f t="shared" si="240"/>
        <v/>
      </c>
      <c r="X47" s="102"/>
      <c r="Y47" s="104" t="str">
        <f t="shared" si="93"/>
        <v/>
      </c>
      <c r="Z47" s="102"/>
      <c r="AA47" s="102"/>
      <c r="AB47" s="104" t="str">
        <f t="shared" si="241"/>
        <v/>
      </c>
      <c r="AC47" s="102"/>
      <c r="AD47" s="104" t="str">
        <f t="shared" si="94"/>
        <v/>
      </c>
      <c r="AE47" s="104" t="str">
        <f t="shared" si="95"/>
        <v/>
      </c>
      <c r="AF47" s="104" t="str">
        <f t="shared" si="96"/>
        <v/>
      </c>
      <c r="AG47" s="104" t="str">
        <f t="shared" si="97"/>
        <v/>
      </c>
      <c r="AH47" s="104" t="str">
        <f t="shared" si="98"/>
        <v/>
      </c>
      <c r="AI47" s="104" t="str">
        <f t="shared" si="99"/>
        <v/>
      </c>
      <c r="AJ47" s="105" t="str">
        <f t="shared" si="242"/>
        <v/>
      </c>
      <c r="AK47" s="109" t="str">
        <f t="shared" si="243"/>
        <v/>
      </c>
      <c r="AL47" s="102"/>
      <c r="AM47" s="102"/>
      <c r="AN47" s="104" t="str">
        <f t="shared" si="244"/>
        <v/>
      </c>
      <c r="AO47" s="102"/>
      <c r="AP47" s="104" t="str">
        <f t="shared" si="100"/>
        <v/>
      </c>
      <c r="AQ47" s="102"/>
      <c r="AR47" s="102"/>
      <c r="AS47" s="104" t="str">
        <f t="shared" si="245"/>
        <v/>
      </c>
      <c r="AT47" s="102"/>
      <c r="AU47" s="104" t="str">
        <f t="shared" si="101"/>
        <v/>
      </c>
      <c r="AV47" s="102"/>
      <c r="AW47" s="102"/>
      <c r="AX47" s="104" t="str">
        <f t="shared" si="246"/>
        <v/>
      </c>
      <c r="AY47" s="102"/>
      <c r="AZ47" s="104" t="str">
        <f t="shared" si="102"/>
        <v/>
      </c>
      <c r="BA47" s="102"/>
      <c r="BB47" s="102"/>
      <c r="BC47" s="104" t="str">
        <f t="shared" si="247"/>
        <v/>
      </c>
      <c r="BD47" s="102"/>
      <c r="BE47" s="104" t="str">
        <f t="shared" si="103"/>
        <v/>
      </c>
      <c r="BF47" s="102"/>
      <c r="BG47" s="102"/>
      <c r="BH47" s="104" t="str">
        <f t="shared" si="248"/>
        <v/>
      </c>
      <c r="BI47" s="102"/>
      <c r="BJ47" s="104" t="str">
        <f t="shared" si="104"/>
        <v/>
      </c>
      <c r="BK47" s="104" t="str">
        <f t="shared" si="105"/>
        <v/>
      </c>
      <c r="BL47" s="104" t="str">
        <f t="shared" si="106"/>
        <v/>
      </c>
      <c r="BM47" s="104" t="str">
        <f t="shared" si="107"/>
        <v/>
      </c>
      <c r="BN47" s="104" t="str">
        <f t="shared" si="108"/>
        <v/>
      </c>
      <c r="BO47" s="104" t="str">
        <f t="shared" si="109"/>
        <v/>
      </c>
      <c r="BP47" s="105" t="str">
        <f t="shared" si="249"/>
        <v/>
      </c>
      <c r="BQ47" s="109" t="str">
        <f t="shared" si="110"/>
        <v/>
      </c>
      <c r="BR47" s="102"/>
      <c r="BS47" s="102"/>
      <c r="BT47" s="104" t="str">
        <f t="shared" si="250"/>
        <v/>
      </c>
      <c r="BU47" s="102"/>
      <c r="BV47" s="104" t="str">
        <f t="shared" si="111"/>
        <v/>
      </c>
      <c r="BW47" s="102"/>
      <c r="BX47" s="102"/>
      <c r="BY47" s="104" t="str">
        <f t="shared" si="251"/>
        <v/>
      </c>
      <c r="BZ47" s="102"/>
      <c r="CA47" s="104" t="str">
        <f t="shared" si="112"/>
        <v/>
      </c>
      <c r="CB47" s="102"/>
      <c r="CC47" s="102"/>
      <c r="CD47" s="104" t="str">
        <f t="shared" si="252"/>
        <v/>
      </c>
      <c r="CE47" s="102"/>
      <c r="CF47" s="104" t="str">
        <f t="shared" si="113"/>
        <v/>
      </c>
      <c r="CG47" s="102"/>
      <c r="CH47" s="102"/>
      <c r="CI47" s="104" t="str">
        <f t="shared" si="253"/>
        <v/>
      </c>
      <c r="CJ47" s="102"/>
      <c r="CK47" s="104" t="str">
        <f t="shared" si="114"/>
        <v/>
      </c>
      <c r="CL47" s="102"/>
      <c r="CM47" s="102"/>
      <c r="CN47" s="104" t="str">
        <f t="shared" si="254"/>
        <v/>
      </c>
      <c r="CO47" s="102"/>
      <c r="CP47" s="104" t="str">
        <f t="shared" si="115"/>
        <v/>
      </c>
      <c r="CQ47" s="104" t="str">
        <f t="shared" si="116"/>
        <v/>
      </c>
      <c r="CR47" s="104" t="str">
        <f t="shared" si="117"/>
        <v/>
      </c>
      <c r="CS47" s="104" t="str">
        <f t="shared" si="118"/>
        <v/>
      </c>
      <c r="CT47" s="104" t="str">
        <f t="shared" si="119"/>
        <v/>
      </c>
      <c r="CU47" s="104" t="str">
        <f t="shared" si="120"/>
        <v/>
      </c>
      <c r="CV47" s="105" t="str">
        <f t="shared" si="255"/>
        <v/>
      </c>
      <c r="CW47" s="109" t="str">
        <f t="shared" si="121"/>
        <v/>
      </c>
      <c r="CX47" s="102"/>
      <c r="CY47" s="102"/>
      <c r="CZ47" s="104" t="str">
        <f t="shared" si="256"/>
        <v/>
      </c>
      <c r="DA47" s="102"/>
      <c r="DB47" s="104" t="str">
        <f t="shared" si="122"/>
        <v/>
      </c>
      <c r="DC47" s="102"/>
      <c r="DD47" s="102"/>
      <c r="DE47" s="104" t="str">
        <f t="shared" si="257"/>
        <v/>
      </c>
      <c r="DF47" s="102"/>
      <c r="DG47" s="104" t="str">
        <f t="shared" si="123"/>
        <v/>
      </c>
      <c r="DH47" s="102"/>
      <c r="DI47" s="102"/>
      <c r="DJ47" s="104" t="str">
        <f t="shared" si="258"/>
        <v/>
      </c>
      <c r="DK47" s="102"/>
      <c r="DL47" s="104" t="str">
        <f t="shared" si="124"/>
        <v/>
      </c>
      <c r="DM47" s="102"/>
      <c r="DN47" s="102"/>
      <c r="DO47" s="104" t="str">
        <f t="shared" si="259"/>
        <v/>
      </c>
      <c r="DP47" s="102"/>
      <c r="DQ47" s="104" t="str">
        <f t="shared" si="125"/>
        <v/>
      </c>
      <c r="DR47" s="102"/>
      <c r="DS47" s="102"/>
      <c r="DT47" s="104" t="str">
        <f t="shared" si="260"/>
        <v/>
      </c>
      <c r="DU47" s="102"/>
      <c r="DV47" s="104" t="str">
        <f t="shared" si="126"/>
        <v/>
      </c>
      <c r="DW47" s="104" t="str">
        <f t="shared" si="127"/>
        <v/>
      </c>
      <c r="DX47" s="104" t="str">
        <f t="shared" si="128"/>
        <v/>
      </c>
      <c r="DY47" s="104" t="str">
        <f t="shared" si="129"/>
        <v/>
      </c>
      <c r="DZ47" s="104" t="str">
        <f t="shared" si="130"/>
        <v/>
      </c>
      <c r="EA47" s="104" t="str">
        <f t="shared" si="131"/>
        <v/>
      </c>
      <c r="EB47" s="105" t="str">
        <f t="shared" si="261"/>
        <v/>
      </c>
      <c r="EC47" s="109" t="str">
        <f t="shared" si="132"/>
        <v/>
      </c>
      <c r="ED47" s="102"/>
      <c r="EE47" s="102"/>
      <c r="EF47" s="104" t="str">
        <f t="shared" si="262"/>
        <v/>
      </c>
      <c r="EG47" s="102"/>
      <c r="EH47" s="104" t="str">
        <f t="shared" si="133"/>
        <v/>
      </c>
      <c r="EI47" s="102"/>
      <c r="EJ47" s="102"/>
      <c r="EK47" s="104" t="str">
        <f t="shared" si="263"/>
        <v/>
      </c>
      <c r="EL47" s="102"/>
      <c r="EM47" s="104" t="str">
        <f t="shared" si="134"/>
        <v/>
      </c>
      <c r="EN47" s="102"/>
      <c r="EO47" s="102"/>
      <c r="EP47" s="104" t="str">
        <f t="shared" si="264"/>
        <v/>
      </c>
      <c r="EQ47" s="102"/>
      <c r="ER47" s="104" t="str">
        <f t="shared" si="135"/>
        <v/>
      </c>
      <c r="ES47" s="102"/>
      <c r="ET47" s="102"/>
      <c r="EU47" s="104" t="str">
        <f t="shared" si="265"/>
        <v/>
      </c>
      <c r="EV47" s="102"/>
      <c r="EW47" s="104" t="str">
        <f t="shared" si="136"/>
        <v/>
      </c>
      <c r="EX47" s="102"/>
      <c r="EY47" s="102"/>
      <c r="EZ47" s="104" t="str">
        <f t="shared" si="266"/>
        <v/>
      </c>
      <c r="FA47" s="102"/>
      <c r="FB47" s="104" t="str">
        <f t="shared" si="137"/>
        <v/>
      </c>
      <c r="FC47" s="104" t="str">
        <f t="shared" si="138"/>
        <v/>
      </c>
      <c r="FD47" s="104" t="str">
        <f t="shared" si="139"/>
        <v/>
      </c>
      <c r="FE47" s="104" t="str">
        <f t="shared" si="140"/>
        <v/>
      </c>
      <c r="FF47" s="104" t="str">
        <f t="shared" si="141"/>
        <v/>
      </c>
      <c r="FG47" s="104" t="str">
        <f t="shared" si="142"/>
        <v/>
      </c>
      <c r="FH47" s="105" t="str">
        <f t="shared" si="267"/>
        <v/>
      </c>
      <c r="FI47" s="109" t="str">
        <f t="shared" si="143"/>
        <v/>
      </c>
      <c r="FJ47" s="102"/>
      <c r="FK47" s="102"/>
      <c r="FL47" s="104" t="str">
        <f t="shared" si="268"/>
        <v/>
      </c>
      <c r="FM47" s="102"/>
      <c r="FN47" s="104" t="str">
        <f t="shared" si="144"/>
        <v/>
      </c>
      <c r="FO47" s="102"/>
      <c r="FP47" s="102"/>
      <c r="FQ47" s="104" t="str">
        <f t="shared" si="269"/>
        <v/>
      </c>
      <c r="FR47" s="102"/>
      <c r="FS47" s="104" t="str">
        <f t="shared" si="145"/>
        <v/>
      </c>
      <c r="FT47" s="102"/>
      <c r="FU47" s="102"/>
      <c r="FV47" s="104" t="str">
        <f t="shared" si="270"/>
        <v/>
      </c>
      <c r="FW47" s="102"/>
      <c r="FX47" s="104" t="str">
        <f t="shared" si="146"/>
        <v/>
      </c>
      <c r="FY47" s="102"/>
      <c r="FZ47" s="102"/>
      <c r="GA47" s="104" t="str">
        <f t="shared" si="271"/>
        <v/>
      </c>
      <c r="GB47" s="102"/>
      <c r="GC47" s="104" t="str">
        <f t="shared" si="147"/>
        <v/>
      </c>
      <c r="GD47" s="102"/>
      <c r="GE47" s="102"/>
      <c r="GF47" s="104" t="str">
        <f t="shared" si="272"/>
        <v/>
      </c>
      <c r="GG47" s="102"/>
      <c r="GH47" s="104" t="str">
        <f t="shared" si="148"/>
        <v/>
      </c>
      <c r="GI47" s="104" t="str">
        <f t="shared" si="149"/>
        <v/>
      </c>
      <c r="GJ47" s="104" t="str">
        <f t="shared" si="150"/>
        <v/>
      </c>
      <c r="GK47" s="104" t="str">
        <f t="shared" si="151"/>
        <v/>
      </c>
      <c r="GL47" s="104" t="str">
        <f t="shared" si="152"/>
        <v/>
      </c>
      <c r="GM47" s="104" t="str">
        <f t="shared" si="153"/>
        <v/>
      </c>
      <c r="GN47" s="105" t="str">
        <f t="shared" si="273"/>
        <v/>
      </c>
      <c r="GO47" s="109" t="str">
        <f t="shared" si="154"/>
        <v/>
      </c>
      <c r="GP47" s="102"/>
      <c r="GQ47" s="102"/>
      <c r="GR47" s="104" t="str">
        <f t="shared" si="274"/>
        <v/>
      </c>
      <c r="GS47" s="102"/>
      <c r="GT47" s="104" t="str">
        <f t="shared" si="155"/>
        <v/>
      </c>
      <c r="GU47" s="102"/>
      <c r="GV47" s="102"/>
      <c r="GW47" s="104" t="str">
        <f t="shared" si="275"/>
        <v/>
      </c>
      <c r="GX47" s="102"/>
      <c r="GY47" s="104" t="str">
        <f t="shared" si="156"/>
        <v/>
      </c>
      <c r="GZ47" s="102"/>
      <c r="HA47" s="102"/>
      <c r="HB47" s="104" t="str">
        <f t="shared" si="276"/>
        <v/>
      </c>
      <c r="HC47" s="102"/>
      <c r="HD47" s="104" t="str">
        <f t="shared" si="157"/>
        <v/>
      </c>
      <c r="HE47" s="102"/>
      <c r="HF47" s="102"/>
      <c r="HG47" s="104" t="str">
        <f t="shared" si="277"/>
        <v/>
      </c>
      <c r="HH47" s="102"/>
      <c r="HI47" s="104" t="str">
        <f t="shared" si="158"/>
        <v/>
      </c>
      <c r="HJ47" s="102"/>
      <c r="HK47" s="102"/>
      <c r="HL47" s="104" t="str">
        <f t="shared" si="278"/>
        <v/>
      </c>
      <c r="HM47" s="102"/>
      <c r="HN47" s="104" t="str">
        <f t="shared" si="159"/>
        <v/>
      </c>
      <c r="HO47" s="104" t="str">
        <f t="shared" si="160"/>
        <v/>
      </c>
      <c r="HP47" s="104" t="str">
        <f t="shared" si="161"/>
        <v/>
      </c>
      <c r="HQ47" s="104" t="str">
        <f t="shared" si="162"/>
        <v/>
      </c>
      <c r="HR47" s="104" t="str">
        <f t="shared" si="163"/>
        <v/>
      </c>
      <c r="HS47" s="104" t="str">
        <f t="shared" si="164"/>
        <v/>
      </c>
      <c r="HT47" s="105" t="str">
        <f t="shared" si="279"/>
        <v/>
      </c>
      <c r="HU47" s="109" t="str">
        <f t="shared" si="165"/>
        <v/>
      </c>
      <c r="HV47" s="102"/>
      <c r="HW47" s="102"/>
      <c r="HX47" s="104" t="str">
        <f t="shared" si="280"/>
        <v/>
      </c>
      <c r="HY47" s="102"/>
      <c r="HZ47" s="104" t="str">
        <f t="shared" si="166"/>
        <v/>
      </c>
      <c r="IA47" s="102"/>
      <c r="IB47" s="102"/>
      <c r="IC47" s="104" t="str">
        <f t="shared" si="281"/>
        <v/>
      </c>
      <c r="ID47" s="102"/>
      <c r="IE47" s="104" t="str">
        <f t="shared" si="167"/>
        <v/>
      </c>
      <c r="IF47" s="102"/>
      <c r="IG47" s="102"/>
      <c r="IH47" s="104" t="str">
        <f t="shared" si="282"/>
        <v/>
      </c>
      <c r="II47" s="102"/>
      <c r="IJ47" s="104" t="str">
        <f t="shared" si="168"/>
        <v/>
      </c>
      <c r="IK47" s="102"/>
      <c r="IL47" s="102"/>
      <c r="IM47" s="104" t="str">
        <f t="shared" si="283"/>
        <v/>
      </c>
      <c r="IN47" s="102"/>
      <c r="IO47" s="104" t="str">
        <f t="shared" si="169"/>
        <v/>
      </c>
      <c r="IP47" s="102"/>
      <c r="IQ47" s="102"/>
      <c r="IR47" s="104" t="str">
        <f t="shared" si="284"/>
        <v/>
      </c>
      <c r="IS47" s="102"/>
      <c r="IT47" s="104" t="str">
        <f t="shared" si="170"/>
        <v/>
      </c>
      <c r="IU47" s="104" t="str">
        <f t="shared" si="171"/>
        <v/>
      </c>
      <c r="IV47" s="104" t="str">
        <f t="shared" si="172"/>
        <v/>
      </c>
      <c r="IW47" s="104" t="str">
        <f t="shared" si="173"/>
        <v/>
      </c>
      <c r="IX47" s="104" t="str">
        <f t="shared" si="174"/>
        <v/>
      </c>
      <c r="IY47" s="104" t="str">
        <f t="shared" si="175"/>
        <v/>
      </c>
      <c r="IZ47" s="105" t="str">
        <f t="shared" si="285"/>
        <v/>
      </c>
      <c r="JA47" s="109" t="str">
        <f t="shared" si="176"/>
        <v/>
      </c>
      <c r="JB47" s="102"/>
      <c r="JC47" s="102"/>
      <c r="JD47" s="104" t="str">
        <f t="shared" si="286"/>
        <v/>
      </c>
      <c r="JE47" s="102"/>
      <c r="JF47" s="104" t="str">
        <f t="shared" si="177"/>
        <v/>
      </c>
      <c r="JG47" s="102"/>
      <c r="JH47" s="102"/>
      <c r="JI47" s="104" t="str">
        <f t="shared" si="287"/>
        <v/>
      </c>
      <c r="JJ47" s="102"/>
      <c r="JK47" s="104" t="str">
        <f t="shared" si="178"/>
        <v/>
      </c>
      <c r="JL47" s="102"/>
      <c r="JM47" s="102"/>
      <c r="JN47" s="104" t="str">
        <f t="shared" si="288"/>
        <v/>
      </c>
      <c r="JO47" s="102"/>
      <c r="JP47" s="104" t="str">
        <f t="shared" si="179"/>
        <v/>
      </c>
      <c r="JQ47" s="102"/>
      <c r="JR47" s="102"/>
      <c r="JS47" s="104" t="str">
        <f t="shared" si="289"/>
        <v/>
      </c>
      <c r="JT47" s="102"/>
      <c r="JU47" s="104" t="str">
        <f t="shared" si="180"/>
        <v/>
      </c>
      <c r="JV47" s="102"/>
      <c r="JW47" s="102"/>
      <c r="JX47" s="104" t="str">
        <f t="shared" si="290"/>
        <v/>
      </c>
      <c r="JY47" s="102"/>
      <c r="JZ47" s="104" t="str">
        <f t="shared" si="181"/>
        <v/>
      </c>
      <c r="KA47" s="104" t="str">
        <f t="shared" si="182"/>
        <v/>
      </c>
      <c r="KB47" s="104" t="str">
        <f t="shared" si="183"/>
        <v/>
      </c>
      <c r="KC47" s="104" t="str">
        <f t="shared" si="184"/>
        <v/>
      </c>
      <c r="KD47" s="104" t="str">
        <f t="shared" si="185"/>
        <v/>
      </c>
      <c r="KE47" s="104" t="str">
        <f t="shared" si="186"/>
        <v/>
      </c>
      <c r="KF47" s="105" t="str">
        <f t="shared" si="291"/>
        <v/>
      </c>
      <c r="KG47" s="109" t="str">
        <f t="shared" si="187"/>
        <v/>
      </c>
      <c r="KH47" s="102"/>
      <c r="KI47" s="102"/>
      <c r="KJ47" s="104" t="str">
        <f t="shared" si="292"/>
        <v/>
      </c>
      <c r="KK47" s="102"/>
      <c r="KL47" s="104" t="str">
        <f t="shared" si="188"/>
        <v/>
      </c>
      <c r="KM47" s="102"/>
      <c r="KN47" s="102"/>
      <c r="KO47" s="104" t="str">
        <f t="shared" si="293"/>
        <v/>
      </c>
      <c r="KP47" s="102"/>
      <c r="KQ47" s="104" t="str">
        <f t="shared" si="189"/>
        <v/>
      </c>
      <c r="KR47" s="102"/>
      <c r="KS47" s="102"/>
      <c r="KT47" s="104" t="str">
        <f t="shared" si="294"/>
        <v/>
      </c>
      <c r="KU47" s="102"/>
      <c r="KV47" s="104" t="str">
        <f t="shared" si="190"/>
        <v/>
      </c>
      <c r="KW47" s="102"/>
      <c r="KX47" s="102"/>
      <c r="KY47" s="104" t="str">
        <f t="shared" si="295"/>
        <v/>
      </c>
      <c r="KZ47" s="102"/>
      <c r="LA47" s="104" t="str">
        <f t="shared" si="191"/>
        <v/>
      </c>
      <c r="LB47" s="102"/>
      <c r="LC47" s="102"/>
      <c r="LD47" s="104" t="str">
        <f t="shared" si="296"/>
        <v/>
      </c>
      <c r="LE47" s="102"/>
      <c r="LF47" s="104" t="str">
        <f t="shared" si="192"/>
        <v/>
      </c>
      <c r="LG47" s="104" t="str">
        <f t="shared" si="193"/>
        <v/>
      </c>
      <c r="LH47" s="104" t="str">
        <f t="shared" si="194"/>
        <v/>
      </c>
      <c r="LI47" s="104" t="str">
        <f t="shared" si="195"/>
        <v/>
      </c>
      <c r="LJ47" s="104" t="str">
        <f t="shared" si="196"/>
        <v/>
      </c>
      <c r="LK47" s="104" t="str">
        <f t="shared" si="197"/>
        <v/>
      </c>
      <c r="LL47" s="105" t="str">
        <f t="shared" si="297"/>
        <v/>
      </c>
      <c r="LM47" s="109" t="str">
        <f t="shared" si="198"/>
        <v/>
      </c>
      <c r="LN47" s="102"/>
      <c r="LO47" s="102"/>
      <c r="LP47" s="104" t="str">
        <f t="shared" si="298"/>
        <v/>
      </c>
      <c r="LQ47" s="102"/>
      <c r="LR47" s="104" t="str">
        <f t="shared" si="199"/>
        <v/>
      </c>
      <c r="LS47" s="102"/>
      <c r="LT47" s="102"/>
      <c r="LU47" s="104" t="str">
        <f t="shared" si="299"/>
        <v/>
      </c>
      <c r="LV47" s="102"/>
      <c r="LW47" s="104" t="str">
        <f t="shared" si="200"/>
        <v/>
      </c>
      <c r="LX47" s="102"/>
      <c r="LY47" s="102"/>
      <c r="LZ47" s="104" t="str">
        <f t="shared" si="300"/>
        <v/>
      </c>
      <c r="MA47" s="102"/>
      <c r="MB47" s="104" t="str">
        <f t="shared" si="201"/>
        <v/>
      </c>
      <c r="MC47" s="102"/>
      <c r="MD47" s="102"/>
      <c r="ME47" s="104" t="str">
        <f t="shared" si="301"/>
        <v/>
      </c>
      <c r="MF47" s="102"/>
      <c r="MG47" s="104" t="str">
        <f t="shared" si="202"/>
        <v/>
      </c>
      <c r="MH47" s="102"/>
      <c r="MI47" s="102"/>
      <c r="MJ47" s="104" t="str">
        <f t="shared" si="302"/>
        <v/>
      </c>
      <c r="MK47" s="102"/>
      <c r="ML47" s="104" t="str">
        <f t="shared" si="203"/>
        <v/>
      </c>
      <c r="MM47" s="104" t="str">
        <f t="shared" si="204"/>
        <v/>
      </c>
      <c r="MN47" s="104" t="str">
        <f t="shared" si="205"/>
        <v/>
      </c>
      <c r="MO47" s="104" t="str">
        <f t="shared" si="206"/>
        <v/>
      </c>
      <c r="MP47" s="104" t="str">
        <f t="shared" si="207"/>
        <v/>
      </c>
      <c r="MQ47" s="104" t="str">
        <f t="shared" si="208"/>
        <v/>
      </c>
      <c r="MR47" s="105" t="str">
        <f t="shared" si="303"/>
        <v/>
      </c>
      <c r="MS47" s="109" t="str">
        <f t="shared" si="209"/>
        <v/>
      </c>
      <c r="MT47" s="102"/>
      <c r="MU47" s="102"/>
      <c r="MV47" s="104" t="str">
        <f t="shared" si="304"/>
        <v/>
      </c>
      <c r="MW47" s="102"/>
      <c r="MX47" s="104" t="str">
        <f t="shared" si="210"/>
        <v/>
      </c>
      <c r="MY47" s="102"/>
      <c r="MZ47" s="102"/>
      <c r="NA47" s="104" t="str">
        <f t="shared" si="305"/>
        <v/>
      </c>
      <c r="NB47" s="102"/>
      <c r="NC47" s="104" t="str">
        <f t="shared" si="211"/>
        <v/>
      </c>
      <c r="ND47" s="102"/>
      <c r="NE47" s="102"/>
      <c r="NF47" s="104" t="str">
        <f t="shared" si="306"/>
        <v/>
      </c>
      <c r="NG47" s="102"/>
      <c r="NH47" s="104" t="str">
        <f t="shared" si="212"/>
        <v/>
      </c>
      <c r="NI47" s="102"/>
      <c r="NJ47" s="102"/>
      <c r="NK47" s="104" t="str">
        <f t="shared" si="307"/>
        <v/>
      </c>
      <c r="NL47" s="102"/>
      <c r="NM47" s="104" t="str">
        <f t="shared" si="213"/>
        <v/>
      </c>
      <c r="NN47" s="102"/>
      <c r="NO47" s="102"/>
      <c r="NP47" s="104" t="str">
        <f t="shared" si="308"/>
        <v/>
      </c>
      <c r="NQ47" s="102"/>
      <c r="NR47" s="104" t="str">
        <f t="shared" si="214"/>
        <v/>
      </c>
      <c r="NS47" s="104" t="str">
        <f t="shared" si="215"/>
        <v/>
      </c>
      <c r="NT47" s="104" t="str">
        <f t="shared" si="216"/>
        <v/>
      </c>
      <c r="NU47" s="104" t="str">
        <f t="shared" si="217"/>
        <v/>
      </c>
      <c r="NV47" s="104" t="str">
        <f t="shared" si="218"/>
        <v/>
      </c>
      <c r="NW47" s="104" t="str">
        <f t="shared" si="219"/>
        <v/>
      </c>
      <c r="NX47" s="105" t="str">
        <f t="shared" si="309"/>
        <v/>
      </c>
      <c r="NY47" s="109" t="str">
        <f t="shared" si="220"/>
        <v/>
      </c>
      <c r="OA47" s="104" t="str">
        <f t="shared" si="310"/>
        <v/>
      </c>
      <c r="OB47" s="104" t="str">
        <f t="shared" si="311"/>
        <v/>
      </c>
      <c r="OC47" s="104" t="str">
        <f t="shared" si="312"/>
        <v/>
      </c>
      <c r="OD47" s="104" t="str">
        <f t="shared" si="313"/>
        <v/>
      </c>
      <c r="OE47" s="104" t="str">
        <f t="shared" si="314"/>
        <v/>
      </c>
      <c r="OF47" s="104" t="str">
        <f t="shared" si="315"/>
        <v/>
      </c>
      <c r="OG47" s="104" t="str">
        <f t="shared" si="316"/>
        <v/>
      </c>
      <c r="OH47" s="104" t="str">
        <f t="shared" si="317"/>
        <v/>
      </c>
      <c r="OI47" s="104" t="str">
        <f t="shared" si="318"/>
        <v/>
      </c>
      <c r="OJ47" s="104" t="str">
        <f t="shared" si="319"/>
        <v/>
      </c>
      <c r="OK47" s="104" t="str">
        <f t="shared" si="320"/>
        <v/>
      </c>
      <c r="OL47" s="104" t="str">
        <f t="shared" si="84"/>
        <v/>
      </c>
      <c r="OM47" s="134"/>
      <c r="ON47" s="104" t="str">
        <f t="shared" si="321"/>
        <v/>
      </c>
      <c r="OO47" s="104" t="str">
        <f t="shared" si="322"/>
        <v/>
      </c>
      <c r="OP47" s="104" t="str">
        <f t="shared" si="229"/>
        <v/>
      </c>
      <c r="OQ47" s="104" t="str">
        <f t="shared" si="230"/>
        <v/>
      </c>
      <c r="OR47" s="105" t="str">
        <f t="shared" si="221"/>
        <v/>
      </c>
      <c r="OS47" s="105" t="str">
        <f t="shared" si="222"/>
        <v/>
      </c>
      <c r="OT47" s="134"/>
      <c r="OU47" s="109" t="str">
        <f t="shared" si="323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36"/>
        <v>43</v>
      </c>
      <c r="B48" s="237"/>
      <c r="C48" s="237"/>
      <c r="D48" s="237"/>
      <c r="E48" s="238"/>
      <c r="F48" s="102"/>
      <c r="G48" s="102"/>
      <c r="H48" s="104" t="str">
        <f t="shared" si="237"/>
        <v/>
      </c>
      <c r="I48" s="102"/>
      <c r="J48" s="104" t="str">
        <f t="shared" si="90"/>
        <v/>
      </c>
      <c r="K48" s="102"/>
      <c r="L48" s="102"/>
      <c r="M48" s="104" t="str">
        <f t="shared" si="238"/>
        <v/>
      </c>
      <c r="N48" s="102"/>
      <c r="O48" s="104" t="str">
        <f t="shared" si="91"/>
        <v/>
      </c>
      <c r="P48" s="102"/>
      <c r="Q48" s="102"/>
      <c r="R48" s="104" t="str">
        <f t="shared" si="239"/>
        <v/>
      </c>
      <c r="S48" s="102"/>
      <c r="T48" s="104" t="str">
        <f t="shared" si="92"/>
        <v/>
      </c>
      <c r="U48" s="102"/>
      <c r="V48" s="102"/>
      <c r="W48" s="104" t="str">
        <f t="shared" si="240"/>
        <v/>
      </c>
      <c r="X48" s="102"/>
      <c r="Y48" s="104" t="str">
        <f t="shared" si="93"/>
        <v/>
      </c>
      <c r="Z48" s="102"/>
      <c r="AA48" s="102"/>
      <c r="AB48" s="104" t="str">
        <f t="shared" si="241"/>
        <v/>
      </c>
      <c r="AC48" s="102"/>
      <c r="AD48" s="104" t="str">
        <f t="shared" si="94"/>
        <v/>
      </c>
      <c r="AE48" s="104" t="str">
        <f t="shared" si="95"/>
        <v/>
      </c>
      <c r="AF48" s="104" t="str">
        <f t="shared" si="96"/>
        <v/>
      </c>
      <c r="AG48" s="104" t="str">
        <f t="shared" si="97"/>
        <v/>
      </c>
      <c r="AH48" s="104" t="str">
        <f t="shared" si="98"/>
        <v/>
      </c>
      <c r="AI48" s="104" t="str">
        <f t="shared" si="99"/>
        <v/>
      </c>
      <c r="AJ48" s="105" t="str">
        <f t="shared" si="242"/>
        <v/>
      </c>
      <c r="AK48" s="109" t="str">
        <f t="shared" si="243"/>
        <v/>
      </c>
      <c r="AL48" s="102"/>
      <c r="AM48" s="102"/>
      <c r="AN48" s="104" t="str">
        <f t="shared" si="244"/>
        <v/>
      </c>
      <c r="AO48" s="102"/>
      <c r="AP48" s="104" t="str">
        <f t="shared" si="100"/>
        <v/>
      </c>
      <c r="AQ48" s="102"/>
      <c r="AR48" s="102"/>
      <c r="AS48" s="104" t="str">
        <f t="shared" si="245"/>
        <v/>
      </c>
      <c r="AT48" s="102"/>
      <c r="AU48" s="104" t="str">
        <f t="shared" si="101"/>
        <v/>
      </c>
      <c r="AV48" s="102"/>
      <c r="AW48" s="102"/>
      <c r="AX48" s="104" t="str">
        <f t="shared" si="246"/>
        <v/>
      </c>
      <c r="AY48" s="102"/>
      <c r="AZ48" s="104" t="str">
        <f t="shared" si="102"/>
        <v/>
      </c>
      <c r="BA48" s="102"/>
      <c r="BB48" s="102"/>
      <c r="BC48" s="104" t="str">
        <f t="shared" si="247"/>
        <v/>
      </c>
      <c r="BD48" s="102"/>
      <c r="BE48" s="104" t="str">
        <f t="shared" si="103"/>
        <v/>
      </c>
      <c r="BF48" s="102"/>
      <c r="BG48" s="102"/>
      <c r="BH48" s="104" t="str">
        <f t="shared" si="248"/>
        <v/>
      </c>
      <c r="BI48" s="102"/>
      <c r="BJ48" s="104" t="str">
        <f t="shared" si="104"/>
        <v/>
      </c>
      <c r="BK48" s="104" t="str">
        <f t="shared" si="105"/>
        <v/>
      </c>
      <c r="BL48" s="104" t="str">
        <f t="shared" si="106"/>
        <v/>
      </c>
      <c r="BM48" s="104" t="str">
        <f t="shared" si="107"/>
        <v/>
      </c>
      <c r="BN48" s="104" t="str">
        <f t="shared" si="108"/>
        <v/>
      </c>
      <c r="BO48" s="104" t="str">
        <f t="shared" si="109"/>
        <v/>
      </c>
      <c r="BP48" s="105" t="str">
        <f t="shared" si="249"/>
        <v/>
      </c>
      <c r="BQ48" s="109" t="str">
        <f t="shared" si="110"/>
        <v/>
      </c>
      <c r="BR48" s="102"/>
      <c r="BS48" s="102"/>
      <c r="BT48" s="104" t="str">
        <f t="shared" si="250"/>
        <v/>
      </c>
      <c r="BU48" s="102"/>
      <c r="BV48" s="104" t="str">
        <f t="shared" si="111"/>
        <v/>
      </c>
      <c r="BW48" s="102"/>
      <c r="BX48" s="102"/>
      <c r="BY48" s="104" t="str">
        <f t="shared" si="251"/>
        <v/>
      </c>
      <c r="BZ48" s="102"/>
      <c r="CA48" s="104" t="str">
        <f t="shared" si="112"/>
        <v/>
      </c>
      <c r="CB48" s="102"/>
      <c r="CC48" s="102"/>
      <c r="CD48" s="104" t="str">
        <f t="shared" si="252"/>
        <v/>
      </c>
      <c r="CE48" s="102"/>
      <c r="CF48" s="104" t="str">
        <f t="shared" si="113"/>
        <v/>
      </c>
      <c r="CG48" s="102"/>
      <c r="CH48" s="102"/>
      <c r="CI48" s="104" t="str">
        <f t="shared" si="253"/>
        <v/>
      </c>
      <c r="CJ48" s="102"/>
      <c r="CK48" s="104" t="str">
        <f t="shared" si="114"/>
        <v/>
      </c>
      <c r="CL48" s="102"/>
      <c r="CM48" s="102"/>
      <c r="CN48" s="104" t="str">
        <f t="shared" si="254"/>
        <v/>
      </c>
      <c r="CO48" s="102"/>
      <c r="CP48" s="104" t="str">
        <f t="shared" si="115"/>
        <v/>
      </c>
      <c r="CQ48" s="104" t="str">
        <f t="shared" si="116"/>
        <v/>
      </c>
      <c r="CR48" s="104" t="str">
        <f t="shared" si="117"/>
        <v/>
      </c>
      <c r="CS48" s="104" t="str">
        <f t="shared" si="118"/>
        <v/>
      </c>
      <c r="CT48" s="104" t="str">
        <f t="shared" si="119"/>
        <v/>
      </c>
      <c r="CU48" s="104" t="str">
        <f t="shared" si="120"/>
        <v/>
      </c>
      <c r="CV48" s="105" t="str">
        <f t="shared" si="255"/>
        <v/>
      </c>
      <c r="CW48" s="109" t="str">
        <f t="shared" si="121"/>
        <v/>
      </c>
      <c r="CX48" s="102"/>
      <c r="CY48" s="102"/>
      <c r="CZ48" s="104" t="str">
        <f t="shared" si="256"/>
        <v/>
      </c>
      <c r="DA48" s="102"/>
      <c r="DB48" s="104" t="str">
        <f t="shared" si="122"/>
        <v/>
      </c>
      <c r="DC48" s="102"/>
      <c r="DD48" s="102"/>
      <c r="DE48" s="104" t="str">
        <f t="shared" si="257"/>
        <v/>
      </c>
      <c r="DF48" s="102"/>
      <c r="DG48" s="104" t="str">
        <f t="shared" si="123"/>
        <v/>
      </c>
      <c r="DH48" s="102"/>
      <c r="DI48" s="102"/>
      <c r="DJ48" s="104" t="str">
        <f t="shared" si="258"/>
        <v/>
      </c>
      <c r="DK48" s="102"/>
      <c r="DL48" s="104" t="str">
        <f t="shared" si="124"/>
        <v/>
      </c>
      <c r="DM48" s="102"/>
      <c r="DN48" s="102"/>
      <c r="DO48" s="104" t="str">
        <f t="shared" si="259"/>
        <v/>
      </c>
      <c r="DP48" s="102"/>
      <c r="DQ48" s="104" t="str">
        <f t="shared" si="125"/>
        <v/>
      </c>
      <c r="DR48" s="102"/>
      <c r="DS48" s="102"/>
      <c r="DT48" s="104" t="str">
        <f t="shared" si="260"/>
        <v/>
      </c>
      <c r="DU48" s="102"/>
      <c r="DV48" s="104" t="str">
        <f t="shared" si="126"/>
        <v/>
      </c>
      <c r="DW48" s="104" t="str">
        <f t="shared" si="127"/>
        <v/>
      </c>
      <c r="DX48" s="104" t="str">
        <f t="shared" si="128"/>
        <v/>
      </c>
      <c r="DY48" s="104" t="str">
        <f t="shared" si="129"/>
        <v/>
      </c>
      <c r="DZ48" s="104" t="str">
        <f t="shared" si="130"/>
        <v/>
      </c>
      <c r="EA48" s="104" t="str">
        <f t="shared" si="131"/>
        <v/>
      </c>
      <c r="EB48" s="105" t="str">
        <f t="shared" si="261"/>
        <v/>
      </c>
      <c r="EC48" s="109" t="str">
        <f t="shared" si="132"/>
        <v/>
      </c>
      <c r="ED48" s="102"/>
      <c r="EE48" s="102"/>
      <c r="EF48" s="104" t="str">
        <f t="shared" si="262"/>
        <v/>
      </c>
      <c r="EG48" s="102"/>
      <c r="EH48" s="104" t="str">
        <f t="shared" si="133"/>
        <v/>
      </c>
      <c r="EI48" s="102"/>
      <c r="EJ48" s="102"/>
      <c r="EK48" s="104" t="str">
        <f t="shared" si="263"/>
        <v/>
      </c>
      <c r="EL48" s="102"/>
      <c r="EM48" s="104" t="str">
        <f t="shared" si="134"/>
        <v/>
      </c>
      <c r="EN48" s="102"/>
      <c r="EO48" s="102"/>
      <c r="EP48" s="104" t="str">
        <f t="shared" si="264"/>
        <v/>
      </c>
      <c r="EQ48" s="102"/>
      <c r="ER48" s="104" t="str">
        <f t="shared" si="135"/>
        <v/>
      </c>
      <c r="ES48" s="102"/>
      <c r="ET48" s="102"/>
      <c r="EU48" s="104" t="str">
        <f t="shared" si="265"/>
        <v/>
      </c>
      <c r="EV48" s="102"/>
      <c r="EW48" s="104" t="str">
        <f t="shared" si="136"/>
        <v/>
      </c>
      <c r="EX48" s="102"/>
      <c r="EY48" s="102"/>
      <c r="EZ48" s="104" t="str">
        <f t="shared" si="266"/>
        <v/>
      </c>
      <c r="FA48" s="102"/>
      <c r="FB48" s="104" t="str">
        <f t="shared" si="137"/>
        <v/>
      </c>
      <c r="FC48" s="104" t="str">
        <f t="shared" si="138"/>
        <v/>
      </c>
      <c r="FD48" s="104" t="str">
        <f t="shared" si="139"/>
        <v/>
      </c>
      <c r="FE48" s="104" t="str">
        <f t="shared" si="140"/>
        <v/>
      </c>
      <c r="FF48" s="104" t="str">
        <f t="shared" si="141"/>
        <v/>
      </c>
      <c r="FG48" s="104" t="str">
        <f t="shared" si="142"/>
        <v/>
      </c>
      <c r="FH48" s="105" t="str">
        <f t="shared" si="267"/>
        <v/>
      </c>
      <c r="FI48" s="109" t="str">
        <f t="shared" si="143"/>
        <v/>
      </c>
      <c r="FJ48" s="102"/>
      <c r="FK48" s="102"/>
      <c r="FL48" s="104" t="str">
        <f t="shared" si="268"/>
        <v/>
      </c>
      <c r="FM48" s="102"/>
      <c r="FN48" s="104" t="str">
        <f t="shared" si="144"/>
        <v/>
      </c>
      <c r="FO48" s="102"/>
      <c r="FP48" s="102"/>
      <c r="FQ48" s="104" t="str">
        <f t="shared" si="269"/>
        <v/>
      </c>
      <c r="FR48" s="102"/>
      <c r="FS48" s="104" t="str">
        <f t="shared" si="145"/>
        <v/>
      </c>
      <c r="FT48" s="102"/>
      <c r="FU48" s="102"/>
      <c r="FV48" s="104" t="str">
        <f t="shared" si="270"/>
        <v/>
      </c>
      <c r="FW48" s="102"/>
      <c r="FX48" s="104" t="str">
        <f t="shared" si="146"/>
        <v/>
      </c>
      <c r="FY48" s="102"/>
      <c r="FZ48" s="102"/>
      <c r="GA48" s="104" t="str">
        <f t="shared" si="271"/>
        <v/>
      </c>
      <c r="GB48" s="102"/>
      <c r="GC48" s="104" t="str">
        <f t="shared" si="147"/>
        <v/>
      </c>
      <c r="GD48" s="102"/>
      <c r="GE48" s="102"/>
      <c r="GF48" s="104" t="str">
        <f t="shared" si="272"/>
        <v/>
      </c>
      <c r="GG48" s="102"/>
      <c r="GH48" s="104" t="str">
        <f t="shared" si="148"/>
        <v/>
      </c>
      <c r="GI48" s="104" t="str">
        <f t="shared" si="149"/>
        <v/>
      </c>
      <c r="GJ48" s="104" t="str">
        <f t="shared" si="150"/>
        <v/>
      </c>
      <c r="GK48" s="104" t="str">
        <f t="shared" si="151"/>
        <v/>
      </c>
      <c r="GL48" s="104" t="str">
        <f t="shared" si="152"/>
        <v/>
      </c>
      <c r="GM48" s="104" t="str">
        <f t="shared" si="153"/>
        <v/>
      </c>
      <c r="GN48" s="105" t="str">
        <f t="shared" si="273"/>
        <v/>
      </c>
      <c r="GO48" s="109" t="str">
        <f t="shared" si="154"/>
        <v/>
      </c>
      <c r="GP48" s="102"/>
      <c r="GQ48" s="102"/>
      <c r="GR48" s="104" t="str">
        <f t="shared" si="274"/>
        <v/>
      </c>
      <c r="GS48" s="102"/>
      <c r="GT48" s="104" t="str">
        <f t="shared" si="155"/>
        <v/>
      </c>
      <c r="GU48" s="102"/>
      <c r="GV48" s="102"/>
      <c r="GW48" s="104" t="str">
        <f t="shared" si="275"/>
        <v/>
      </c>
      <c r="GX48" s="102"/>
      <c r="GY48" s="104" t="str">
        <f t="shared" si="156"/>
        <v/>
      </c>
      <c r="GZ48" s="102"/>
      <c r="HA48" s="102"/>
      <c r="HB48" s="104" t="str">
        <f t="shared" si="276"/>
        <v/>
      </c>
      <c r="HC48" s="102"/>
      <c r="HD48" s="104" t="str">
        <f t="shared" si="157"/>
        <v/>
      </c>
      <c r="HE48" s="102"/>
      <c r="HF48" s="102"/>
      <c r="HG48" s="104" t="str">
        <f t="shared" si="277"/>
        <v/>
      </c>
      <c r="HH48" s="102"/>
      <c r="HI48" s="104" t="str">
        <f t="shared" si="158"/>
        <v/>
      </c>
      <c r="HJ48" s="102"/>
      <c r="HK48" s="102"/>
      <c r="HL48" s="104" t="str">
        <f t="shared" si="278"/>
        <v/>
      </c>
      <c r="HM48" s="102"/>
      <c r="HN48" s="104" t="str">
        <f t="shared" si="159"/>
        <v/>
      </c>
      <c r="HO48" s="104" t="str">
        <f t="shared" si="160"/>
        <v/>
      </c>
      <c r="HP48" s="104" t="str">
        <f t="shared" si="161"/>
        <v/>
      </c>
      <c r="HQ48" s="104" t="str">
        <f t="shared" si="162"/>
        <v/>
      </c>
      <c r="HR48" s="104" t="str">
        <f t="shared" si="163"/>
        <v/>
      </c>
      <c r="HS48" s="104" t="str">
        <f t="shared" si="164"/>
        <v/>
      </c>
      <c r="HT48" s="105" t="str">
        <f t="shared" si="279"/>
        <v/>
      </c>
      <c r="HU48" s="109" t="str">
        <f t="shared" si="165"/>
        <v/>
      </c>
      <c r="HV48" s="102"/>
      <c r="HW48" s="102"/>
      <c r="HX48" s="104" t="str">
        <f t="shared" si="280"/>
        <v/>
      </c>
      <c r="HY48" s="102"/>
      <c r="HZ48" s="104" t="str">
        <f t="shared" si="166"/>
        <v/>
      </c>
      <c r="IA48" s="102"/>
      <c r="IB48" s="102"/>
      <c r="IC48" s="104" t="str">
        <f t="shared" si="281"/>
        <v/>
      </c>
      <c r="ID48" s="102"/>
      <c r="IE48" s="104" t="str">
        <f t="shared" si="167"/>
        <v/>
      </c>
      <c r="IF48" s="102"/>
      <c r="IG48" s="102"/>
      <c r="IH48" s="104" t="str">
        <f t="shared" si="282"/>
        <v/>
      </c>
      <c r="II48" s="102"/>
      <c r="IJ48" s="104" t="str">
        <f t="shared" si="168"/>
        <v/>
      </c>
      <c r="IK48" s="102"/>
      <c r="IL48" s="102"/>
      <c r="IM48" s="104" t="str">
        <f t="shared" si="283"/>
        <v/>
      </c>
      <c r="IN48" s="102"/>
      <c r="IO48" s="104" t="str">
        <f t="shared" si="169"/>
        <v/>
      </c>
      <c r="IP48" s="102"/>
      <c r="IQ48" s="102"/>
      <c r="IR48" s="104" t="str">
        <f t="shared" si="284"/>
        <v/>
      </c>
      <c r="IS48" s="102"/>
      <c r="IT48" s="104" t="str">
        <f t="shared" si="170"/>
        <v/>
      </c>
      <c r="IU48" s="104" t="str">
        <f t="shared" si="171"/>
        <v/>
      </c>
      <c r="IV48" s="104" t="str">
        <f t="shared" si="172"/>
        <v/>
      </c>
      <c r="IW48" s="104" t="str">
        <f t="shared" si="173"/>
        <v/>
      </c>
      <c r="IX48" s="104" t="str">
        <f t="shared" si="174"/>
        <v/>
      </c>
      <c r="IY48" s="104" t="str">
        <f t="shared" si="175"/>
        <v/>
      </c>
      <c r="IZ48" s="105" t="str">
        <f t="shared" si="285"/>
        <v/>
      </c>
      <c r="JA48" s="109" t="str">
        <f t="shared" si="176"/>
        <v/>
      </c>
      <c r="JB48" s="102"/>
      <c r="JC48" s="102"/>
      <c r="JD48" s="104" t="str">
        <f t="shared" si="286"/>
        <v/>
      </c>
      <c r="JE48" s="102"/>
      <c r="JF48" s="104" t="str">
        <f t="shared" si="177"/>
        <v/>
      </c>
      <c r="JG48" s="102"/>
      <c r="JH48" s="102"/>
      <c r="JI48" s="104" t="str">
        <f t="shared" si="287"/>
        <v/>
      </c>
      <c r="JJ48" s="102"/>
      <c r="JK48" s="104" t="str">
        <f t="shared" si="178"/>
        <v/>
      </c>
      <c r="JL48" s="102"/>
      <c r="JM48" s="102"/>
      <c r="JN48" s="104" t="str">
        <f t="shared" si="288"/>
        <v/>
      </c>
      <c r="JO48" s="102"/>
      <c r="JP48" s="104" t="str">
        <f t="shared" si="179"/>
        <v/>
      </c>
      <c r="JQ48" s="102"/>
      <c r="JR48" s="102"/>
      <c r="JS48" s="104" t="str">
        <f t="shared" si="289"/>
        <v/>
      </c>
      <c r="JT48" s="102"/>
      <c r="JU48" s="104" t="str">
        <f t="shared" si="180"/>
        <v/>
      </c>
      <c r="JV48" s="102"/>
      <c r="JW48" s="102"/>
      <c r="JX48" s="104" t="str">
        <f t="shared" si="290"/>
        <v/>
      </c>
      <c r="JY48" s="102"/>
      <c r="JZ48" s="104" t="str">
        <f t="shared" si="181"/>
        <v/>
      </c>
      <c r="KA48" s="104" t="str">
        <f t="shared" si="182"/>
        <v/>
      </c>
      <c r="KB48" s="104" t="str">
        <f t="shared" si="183"/>
        <v/>
      </c>
      <c r="KC48" s="104" t="str">
        <f t="shared" si="184"/>
        <v/>
      </c>
      <c r="KD48" s="104" t="str">
        <f t="shared" si="185"/>
        <v/>
      </c>
      <c r="KE48" s="104" t="str">
        <f t="shared" si="186"/>
        <v/>
      </c>
      <c r="KF48" s="105" t="str">
        <f t="shared" si="291"/>
        <v/>
      </c>
      <c r="KG48" s="109" t="str">
        <f t="shared" si="187"/>
        <v/>
      </c>
      <c r="KH48" s="102"/>
      <c r="KI48" s="102"/>
      <c r="KJ48" s="104" t="str">
        <f t="shared" si="292"/>
        <v/>
      </c>
      <c r="KK48" s="102"/>
      <c r="KL48" s="104" t="str">
        <f t="shared" si="188"/>
        <v/>
      </c>
      <c r="KM48" s="102"/>
      <c r="KN48" s="102"/>
      <c r="KO48" s="104" t="str">
        <f t="shared" si="293"/>
        <v/>
      </c>
      <c r="KP48" s="102"/>
      <c r="KQ48" s="104" t="str">
        <f t="shared" si="189"/>
        <v/>
      </c>
      <c r="KR48" s="102"/>
      <c r="KS48" s="102"/>
      <c r="KT48" s="104" t="str">
        <f t="shared" si="294"/>
        <v/>
      </c>
      <c r="KU48" s="102"/>
      <c r="KV48" s="104" t="str">
        <f t="shared" si="190"/>
        <v/>
      </c>
      <c r="KW48" s="102"/>
      <c r="KX48" s="102"/>
      <c r="KY48" s="104" t="str">
        <f t="shared" si="295"/>
        <v/>
      </c>
      <c r="KZ48" s="102"/>
      <c r="LA48" s="104" t="str">
        <f t="shared" si="191"/>
        <v/>
      </c>
      <c r="LB48" s="102"/>
      <c r="LC48" s="102"/>
      <c r="LD48" s="104" t="str">
        <f t="shared" si="296"/>
        <v/>
      </c>
      <c r="LE48" s="102"/>
      <c r="LF48" s="104" t="str">
        <f t="shared" si="192"/>
        <v/>
      </c>
      <c r="LG48" s="104" t="str">
        <f t="shared" si="193"/>
        <v/>
      </c>
      <c r="LH48" s="104" t="str">
        <f t="shared" si="194"/>
        <v/>
      </c>
      <c r="LI48" s="104" t="str">
        <f t="shared" si="195"/>
        <v/>
      </c>
      <c r="LJ48" s="104" t="str">
        <f t="shared" si="196"/>
        <v/>
      </c>
      <c r="LK48" s="104" t="str">
        <f t="shared" si="197"/>
        <v/>
      </c>
      <c r="LL48" s="105" t="str">
        <f t="shared" si="297"/>
        <v/>
      </c>
      <c r="LM48" s="109" t="str">
        <f t="shared" si="198"/>
        <v/>
      </c>
      <c r="LN48" s="102"/>
      <c r="LO48" s="102"/>
      <c r="LP48" s="104" t="str">
        <f t="shared" si="298"/>
        <v/>
      </c>
      <c r="LQ48" s="102"/>
      <c r="LR48" s="104" t="str">
        <f t="shared" si="199"/>
        <v/>
      </c>
      <c r="LS48" s="102"/>
      <c r="LT48" s="102"/>
      <c r="LU48" s="104" t="str">
        <f t="shared" si="299"/>
        <v/>
      </c>
      <c r="LV48" s="102"/>
      <c r="LW48" s="104" t="str">
        <f t="shared" si="200"/>
        <v/>
      </c>
      <c r="LX48" s="102"/>
      <c r="LY48" s="102"/>
      <c r="LZ48" s="104" t="str">
        <f t="shared" si="300"/>
        <v/>
      </c>
      <c r="MA48" s="102"/>
      <c r="MB48" s="104" t="str">
        <f t="shared" si="201"/>
        <v/>
      </c>
      <c r="MC48" s="102"/>
      <c r="MD48" s="102"/>
      <c r="ME48" s="104" t="str">
        <f t="shared" si="301"/>
        <v/>
      </c>
      <c r="MF48" s="102"/>
      <c r="MG48" s="104" t="str">
        <f t="shared" si="202"/>
        <v/>
      </c>
      <c r="MH48" s="102"/>
      <c r="MI48" s="102"/>
      <c r="MJ48" s="104" t="str">
        <f t="shared" si="302"/>
        <v/>
      </c>
      <c r="MK48" s="102"/>
      <c r="ML48" s="104" t="str">
        <f t="shared" si="203"/>
        <v/>
      </c>
      <c r="MM48" s="104" t="str">
        <f t="shared" si="204"/>
        <v/>
      </c>
      <c r="MN48" s="104" t="str">
        <f t="shared" si="205"/>
        <v/>
      </c>
      <c r="MO48" s="104" t="str">
        <f t="shared" si="206"/>
        <v/>
      </c>
      <c r="MP48" s="104" t="str">
        <f t="shared" si="207"/>
        <v/>
      </c>
      <c r="MQ48" s="104" t="str">
        <f t="shared" si="208"/>
        <v/>
      </c>
      <c r="MR48" s="105" t="str">
        <f t="shared" si="303"/>
        <v/>
      </c>
      <c r="MS48" s="109" t="str">
        <f t="shared" si="209"/>
        <v/>
      </c>
      <c r="MT48" s="102"/>
      <c r="MU48" s="102"/>
      <c r="MV48" s="104" t="str">
        <f t="shared" si="304"/>
        <v/>
      </c>
      <c r="MW48" s="102"/>
      <c r="MX48" s="104" t="str">
        <f t="shared" si="210"/>
        <v/>
      </c>
      <c r="MY48" s="102"/>
      <c r="MZ48" s="102"/>
      <c r="NA48" s="104" t="str">
        <f t="shared" si="305"/>
        <v/>
      </c>
      <c r="NB48" s="102"/>
      <c r="NC48" s="104" t="str">
        <f t="shared" si="211"/>
        <v/>
      </c>
      <c r="ND48" s="102"/>
      <c r="NE48" s="102"/>
      <c r="NF48" s="104" t="str">
        <f t="shared" si="306"/>
        <v/>
      </c>
      <c r="NG48" s="102"/>
      <c r="NH48" s="104" t="str">
        <f t="shared" si="212"/>
        <v/>
      </c>
      <c r="NI48" s="102"/>
      <c r="NJ48" s="102"/>
      <c r="NK48" s="104" t="str">
        <f t="shared" si="307"/>
        <v/>
      </c>
      <c r="NL48" s="102"/>
      <c r="NM48" s="104" t="str">
        <f t="shared" si="213"/>
        <v/>
      </c>
      <c r="NN48" s="102"/>
      <c r="NO48" s="102"/>
      <c r="NP48" s="104" t="str">
        <f t="shared" si="308"/>
        <v/>
      </c>
      <c r="NQ48" s="102"/>
      <c r="NR48" s="104" t="str">
        <f t="shared" si="214"/>
        <v/>
      </c>
      <c r="NS48" s="104" t="str">
        <f t="shared" si="215"/>
        <v/>
      </c>
      <c r="NT48" s="104" t="str">
        <f t="shared" si="216"/>
        <v/>
      </c>
      <c r="NU48" s="104" t="str">
        <f t="shared" si="217"/>
        <v/>
      </c>
      <c r="NV48" s="104" t="str">
        <f t="shared" si="218"/>
        <v/>
      </c>
      <c r="NW48" s="104" t="str">
        <f t="shared" si="219"/>
        <v/>
      </c>
      <c r="NX48" s="105" t="str">
        <f t="shared" si="309"/>
        <v/>
      </c>
      <c r="NY48" s="109" t="str">
        <f t="shared" si="220"/>
        <v/>
      </c>
      <c r="OA48" s="104" t="str">
        <f t="shared" si="310"/>
        <v/>
      </c>
      <c r="OB48" s="104" t="str">
        <f t="shared" si="311"/>
        <v/>
      </c>
      <c r="OC48" s="104" t="str">
        <f t="shared" si="312"/>
        <v/>
      </c>
      <c r="OD48" s="104" t="str">
        <f t="shared" si="313"/>
        <v/>
      </c>
      <c r="OE48" s="104" t="str">
        <f t="shared" si="314"/>
        <v/>
      </c>
      <c r="OF48" s="104" t="str">
        <f t="shared" si="315"/>
        <v/>
      </c>
      <c r="OG48" s="104" t="str">
        <f t="shared" si="316"/>
        <v/>
      </c>
      <c r="OH48" s="104" t="str">
        <f t="shared" si="317"/>
        <v/>
      </c>
      <c r="OI48" s="104" t="str">
        <f t="shared" si="318"/>
        <v/>
      </c>
      <c r="OJ48" s="104" t="str">
        <f t="shared" si="319"/>
        <v/>
      </c>
      <c r="OK48" s="104" t="str">
        <f t="shared" si="320"/>
        <v/>
      </c>
      <c r="OL48" s="104" t="str">
        <f t="shared" si="84"/>
        <v/>
      </c>
      <c r="OM48" s="133"/>
      <c r="ON48" s="104" t="str">
        <f t="shared" si="321"/>
        <v/>
      </c>
      <c r="OO48" s="104" t="str">
        <f t="shared" si="322"/>
        <v/>
      </c>
      <c r="OP48" s="104" t="str">
        <f t="shared" si="229"/>
        <v/>
      </c>
      <c r="OQ48" s="104" t="str">
        <f t="shared" si="230"/>
        <v/>
      </c>
      <c r="OR48" s="105" t="str">
        <f t="shared" si="221"/>
        <v/>
      </c>
      <c r="OS48" s="105" t="str">
        <f t="shared" si="222"/>
        <v/>
      </c>
      <c r="OT48" s="133"/>
      <c r="OU48" s="109" t="str">
        <f t="shared" si="323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36"/>
        <v>44</v>
      </c>
      <c r="B49" s="237"/>
      <c r="C49" s="237"/>
      <c r="D49" s="237"/>
      <c r="E49" s="238"/>
      <c r="F49" s="102"/>
      <c r="G49" s="102"/>
      <c r="H49" s="104" t="str">
        <f t="shared" si="237"/>
        <v/>
      </c>
      <c r="I49" s="102"/>
      <c r="J49" s="104" t="str">
        <f t="shared" si="90"/>
        <v/>
      </c>
      <c r="K49" s="102"/>
      <c r="L49" s="102"/>
      <c r="M49" s="104" t="str">
        <f t="shared" si="238"/>
        <v/>
      </c>
      <c r="N49" s="102"/>
      <c r="O49" s="104" t="str">
        <f t="shared" si="91"/>
        <v/>
      </c>
      <c r="P49" s="102"/>
      <c r="Q49" s="102"/>
      <c r="R49" s="104" t="str">
        <f t="shared" si="239"/>
        <v/>
      </c>
      <c r="S49" s="102"/>
      <c r="T49" s="104" t="str">
        <f t="shared" si="92"/>
        <v/>
      </c>
      <c r="U49" s="102"/>
      <c r="V49" s="102"/>
      <c r="W49" s="104" t="str">
        <f t="shared" si="240"/>
        <v/>
      </c>
      <c r="X49" s="102"/>
      <c r="Y49" s="104" t="str">
        <f t="shared" si="93"/>
        <v/>
      </c>
      <c r="Z49" s="102"/>
      <c r="AA49" s="102"/>
      <c r="AB49" s="104" t="str">
        <f t="shared" si="241"/>
        <v/>
      </c>
      <c r="AC49" s="102"/>
      <c r="AD49" s="104" t="str">
        <f t="shared" si="94"/>
        <v/>
      </c>
      <c r="AE49" s="104" t="str">
        <f t="shared" si="95"/>
        <v/>
      </c>
      <c r="AF49" s="104" t="str">
        <f t="shared" si="96"/>
        <v/>
      </c>
      <c r="AG49" s="104" t="str">
        <f t="shared" si="97"/>
        <v/>
      </c>
      <c r="AH49" s="104" t="str">
        <f t="shared" si="98"/>
        <v/>
      </c>
      <c r="AI49" s="104" t="str">
        <f t="shared" si="99"/>
        <v/>
      </c>
      <c r="AJ49" s="105" t="str">
        <f t="shared" si="242"/>
        <v/>
      </c>
      <c r="AK49" s="109" t="str">
        <f t="shared" si="243"/>
        <v/>
      </c>
      <c r="AL49" s="102"/>
      <c r="AM49" s="102"/>
      <c r="AN49" s="104" t="str">
        <f t="shared" si="244"/>
        <v/>
      </c>
      <c r="AO49" s="102"/>
      <c r="AP49" s="104" t="str">
        <f t="shared" si="100"/>
        <v/>
      </c>
      <c r="AQ49" s="102"/>
      <c r="AR49" s="102"/>
      <c r="AS49" s="104" t="str">
        <f t="shared" si="245"/>
        <v/>
      </c>
      <c r="AT49" s="102"/>
      <c r="AU49" s="104" t="str">
        <f t="shared" si="101"/>
        <v/>
      </c>
      <c r="AV49" s="102"/>
      <c r="AW49" s="102"/>
      <c r="AX49" s="104" t="str">
        <f t="shared" si="246"/>
        <v/>
      </c>
      <c r="AY49" s="102"/>
      <c r="AZ49" s="104" t="str">
        <f t="shared" si="102"/>
        <v/>
      </c>
      <c r="BA49" s="102"/>
      <c r="BB49" s="102"/>
      <c r="BC49" s="104" t="str">
        <f t="shared" si="247"/>
        <v/>
      </c>
      <c r="BD49" s="102"/>
      <c r="BE49" s="104" t="str">
        <f t="shared" si="103"/>
        <v/>
      </c>
      <c r="BF49" s="102"/>
      <c r="BG49" s="102"/>
      <c r="BH49" s="104" t="str">
        <f t="shared" si="248"/>
        <v/>
      </c>
      <c r="BI49" s="102"/>
      <c r="BJ49" s="104" t="str">
        <f t="shared" si="104"/>
        <v/>
      </c>
      <c r="BK49" s="104" t="str">
        <f t="shared" si="105"/>
        <v/>
      </c>
      <c r="BL49" s="104" t="str">
        <f t="shared" si="106"/>
        <v/>
      </c>
      <c r="BM49" s="104" t="str">
        <f t="shared" si="107"/>
        <v/>
      </c>
      <c r="BN49" s="104" t="str">
        <f t="shared" si="108"/>
        <v/>
      </c>
      <c r="BO49" s="104" t="str">
        <f t="shared" si="109"/>
        <v/>
      </c>
      <c r="BP49" s="105" t="str">
        <f t="shared" si="249"/>
        <v/>
      </c>
      <c r="BQ49" s="109" t="str">
        <f t="shared" si="110"/>
        <v/>
      </c>
      <c r="BR49" s="102"/>
      <c r="BS49" s="102"/>
      <c r="BT49" s="104" t="str">
        <f t="shared" si="250"/>
        <v/>
      </c>
      <c r="BU49" s="102"/>
      <c r="BV49" s="104" t="str">
        <f t="shared" si="111"/>
        <v/>
      </c>
      <c r="BW49" s="102"/>
      <c r="BX49" s="102"/>
      <c r="BY49" s="104" t="str">
        <f t="shared" si="251"/>
        <v/>
      </c>
      <c r="BZ49" s="102"/>
      <c r="CA49" s="104" t="str">
        <f t="shared" si="112"/>
        <v/>
      </c>
      <c r="CB49" s="102"/>
      <c r="CC49" s="102"/>
      <c r="CD49" s="104" t="str">
        <f t="shared" si="252"/>
        <v/>
      </c>
      <c r="CE49" s="102"/>
      <c r="CF49" s="104" t="str">
        <f t="shared" si="113"/>
        <v/>
      </c>
      <c r="CG49" s="102"/>
      <c r="CH49" s="102"/>
      <c r="CI49" s="104" t="str">
        <f t="shared" si="253"/>
        <v/>
      </c>
      <c r="CJ49" s="102"/>
      <c r="CK49" s="104" t="str">
        <f t="shared" si="114"/>
        <v/>
      </c>
      <c r="CL49" s="102"/>
      <c r="CM49" s="102"/>
      <c r="CN49" s="104" t="str">
        <f t="shared" si="254"/>
        <v/>
      </c>
      <c r="CO49" s="102"/>
      <c r="CP49" s="104" t="str">
        <f t="shared" si="115"/>
        <v/>
      </c>
      <c r="CQ49" s="104" t="str">
        <f t="shared" si="116"/>
        <v/>
      </c>
      <c r="CR49" s="104" t="str">
        <f t="shared" si="117"/>
        <v/>
      </c>
      <c r="CS49" s="104" t="str">
        <f t="shared" si="118"/>
        <v/>
      </c>
      <c r="CT49" s="104" t="str">
        <f t="shared" si="119"/>
        <v/>
      </c>
      <c r="CU49" s="104" t="str">
        <f t="shared" si="120"/>
        <v/>
      </c>
      <c r="CV49" s="105" t="str">
        <f t="shared" si="255"/>
        <v/>
      </c>
      <c r="CW49" s="109" t="str">
        <f t="shared" si="121"/>
        <v/>
      </c>
      <c r="CX49" s="102"/>
      <c r="CY49" s="102"/>
      <c r="CZ49" s="104" t="str">
        <f t="shared" si="256"/>
        <v/>
      </c>
      <c r="DA49" s="102"/>
      <c r="DB49" s="104" t="str">
        <f t="shared" si="122"/>
        <v/>
      </c>
      <c r="DC49" s="102"/>
      <c r="DD49" s="102"/>
      <c r="DE49" s="104" t="str">
        <f t="shared" si="257"/>
        <v/>
      </c>
      <c r="DF49" s="102"/>
      <c r="DG49" s="104" t="str">
        <f t="shared" si="123"/>
        <v/>
      </c>
      <c r="DH49" s="102"/>
      <c r="DI49" s="102"/>
      <c r="DJ49" s="104" t="str">
        <f t="shared" si="258"/>
        <v/>
      </c>
      <c r="DK49" s="102"/>
      <c r="DL49" s="104" t="str">
        <f t="shared" si="124"/>
        <v/>
      </c>
      <c r="DM49" s="102"/>
      <c r="DN49" s="102"/>
      <c r="DO49" s="104" t="str">
        <f t="shared" si="259"/>
        <v/>
      </c>
      <c r="DP49" s="102"/>
      <c r="DQ49" s="104" t="str">
        <f t="shared" si="125"/>
        <v/>
      </c>
      <c r="DR49" s="102"/>
      <c r="DS49" s="102"/>
      <c r="DT49" s="104" t="str">
        <f t="shared" si="260"/>
        <v/>
      </c>
      <c r="DU49" s="102"/>
      <c r="DV49" s="104" t="str">
        <f t="shared" si="126"/>
        <v/>
      </c>
      <c r="DW49" s="104" t="str">
        <f t="shared" si="127"/>
        <v/>
      </c>
      <c r="DX49" s="104" t="str">
        <f t="shared" si="128"/>
        <v/>
      </c>
      <c r="DY49" s="104" t="str">
        <f t="shared" si="129"/>
        <v/>
      </c>
      <c r="DZ49" s="104" t="str">
        <f t="shared" si="130"/>
        <v/>
      </c>
      <c r="EA49" s="104" t="str">
        <f t="shared" si="131"/>
        <v/>
      </c>
      <c r="EB49" s="105" t="str">
        <f t="shared" si="261"/>
        <v/>
      </c>
      <c r="EC49" s="109" t="str">
        <f t="shared" si="132"/>
        <v/>
      </c>
      <c r="ED49" s="102"/>
      <c r="EE49" s="102"/>
      <c r="EF49" s="104" t="str">
        <f t="shared" si="262"/>
        <v/>
      </c>
      <c r="EG49" s="102"/>
      <c r="EH49" s="104" t="str">
        <f t="shared" si="133"/>
        <v/>
      </c>
      <c r="EI49" s="102"/>
      <c r="EJ49" s="102"/>
      <c r="EK49" s="104" t="str">
        <f t="shared" si="263"/>
        <v/>
      </c>
      <c r="EL49" s="102"/>
      <c r="EM49" s="104" t="str">
        <f t="shared" si="134"/>
        <v/>
      </c>
      <c r="EN49" s="102"/>
      <c r="EO49" s="102"/>
      <c r="EP49" s="104" t="str">
        <f t="shared" si="264"/>
        <v/>
      </c>
      <c r="EQ49" s="102"/>
      <c r="ER49" s="104" t="str">
        <f t="shared" si="135"/>
        <v/>
      </c>
      <c r="ES49" s="102"/>
      <c r="ET49" s="102"/>
      <c r="EU49" s="104" t="str">
        <f t="shared" si="265"/>
        <v/>
      </c>
      <c r="EV49" s="102"/>
      <c r="EW49" s="104" t="str">
        <f t="shared" si="136"/>
        <v/>
      </c>
      <c r="EX49" s="102"/>
      <c r="EY49" s="102"/>
      <c r="EZ49" s="104" t="str">
        <f t="shared" si="266"/>
        <v/>
      </c>
      <c r="FA49" s="102"/>
      <c r="FB49" s="104" t="str">
        <f t="shared" si="137"/>
        <v/>
      </c>
      <c r="FC49" s="104" t="str">
        <f t="shared" si="138"/>
        <v/>
      </c>
      <c r="FD49" s="104" t="str">
        <f t="shared" si="139"/>
        <v/>
      </c>
      <c r="FE49" s="104" t="str">
        <f t="shared" si="140"/>
        <v/>
      </c>
      <c r="FF49" s="104" t="str">
        <f t="shared" si="141"/>
        <v/>
      </c>
      <c r="FG49" s="104" t="str">
        <f t="shared" si="142"/>
        <v/>
      </c>
      <c r="FH49" s="105" t="str">
        <f t="shared" si="267"/>
        <v/>
      </c>
      <c r="FI49" s="109" t="str">
        <f t="shared" si="143"/>
        <v/>
      </c>
      <c r="FJ49" s="102"/>
      <c r="FK49" s="102"/>
      <c r="FL49" s="104" t="str">
        <f t="shared" si="268"/>
        <v/>
      </c>
      <c r="FM49" s="102"/>
      <c r="FN49" s="104" t="str">
        <f t="shared" si="144"/>
        <v/>
      </c>
      <c r="FO49" s="102"/>
      <c r="FP49" s="102"/>
      <c r="FQ49" s="104" t="str">
        <f t="shared" si="269"/>
        <v/>
      </c>
      <c r="FR49" s="102"/>
      <c r="FS49" s="104" t="str">
        <f t="shared" si="145"/>
        <v/>
      </c>
      <c r="FT49" s="102"/>
      <c r="FU49" s="102"/>
      <c r="FV49" s="104" t="str">
        <f t="shared" si="270"/>
        <v/>
      </c>
      <c r="FW49" s="102"/>
      <c r="FX49" s="104" t="str">
        <f t="shared" si="146"/>
        <v/>
      </c>
      <c r="FY49" s="102"/>
      <c r="FZ49" s="102"/>
      <c r="GA49" s="104" t="str">
        <f t="shared" si="271"/>
        <v/>
      </c>
      <c r="GB49" s="102"/>
      <c r="GC49" s="104" t="str">
        <f t="shared" si="147"/>
        <v/>
      </c>
      <c r="GD49" s="102"/>
      <c r="GE49" s="102"/>
      <c r="GF49" s="104" t="str">
        <f t="shared" si="272"/>
        <v/>
      </c>
      <c r="GG49" s="102"/>
      <c r="GH49" s="104" t="str">
        <f t="shared" si="148"/>
        <v/>
      </c>
      <c r="GI49" s="104" t="str">
        <f t="shared" si="149"/>
        <v/>
      </c>
      <c r="GJ49" s="104" t="str">
        <f t="shared" si="150"/>
        <v/>
      </c>
      <c r="GK49" s="104" t="str">
        <f t="shared" si="151"/>
        <v/>
      </c>
      <c r="GL49" s="104" t="str">
        <f t="shared" si="152"/>
        <v/>
      </c>
      <c r="GM49" s="104" t="str">
        <f t="shared" si="153"/>
        <v/>
      </c>
      <c r="GN49" s="105" t="str">
        <f t="shared" si="273"/>
        <v/>
      </c>
      <c r="GO49" s="109" t="str">
        <f t="shared" si="154"/>
        <v/>
      </c>
      <c r="GP49" s="102"/>
      <c r="GQ49" s="102"/>
      <c r="GR49" s="104" t="str">
        <f t="shared" si="274"/>
        <v/>
      </c>
      <c r="GS49" s="102"/>
      <c r="GT49" s="104" t="str">
        <f t="shared" si="155"/>
        <v/>
      </c>
      <c r="GU49" s="102"/>
      <c r="GV49" s="102"/>
      <c r="GW49" s="104" t="str">
        <f t="shared" si="275"/>
        <v/>
      </c>
      <c r="GX49" s="102"/>
      <c r="GY49" s="104" t="str">
        <f t="shared" si="156"/>
        <v/>
      </c>
      <c r="GZ49" s="102"/>
      <c r="HA49" s="102"/>
      <c r="HB49" s="104" t="str">
        <f t="shared" si="276"/>
        <v/>
      </c>
      <c r="HC49" s="102"/>
      <c r="HD49" s="104" t="str">
        <f t="shared" si="157"/>
        <v/>
      </c>
      <c r="HE49" s="102"/>
      <c r="HF49" s="102"/>
      <c r="HG49" s="104" t="str">
        <f t="shared" si="277"/>
        <v/>
      </c>
      <c r="HH49" s="102"/>
      <c r="HI49" s="104" t="str">
        <f t="shared" si="158"/>
        <v/>
      </c>
      <c r="HJ49" s="102"/>
      <c r="HK49" s="102"/>
      <c r="HL49" s="104" t="str">
        <f t="shared" si="278"/>
        <v/>
      </c>
      <c r="HM49" s="102"/>
      <c r="HN49" s="104" t="str">
        <f t="shared" si="159"/>
        <v/>
      </c>
      <c r="HO49" s="104" t="str">
        <f t="shared" si="160"/>
        <v/>
      </c>
      <c r="HP49" s="104" t="str">
        <f t="shared" si="161"/>
        <v/>
      </c>
      <c r="HQ49" s="104" t="str">
        <f t="shared" si="162"/>
        <v/>
      </c>
      <c r="HR49" s="104" t="str">
        <f t="shared" si="163"/>
        <v/>
      </c>
      <c r="HS49" s="104" t="str">
        <f t="shared" si="164"/>
        <v/>
      </c>
      <c r="HT49" s="105" t="str">
        <f t="shared" si="279"/>
        <v/>
      </c>
      <c r="HU49" s="109" t="str">
        <f t="shared" si="165"/>
        <v/>
      </c>
      <c r="HV49" s="102"/>
      <c r="HW49" s="102"/>
      <c r="HX49" s="104" t="str">
        <f t="shared" si="280"/>
        <v/>
      </c>
      <c r="HY49" s="102"/>
      <c r="HZ49" s="104" t="str">
        <f t="shared" si="166"/>
        <v/>
      </c>
      <c r="IA49" s="102"/>
      <c r="IB49" s="102"/>
      <c r="IC49" s="104" t="str">
        <f t="shared" si="281"/>
        <v/>
      </c>
      <c r="ID49" s="102"/>
      <c r="IE49" s="104" t="str">
        <f t="shared" si="167"/>
        <v/>
      </c>
      <c r="IF49" s="102"/>
      <c r="IG49" s="102"/>
      <c r="IH49" s="104" t="str">
        <f t="shared" si="282"/>
        <v/>
      </c>
      <c r="II49" s="102"/>
      <c r="IJ49" s="104" t="str">
        <f t="shared" si="168"/>
        <v/>
      </c>
      <c r="IK49" s="102"/>
      <c r="IL49" s="102"/>
      <c r="IM49" s="104" t="str">
        <f t="shared" si="283"/>
        <v/>
      </c>
      <c r="IN49" s="102"/>
      <c r="IO49" s="104" t="str">
        <f t="shared" si="169"/>
        <v/>
      </c>
      <c r="IP49" s="102"/>
      <c r="IQ49" s="102"/>
      <c r="IR49" s="104" t="str">
        <f t="shared" si="284"/>
        <v/>
      </c>
      <c r="IS49" s="102"/>
      <c r="IT49" s="104" t="str">
        <f t="shared" si="170"/>
        <v/>
      </c>
      <c r="IU49" s="104" t="str">
        <f t="shared" si="171"/>
        <v/>
      </c>
      <c r="IV49" s="104" t="str">
        <f t="shared" si="172"/>
        <v/>
      </c>
      <c r="IW49" s="104" t="str">
        <f t="shared" si="173"/>
        <v/>
      </c>
      <c r="IX49" s="104" t="str">
        <f t="shared" si="174"/>
        <v/>
      </c>
      <c r="IY49" s="104" t="str">
        <f t="shared" si="175"/>
        <v/>
      </c>
      <c r="IZ49" s="105" t="str">
        <f t="shared" si="285"/>
        <v/>
      </c>
      <c r="JA49" s="109" t="str">
        <f t="shared" si="176"/>
        <v/>
      </c>
      <c r="JB49" s="102"/>
      <c r="JC49" s="102"/>
      <c r="JD49" s="104" t="str">
        <f t="shared" si="286"/>
        <v/>
      </c>
      <c r="JE49" s="102"/>
      <c r="JF49" s="104" t="str">
        <f t="shared" si="177"/>
        <v/>
      </c>
      <c r="JG49" s="102"/>
      <c r="JH49" s="102"/>
      <c r="JI49" s="104" t="str">
        <f t="shared" si="287"/>
        <v/>
      </c>
      <c r="JJ49" s="102"/>
      <c r="JK49" s="104" t="str">
        <f t="shared" si="178"/>
        <v/>
      </c>
      <c r="JL49" s="102"/>
      <c r="JM49" s="102"/>
      <c r="JN49" s="104" t="str">
        <f t="shared" si="288"/>
        <v/>
      </c>
      <c r="JO49" s="102"/>
      <c r="JP49" s="104" t="str">
        <f t="shared" si="179"/>
        <v/>
      </c>
      <c r="JQ49" s="102"/>
      <c r="JR49" s="102"/>
      <c r="JS49" s="104" t="str">
        <f t="shared" si="289"/>
        <v/>
      </c>
      <c r="JT49" s="102"/>
      <c r="JU49" s="104" t="str">
        <f t="shared" si="180"/>
        <v/>
      </c>
      <c r="JV49" s="102"/>
      <c r="JW49" s="102"/>
      <c r="JX49" s="104" t="str">
        <f t="shared" si="290"/>
        <v/>
      </c>
      <c r="JY49" s="102"/>
      <c r="JZ49" s="104" t="str">
        <f t="shared" si="181"/>
        <v/>
      </c>
      <c r="KA49" s="104" t="str">
        <f t="shared" si="182"/>
        <v/>
      </c>
      <c r="KB49" s="104" t="str">
        <f t="shared" si="183"/>
        <v/>
      </c>
      <c r="KC49" s="104" t="str">
        <f t="shared" si="184"/>
        <v/>
      </c>
      <c r="KD49" s="104" t="str">
        <f t="shared" si="185"/>
        <v/>
      </c>
      <c r="KE49" s="104" t="str">
        <f t="shared" si="186"/>
        <v/>
      </c>
      <c r="KF49" s="105" t="str">
        <f t="shared" si="291"/>
        <v/>
      </c>
      <c r="KG49" s="109" t="str">
        <f t="shared" si="187"/>
        <v/>
      </c>
      <c r="KH49" s="102"/>
      <c r="KI49" s="102"/>
      <c r="KJ49" s="104" t="str">
        <f t="shared" si="292"/>
        <v/>
      </c>
      <c r="KK49" s="102"/>
      <c r="KL49" s="104" t="str">
        <f t="shared" si="188"/>
        <v/>
      </c>
      <c r="KM49" s="102"/>
      <c r="KN49" s="102"/>
      <c r="KO49" s="104" t="str">
        <f t="shared" si="293"/>
        <v/>
      </c>
      <c r="KP49" s="102"/>
      <c r="KQ49" s="104" t="str">
        <f t="shared" si="189"/>
        <v/>
      </c>
      <c r="KR49" s="102"/>
      <c r="KS49" s="102"/>
      <c r="KT49" s="104" t="str">
        <f t="shared" si="294"/>
        <v/>
      </c>
      <c r="KU49" s="102"/>
      <c r="KV49" s="104" t="str">
        <f t="shared" si="190"/>
        <v/>
      </c>
      <c r="KW49" s="102"/>
      <c r="KX49" s="102"/>
      <c r="KY49" s="104" t="str">
        <f t="shared" si="295"/>
        <v/>
      </c>
      <c r="KZ49" s="102"/>
      <c r="LA49" s="104" t="str">
        <f t="shared" si="191"/>
        <v/>
      </c>
      <c r="LB49" s="102"/>
      <c r="LC49" s="102"/>
      <c r="LD49" s="104" t="str">
        <f t="shared" si="296"/>
        <v/>
      </c>
      <c r="LE49" s="102"/>
      <c r="LF49" s="104" t="str">
        <f t="shared" si="192"/>
        <v/>
      </c>
      <c r="LG49" s="104" t="str">
        <f t="shared" si="193"/>
        <v/>
      </c>
      <c r="LH49" s="104" t="str">
        <f t="shared" si="194"/>
        <v/>
      </c>
      <c r="LI49" s="104" t="str">
        <f t="shared" si="195"/>
        <v/>
      </c>
      <c r="LJ49" s="104" t="str">
        <f t="shared" si="196"/>
        <v/>
      </c>
      <c r="LK49" s="104" t="str">
        <f t="shared" si="197"/>
        <v/>
      </c>
      <c r="LL49" s="105" t="str">
        <f t="shared" si="297"/>
        <v/>
      </c>
      <c r="LM49" s="109" t="str">
        <f t="shared" si="198"/>
        <v/>
      </c>
      <c r="LN49" s="102"/>
      <c r="LO49" s="102"/>
      <c r="LP49" s="104" t="str">
        <f t="shared" si="298"/>
        <v/>
      </c>
      <c r="LQ49" s="102"/>
      <c r="LR49" s="104" t="str">
        <f t="shared" si="199"/>
        <v/>
      </c>
      <c r="LS49" s="102"/>
      <c r="LT49" s="102"/>
      <c r="LU49" s="104" t="str">
        <f t="shared" si="299"/>
        <v/>
      </c>
      <c r="LV49" s="102"/>
      <c r="LW49" s="104" t="str">
        <f t="shared" si="200"/>
        <v/>
      </c>
      <c r="LX49" s="102"/>
      <c r="LY49" s="102"/>
      <c r="LZ49" s="104" t="str">
        <f t="shared" si="300"/>
        <v/>
      </c>
      <c r="MA49" s="102"/>
      <c r="MB49" s="104" t="str">
        <f t="shared" si="201"/>
        <v/>
      </c>
      <c r="MC49" s="102"/>
      <c r="MD49" s="102"/>
      <c r="ME49" s="104" t="str">
        <f t="shared" si="301"/>
        <v/>
      </c>
      <c r="MF49" s="102"/>
      <c r="MG49" s="104" t="str">
        <f t="shared" si="202"/>
        <v/>
      </c>
      <c r="MH49" s="102"/>
      <c r="MI49" s="102"/>
      <c r="MJ49" s="104" t="str">
        <f t="shared" si="302"/>
        <v/>
      </c>
      <c r="MK49" s="102"/>
      <c r="ML49" s="104" t="str">
        <f t="shared" si="203"/>
        <v/>
      </c>
      <c r="MM49" s="104" t="str">
        <f t="shared" si="204"/>
        <v/>
      </c>
      <c r="MN49" s="104" t="str">
        <f t="shared" si="205"/>
        <v/>
      </c>
      <c r="MO49" s="104" t="str">
        <f t="shared" si="206"/>
        <v/>
      </c>
      <c r="MP49" s="104" t="str">
        <f t="shared" si="207"/>
        <v/>
      </c>
      <c r="MQ49" s="104" t="str">
        <f t="shared" si="208"/>
        <v/>
      </c>
      <c r="MR49" s="105" t="str">
        <f t="shared" si="303"/>
        <v/>
      </c>
      <c r="MS49" s="109" t="str">
        <f t="shared" si="209"/>
        <v/>
      </c>
      <c r="MT49" s="102"/>
      <c r="MU49" s="102"/>
      <c r="MV49" s="104" t="str">
        <f t="shared" si="304"/>
        <v/>
      </c>
      <c r="MW49" s="102"/>
      <c r="MX49" s="104" t="str">
        <f t="shared" si="210"/>
        <v/>
      </c>
      <c r="MY49" s="102"/>
      <c r="MZ49" s="102"/>
      <c r="NA49" s="104" t="str">
        <f t="shared" si="305"/>
        <v/>
      </c>
      <c r="NB49" s="102"/>
      <c r="NC49" s="104" t="str">
        <f t="shared" si="211"/>
        <v/>
      </c>
      <c r="ND49" s="102"/>
      <c r="NE49" s="102"/>
      <c r="NF49" s="104" t="str">
        <f t="shared" si="306"/>
        <v/>
      </c>
      <c r="NG49" s="102"/>
      <c r="NH49" s="104" t="str">
        <f t="shared" si="212"/>
        <v/>
      </c>
      <c r="NI49" s="102"/>
      <c r="NJ49" s="102"/>
      <c r="NK49" s="104" t="str">
        <f t="shared" si="307"/>
        <v/>
      </c>
      <c r="NL49" s="102"/>
      <c r="NM49" s="104" t="str">
        <f t="shared" si="213"/>
        <v/>
      </c>
      <c r="NN49" s="102"/>
      <c r="NO49" s="102"/>
      <c r="NP49" s="104" t="str">
        <f t="shared" si="308"/>
        <v/>
      </c>
      <c r="NQ49" s="102"/>
      <c r="NR49" s="104" t="str">
        <f t="shared" si="214"/>
        <v/>
      </c>
      <c r="NS49" s="104" t="str">
        <f t="shared" si="215"/>
        <v/>
      </c>
      <c r="NT49" s="104" t="str">
        <f t="shared" si="216"/>
        <v/>
      </c>
      <c r="NU49" s="104" t="str">
        <f t="shared" si="217"/>
        <v/>
      </c>
      <c r="NV49" s="104" t="str">
        <f t="shared" si="218"/>
        <v/>
      </c>
      <c r="NW49" s="104" t="str">
        <f t="shared" si="219"/>
        <v/>
      </c>
      <c r="NX49" s="105" t="str">
        <f t="shared" si="309"/>
        <v/>
      </c>
      <c r="NY49" s="109" t="str">
        <f t="shared" si="220"/>
        <v/>
      </c>
      <c r="OA49" s="104" t="str">
        <f t="shared" si="310"/>
        <v/>
      </c>
      <c r="OB49" s="104" t="str">
        <f t="shared" si="311"/>
        <v/>
      </c>
      <c r="OC49" s="104" t="str">
        <f t="shared" si="312"/>
        <v/>
      </c>
      <c r="OD49" s="104" t="str">
        <f t="shared" si="313"/>
        <v/>
      </c>
      <c r="OE49" s="104" t="str">
        <f t="shared" si="314"/>
        <v/>
      </c>
      <c r="OF49" s="104" t="str">
        <f t="shared" si="315"/>
        <v/>
      </c>
      <c r="OG49" s="104" t="str">
        <f t="shared" si="316"/>
        <v/>
      </c>
      <c r="OH49" s="104" t="str">
        <f t="shared" si="317"/>
        <v/>
      </c>
      <c r="OI49" s="104" t="str">
        <f t="shared" si="318"/>
        <v/>
      </c>
      <c r="OJ49" s="104" t="str">
        <f t="shared" si="319"/>
        <v/>
      </c>
      <c r="OK49" s="104" t="str">
        <f t="shared" si="320"/>
        <v/>
      </c>
      <c r="OL49" s="104" t="str">
        <f t="shared" si="84"/>
        <v/>
      </c>
      <c r="OM49" s="134"/>
      <c r="ON49" s="104" t="str">
        <f t="shared" si="321"/>
        <v/>
      </c>
      <c r="OO49" s="104" t="str">
        <f t="shared" si="322"/>
        <v/>
      </c>
      <c r="OP49" s="104" t="str">
        <f t="shared" si="229"/>
        <v/>
      </c>
      <c r="OQ49" s="104" t="str">
        <f t="shared" si="230"/>
        <v/>
      </c>
      <c r="OR49" s="105" t="str">
        <f t="shared" si="221"/>
        <v/>
      </c>
      <c r="OS49" s="105" t="str">
        <f t="shared" si="222"/>
        <v/>
      </c>
      <c r="OT49" s="134"/>
      <c r="OU49" s="109" t="str">
        <f t="shared" si="323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36"/>
        <v>45</v>
      </c>
      <c r="B50" s="237"/>
      <c r="C50" s="237"/>
      <c r="D50" s="237"/>
      <c r="E50" s="238"/>
      <c r="F50" s="102"/>
      <c r="G50" s="102"/>
      <c r="H50" s="104" t="str">
        <f t="shared" si="237"/>
        <v/>
      </c>
      <c r="I50" s="102"/>
      <c r="J50" s="104" t="str">
        <f t="shared" si="90"/>
        <v/>
      </c>
      <c r="K50" s="102"/>
      <c r="L50" s="102"/>
      <c r="M50" s="104" t="str">
        <f t="shared" si="238"/>
        <v/>
      </c>
      <c r="N50" s="102"/>
      <c r="O50" s="104" t="str">
        <f t="shared" si="91"/>
        <v/>
      </c>
      <c r="P50" s="102"/>
      <c r="Q50" s="102"/>
      <c r="R50" s="104" t="str">
        <f t="shared" si="239"/>
        <v/>
      </c>
      <c r="S50" s="102"/>
      <c r="T50" s="104" t="str">
        <f t="shared" si="92"/>
        <v/>
      </c>
      <c r="U50" s="102"/>
      <c r="V50" s="102"/>
      <c r="W50" s="104" t="str">
        <f t="shared" si="240"/>
        <v/>
      </c>
      <c r="X50" s="102"/>
      <c r="Y50" s="104" t="str">
        <f t="shared" si="93"/>
        <v/>
      </c>
      <c r="Z50" s="102"/>
      <c r="AA50" s="102"/>
      <c r="AB50" s="104" t="str">
        <f t="shared" si="241"/>
        <v/>
      </c>
      <c r="AC50" s="102"/>
      <c r="AD50" s="104" t="str">
        <f t="shared" si="94"/>
        <v/>
      </c>
      <c r="AE50" s="104" t="str">
        <f t="shared" si="95"/>
        <v/>
      </c>
      <c r="AF50" s="104" t="str">
        <f t="shared" si="96"/>
        <v/>
      </c>
      <c r="AG50" s="104" t="str">
        <f t="shared" si="97"/>
        <v/>
      </c>
      <c r="AH50" s="104" t="str">
        <f t="shared" si="98"/>
        <v/>
      </c>
      <c r="AI50" s="104" t="str">
        <f t="shared" si="99"/>
        <v/>
      </c>
      <c r="AJ50" s="105" t="str">
        <f t="shared" si="242"/>
        <v/>
      </c>
      <c r="AK50" s="109" t="str">
        <f t="shared" si="243"/>
        <v/>
      </c>
      <c r="AL50" s="102"/>
      <c r="AM50" s="102"/>
      <c r="AN50" s="104" t="str">
        <f t="shared" si="244"/>
        <v/>
      </c>
      <c r="AO50" s="102"/>
      <c r="AP50" s="104" t="str">
        <f t="shared" si="100"/>
        <v/>
      </c>
      <c r="AQ50" s="102"/>
      <c r="AR50" s="102"/>
      <c r="AS50" s="104" t="str">
        <f t="shared" si="245"/>
        <v/>
      </c>
      <c r="AT50" s="102"/>
      <c r="AU50" s="104" t="str">
        <f t="shared" si="101"/>
        <v/>
      </c>
      <c r="AV50" s="102"/>
      <c r="AW50" s="102"/>
      <c r="AX50" s="104" t="str">
        <f t="shared" si="246"/>
        <v/>
      </c>
      <c r="AY50" s="102"/>
      <c r="AZ50" s="104" t="str">
        <f t="shared" si="102"/>
        <v/>
      </c>
      <c r="BA50" s="102"/>
      <c r="BB50" s="102"/>
      <c r="BC50" s="104" t="str">
        <f t="shared" si="247"/>
        <v/>
      </c>
      <c r="BD50" s="102"/>
      <c r="BE50" s="104" t="str">
        <f t="shared" si="103"/>
        <v/>
      </c>
      <c r="BF50" s="102"/>
      <c r="BG50" s="102"/>
      <c r="BH50" s="104" t="str">
        <f t="shared" si="248"/>
        <v/>
      </c>
      <c r="BI50" s="102"/>
      <c r="BJ50" s="104" t="str">
        <f t="shared" si="104"/>
        <v/>
      </c>
      <c r="BK50" s="104" t="str">
        <f t="shared" si="105"/>
        <v/>
      </c>
      <c r="BL50" s="104" t="str">
        <f t="shared" si="106"/>
        <v/>
      </c>
      <c r="BM50" s="104" t="str">
        <f t="shared" si="107"/>
        <v/>
      </c>
      <c r="BN50" s="104" t="str">
        <f t="shared" si="108"/>
        <v/>
      </c>
      <c r="BO50" s="104" t="str">
        <f t="shared" si="109"/>
        <v/>
      </c>
      <c r="BP50" s="105" t="str">
        <f t="shared" si="249"/>
        <v/>
      </c>
      <c r="BQ50" s="109" t="str">
        <f t="shared" si="110"/>
        <v/>
      </c>
      <c r="BR50" s="102"/>
      <c r="BS50" s="102"/>
      <c r="BT50" s="104" t="str">
        <f t="shared" si="250"/>
        <v/>
      </c>
      <c r="BU50" s="102"/>
      <c r="BV50" s="104" t="str">
        <f t="shared" si="111"/>
        <v/>
      </c>
      <c r="BW50" s="102"/>
      <c r="BX50" s="102"/>
      <c r="BY50" s="104" t="str">
        <f t="shared" si="251"/>
        <v/>
      </c>
      <c r="BZ50" s="102"/>
      <c r="CA50" s="104" t="str">
        <f t="shared" si="112"/>
        <v/>
      </c>
      <c r="CB50" s="102"/>
      <c r="CC50" s="102"/>
      <c r="CD50" s="104" t="str">
        <f t="shared" si="252"/>
        <v/>
      </c>
      <c r="CE50" s="102"/>
      <c r="CF50" s="104" t="str">
        <f t="shared" si="113"/>
        <v/>
      </c>
      <c r="CG50" s="102"/>
      <c r="CH50" s="102"/>
      <c r="CI50" s="104" t="str">
        <f t="shared" si="253"/>
        <v/>
      </c>
      <c r="CJ50" s="102"/>
      <c r="CK50" s="104" t="str">
        <f t="shared" si="114"/>
        <v/>
      </c>
      <c r="CL50" s="102"/>
      <c r="CM50" s="102"/>
      <c r="CN50" s="104" t="str">
        <f t="shared" si="254"/>
        <v/>
      </c>
      <c r="CO50" s="102"/>
      <c r="CP50" s="104" t="str">
        <f t="shared" si="115"/>
        <v/>
      </c>
      <c r="CQ50" s="104" t="str">
        <f t="shared" si="116"/>
        <v/>
      </c>
      <c r="CR50" s="104" t="str">
        <f t="shared" si="117"/>
        <v/>
      </c>
      <c r="CS50" s="104" t="str">
        <f t="shared" si="118"/>
        <v/>
      </c>
      <c r="CT50" s="104" t="str">
        <f t="shared" si="119"/>
        <v/>
      </c>
      <c r="CU50" s="104" t="str">
        <f t="shared" si="120"/>
        <v/>
      </c>
      <c r="CV50" s="105" t="str">
        <f t="shared" si="255"/>
        <v/>
      </c>
      <c r="CW50" s="109" t="str">
        <f t="shared" si="121"/>
        <v/>
      </c>
      <c r="CX50" s="102"/>
      <c r="CY50" s="102"/>
      <c r="CZ50" s="104" t="str">
        <f t="shared" si="256"/>
        <v/>
      </c>
      <c r="DA50" s="102"/>
      <c r="DB50" s="104" t="str">
        <f t="shared" si="122"/>
        <v/>
      </c>
      <c r="DC50" s="102"/>
      <c r="DD50" s="102"/>
      <c r="DE50" s="104" t="str">
        <f t="shared" si="257"/>
        <v/>
      </c>
      <c r="DF50" s="102"/>
      <c r="DG50" s="104" t="str">
        <f t="shared" si="123"/>
        <v/>
      </c>
      <c r="DH50" s="102"/>
      <c r="DI50" s="102"/>
      <c r="DJ50" s="104" t="str">
        <f t="shared" si="258"/>
        <v/>
      </c>
      <c r="DK50" s="102"/>
      <c r="DL50" s="104" t="str">
        <f t="shared" si="124"/>
        <v/>
      </c>
      <c r="DM50" s="102"/>
      <c r="DN50" s="102"/>
      <c r="DO50" s="104" t="str">
        <f t="shared" si="259"/>
        <v/>
      </c>
      <c r="DP50" s="102"/>
      <c r="DQ50" s="104" t="str">
        <f t="shared" si="125"/>
        <v/>
      </c>
      <c r="DR50" s="102"/>
      <c r="DS50" s="102"/>
      <c r="DT50" s="104" t="str">
        <f t="shared" si="260"/>
        <v/>
      </c>
      <c r="DU50" s="102"/>
      <c r="DV50" s="104" t="str">
        <f t="shared" si="126"/>
        <v/>
      </c>
      <c r="DW50" s="104" t="str">
        <f t="shared" si="127"/>
        <v/>
      </c>
      <c r="DX50" s="104" t="str">
        <f t="shared" si="128"/>
        <v/>
      </c>
      <c r="DY50" s="104" t="str">
        <f t="shared" si="129"/>
        <v/>
      </c>
      <c r="DZ50" s="104" t="str">
        <f t="shared" si="130"/>
        <v/>
      </c>
      <c r="EA50" s="104" t="str">
        <f t="shared" si="131"/>
        <v/>
      </c>
      <c r="EB50" s="105" t="str">
        <f t="shared" si="261"/>
        <v/>
      </c>
      <c r="EC50" s="109" t="str">
        <f t="shared" si="132"/>
        <v/>
      </c>
      <c r="ED50" s="102"/>
      <c r="EE50" s="102"/>
      <c r="EF50" s="104" t="str">
        <f t="shared" si="262"/>
        <v/>
      </c>
      <c r="EG50" s="102"/>
      <c r="EH50" s="104" t="str">
        <f t="shared" si="133"/>
        <v/>
      </c>
      <c r="EI50" s="102"/>
      <c r="EJ50" s="102"/>
      <c r="EK50" s="104" t="str">
        <f t="shared" si="263"/>
        <v/>
      </c>
      <c r="EL50" s="102"/>
      <c r="EM50" s="104" t="str">
        <f t="shared" si="134"/>
        <v/>
      </c>
      <c r="EN50" s="102"/>
      <c r="EO50" s="102"/>
      <c r="EP50" s="104" t="str">
        <f t="shared" si="264"/>
        <v/>
      </c>
      <c r="EQ50" s="102"/>
      <c r="ER50" s="104" t="str">
        <f t="shared" si="135"/>
        <v/>
      </c>
      <c r="ES50" s="102"/>
      <c r="ET50" s="102"/>
      <c r="EU50" s="104" t="str">
        <f t="shared" si="265"/>
        <v/>
      </c>
      <c r="EV50" s="102"/>
      <c r="EW50" s="104" t="str">
        <f t="shared" si="136"/>
        <v/>
      </c>
      <c r="EX50" s="102"/>
      <c r="EY50" s="102"/>
      <c r="EZ50" s="104" t="str">
        <f t="shared" si="266"/>
        <v/>
      </c>
      <c r="FA50" s="102"/>
      <c r="FB50" s="104" t="str">
        <f t="shared" si="137"/>
        <v/>
      </c>
      <c r="FC50" s="104" t="str">
        <f t="shared" si="138"/>
        <v/>
      </c>
      <c r="FD50" s="104" t="str">
        <f t="shared" si="139"/>
        <v/>
      </c>
      <c r="FE50" s="104" t="str">
        <f t="shared" si="140"/>
        <v/>
      </c>
      <c r="FF50" s="104" t="str">
        <f t="shared" si="141"/>
        <v/>
      </c>
      <c r="FG50" s="104" t="str">
        <f t="shared" si="142"/>
        <v/>
      </c>
      <c r="FH50" s="105" t="str">
        <f t="shared" si="267"/>
        <v/>
      </c>
      <c r="FI50" s="109" t="str">
        <f t="shared" si="143"/>
        <v/>
      </c>
      <c r="FJ50" s="102"/>
      <c r="FK50" s="102"/>
      <c r="FL50" s="104" t="str">
        <f t="shared" si="268"/>
        <v/>
      </c>
      <c r="FM50" s="102"/>
      <c r="FN50" s="104" t="str">
        <f t="shared" si="144"/>
        <v/>
      </c>
      <c r="FO50" s="102"/>
      <c r="FP50" s="102"/>
      <c r="FQ50" s="104" t="str">
        <f t="shared" si="269"/>
        <v/>
      </c>
      <c r="FR50" s="102"/>
      <c r="FS50" s="104" t="str">
        <f t="shared" si="145"/>
        <v/>
      </c>
      <c r="FT50" s="102"/>
      <c r="FU50" s="102"/>
      <c r="FV50" s="104" t="str">
        <f t="shared" si="270"/>
        <v/>
      </c>
      <c r="FW50" s="102"/>
      <c r="FX50" s="104" t="str">
        <f t="shared" si="146"/>
        <v/>
      </c>
      <c r="FY50" s="102"/>
      <c r="FZ50" s="102"/>
      <c r="GA50" s="104" t="str">
        <f t="shared" si="271"/>
        <v/>
      </c>
      <c r="GB50" s="102"/>
      <c r="GC50" s="104" t="str">
        <f t="shared" si="147"/>
        <v/>
      </c>
      <c r="GD50" s="102"/>
      <c r="GE50" s="102"/>
      <c r="GF50" s="104" t="str">
        <f t="shared" si="272"/>
        <v/>
      </c>
      <c r="GG50" s="102"/>
      <c r="GH50" s="104" t="str">
        <f t="shared" si="148"/>
        <v/>
      </c>
      <c r="GI50" s="104" t="str">
        <f t="shared" si="149"/>
        <v/>
      </c>
      <c r="GJ50" s="104" t="str">
        <f t="shared" si="150"/>
        <v/>
      </c>
      <c r="GK50" s="104" t="str">
        <f t="shared" si="151"/>
        <v/>
      </c>
      <c r="GL50" s="104" t="str">
        <f t="shared" si="152"/>
        <v/>
      </c>
      <c r="GM50" s="104" t="str">
        <f t="shared" si="153"/>
        <v/>
      </c>
      <c r="GN50" s="105" t="str">
        <f t="shared" si="273"/>
        <v/>
      </c>
      <c r="GO50" s="109" t="str">
        <f t="shared" si="154"/>
        <v/>
      </c>
      <c r="GP50" s="102"/>
      <c r="GQ50" s="102"/>
      <c r="GR50" s="104" t="str">
        <f t="shared" si="274"/>
        <v/>
      </c>
      <c r="GS50" s="102"/>
      <c r="GT50" s="104" t="str">
        <f t="shared" si="155"/>
        <v/>
      </c>
      <c r="GU50" s="102"/>
      <c r="GV50" s="102"/>
      <c r="GW50" s="104" t="str">
        <f t="shared" si="275"/>
        <v/>
      </c>
      <c r="GX50" s="102"/>
      <c r="GY50" s="104" t="str">
        <f t="shared" si="156"/>
        <v/>
      </c>
      <c r="GZ50" s="102"/>
      <c r="HA50" s="102"/>
      <c r="HB50" s="104" t="str">
        <f t="shared" si="276"/>
        <v/>
      </c>
      <c r="HC50" s="102"/>
      <c r="HD50" s="104" t="str">
        <f t="shared" si="157"/>
        <v/>
      </c>
      <c r="HE50" s="102"/>
      <c r="HF50" s="102"/>
      <c r="HG50" s="104" t="str">
        <f t="shared" si="277"/>
        <v/>
      </c>
      <c r="HH50" s="102"/>
      <c r="HI50" s="104" t="str">
        <f t="shared" si="158"/>
        <v/>
      </c>
      <c r="HJ50" s="102"/>
      <c r="HK50" s="102"/>
      <c r="HL50" s="104" t="str">
        <f t="shared" si="278"/>
        <v/>
      </c>
      <c r="HM50" s="102"/>
      <c r="HN50" s="104" t="str">
        <f t="shared" si="159"/>
        <v/>
      </c>
      <c r="HO50" s="104" t="str">
        <f t="shared" si="160"/>
        <v/>
      </c>
      <c r="HP50" s="104" t="str">
        <f t="shared" si="161"/>
        <v/>
      </c>
      <c r="HQ50" s="104" t="str">
        <f t="shared" si="162"/>
        <v/>
      </c>
      <c r="HR50" s="104" t="str">
        <f t="shared" si="163"/>
        <v/>
      </c>
      <c r="HS50" s="104" t="str">
        <f t="shared" si="164"/>
        <v/>
      </c>
      <c r="HT50" s="105" t="str">
        <f t="shared" si="279"/>
        <v/>
      </c>
      <c r="HU50" s="109" t="str">
        <f t="shared" si="165"/>
        <v/>
      </c>
      <c r="HV50" s="102"/>
      <c r="HW50" s="102"/>
      <c r="HX50" s="104" t="str">
        <f t="shared" si="280"/>
        <v/>
      </c>
      <c r="HY50" s="102"/>
      <c r="HZ50" s="104" t="str">
        <f t="shared" si="166"/>
        <v/>
      </c>
      <c r="IA50" s="102"/>
      <c r="IB50" s="102"/>
      <c r="IC50" s="104" t="str">
        <f t="shared" si="281"/>
        <v/>
      </c>
      <c r="ID50" s="102"/>
      <c r="IE50" s="104" t="str">
        <f t="shared" si="167"/>
        <v/>
      </c>
      <c r="IF50" s="102"/>
      <c r="IG50" s="102"/>
      <c r="IH50" s="104" t="str">
        <f t="shared" si="282"/>
        <v/>
      </c>
      <c r="II50" s="102"/>
      <c r="IJ50" s="104" t="str">
        <f t="shared" si="168"/>
        <v/>
      </c>
      <c r="IK50" s="102"/>
      <c r="IL50" s="102"/>
      <c r="IM50" s="104" t="str">
        <f t="shared" si="283"/>
        <v/>
      </c>
      <c r="IN50" s="102"/>
      <c r="IO50" s="104" t="str">
        <f t="shared" si="169"/>
        <v/>
      </c>
      <c r="IP50" s="102"/>
      <c r="IQ50" s="102"/>
      <c r="IR50" s="104" t="str">
        <f t="shared" si="284"/>
        <v/>
      </c>
      <c r="IS50" s="102"/>
      <c r="IT50" s="104" t="str">
        <f t="shared" si="170"/>
        <v/>
      </c>
      <c r="IU50" s="104" t="str">
        <f t="shared" si="171"/>
        <v/>
      </c>
      <c r="IV50" s="104" t="str">
        <f t="shared" si="172"/>
        <v/>
      </c>
      <c r="IW50" s="104" t="str">
        <f t="shared" si="173"/>
        <v/>
      </c>
      <c r="IX50" s="104" t="str">
        <f t="shared" si="174"/>
        <v/>
      </c>
      <c r="IY50" s="104" t="str">
        <f t="shared" si="175"/>
        <v/>
      </c>
      <c r="IZ50" s="105" t="str">
        <f t="shared" si="285"/>
        <v/>
      </c>
      <c r="JA50" s="109" t="str">
        <f t="shared" si="176"/>
        <v/>
      </c>
      <c r="JB50" s="102"/>
      <c r="JC50" s="102"/>
      <c r="JD50" s="104" t="str">
        <f t="shared" si="286"/>
        <v/>
      </c>
      <c r="JE50" s="102"/>
      <c r="JF50" s="104" t="str">
        <f t="shared" si="177"/>
        <v/>
      </c>
      <c r="JG50" s="102"/>
      <c r="JH50" s="102"/>
      <c r="JI50" s="104" t="str">
        <f t="shared" si="287"/>
        <v/>
      </c>
      <c r="JJ50" s="102"/>
      <c r="JK50" s="104" t="str">
        <f t="shared" si="178"/>
        <v/>
      </c>
      <c r="JL50" s="102"/>
      <c r="JM50" s="102"/>
      <c r="JN50" s="104" t="str">
        <f t="shared" si="288"/>
        <v/>
      </c>
      <c r="JO50" s="102"/>
      <c r="JP50" s="104" t="str">
        <f t="shared" si="179"/>
        <v/>
      </c>
      <c r="JQ50" s="102"/>
      <c r="JR50" s="102"/>
      <c r="JS50" s="104" t="str">
        <f t="shared" si="289"/>
        <v/>
      </c>
      <c r="JT50" s="102"/>
      <c r="JU50" s="104" t="str">
        <f t="shared" si="180"/>
        <v/>
      </c>
      <c r="JV50" s="102"/>
      <c r="JW50" s="102"/>
      <c r="JX50" s="104" t="str">
        <f t="shared" si="290"/>
        <v/>
      </c>
      <c r="JY50" s="102"/>
      <c r="JZ50" s="104" t="str">
        <f t="shared" si="181"/>
        <v/>
      </c>
      <c r="KA50" s="104" t="str">
        <f t="shared" si="182"/>
        <v/>
      </c>
      <c r="KB50" s="104" t="str">
        <f t="shared" si="183"/>
        <v/>
      </c>
      <c r="KC50" s="104" t="str">
        <f t="shared" si="184"/>
        <v/>
      </c>
      <c r="KD50" s="104" t="str">
        <f t="shared" si="185"/>
        <v/>
      </c>
      <c r="KE50" s="104" t="str">
        <f t="shared" si="186"/>
        <v/>
      </c>
      <c r="KF50" s="105" t="str">
        <f t="shared" si="291"/>
        <v/>
      </c>
      <c r="KG50" s="109" t="str">
        <f t="shared" si="187"/>
        <v/>
      </c>
      <c r="KH50" s="102"/>
      <c r="KI50" s="102"/>
      <c r="KJ50" s="104" t="str">
        <f t="shared" si="292"/>
        <v/>
      </c>
      <c r="KK50" s="102"/>
      <c r="KL50" s="104" t="str">
        <f t="shared" si="188"/>
        <v/>
      </c>
      <c r="KM50" s="102"/>
      <c r="KN50" s="102"/>
      <c r="KO50" s="104" t="str">
        <f t="shared" si="293"/>
        <v/>
      </c>
      <c r="KP50" s="102"/>
      <c r="KQ50" s="104" t="str">
        <f t="shared" si="189"/>
        <v/>
      </c>
      <c r="KR50" s="102"/>
      <c r="KS50" s="102"/>
      <c r="KT50" s="104" t="str">
        <f t="shared" si="294"/>
        <v/>
      </c>
      <c r="KU50" s="102"/>
      <c r="KV50" s="104" t="str">
        <f t="shared" si="190"/>
        <v/>
      </c>
      <c r="KW50" s="102"/>
      <c r="KX50" s="102"/>
      <c r="KY50" s="104" t="str">
        <f t="shared" si="295"/>
        <v/>
      </c>
      <c r="KZ50" s="102"/>
      <c r="LA50" s="104" t="str">
        <f t="shared" si="191"/>
        <v/>
      </c>
      <c r="LB50" s="102"/>
      <c r="LC50" s="102"/>
      <c r="LD50" s="104" t="str">
        <f t="shared" si="296"/>
        <v/>
      </c>
      <c r="LE50" s="102"/>
      <c r="LF50" s="104" t="str">
        <f t="shared" si="192"/>
        <v/>
      </c>
      <c r="LG50" s="104" t="str">
        <f t="shared" si="193"/>
        <v/>
      </c>
      <c r="LH50" s="104" t="str">
        <f t="shared" si="194"/>
        <v/>
      </c>
      <c r="LI50" s="104" t="str">
        <f t="shared" si="195"/>
        <v/>
      </c>
      <c r="LJ50" s="104" t="str">
        <f t="shared" si="196"/>
        <v/>
      </c>
      <c r="LK50" s="104" t="str">
        <f t="shared" si="197"/>
        <v/>
      </c>
      <c r="LL50" s="105" t="str">
        <f t="shared" si="297"/>
        <v/>
      </c>
      <c r="LM50" s="109" t="str">
        <f t="shared" si="198"/>
        <v/>
      </c>
      <c r="LN50" s="102"/>
      <c r="LO50" s="102"/>
      <c r="LP50" s="104" t="str">
        <f t="shared" si="298"/>
        <v/>
      </c>
      <c r="LQ50" s="102"/>
      <c r="LR50" s="104" t="str">
        <f t="shared" si="199"/>
        <v/>
      </c>
      <c r="LS50" s="102"/>
      <c r="LT50" s="102"/>
      <c r="LU50" s="104" t="str">
        <f t="shared" si="299"/>
        <v/>
      </c>
      <c r="LV50" s="102"/>
      <c r="LW50" s="104" t="str">
        <f t="shared" si="200"/>
        <v/>
      </c>
      <c r="LX50" s="102"/>
      <c r="LY50" s="102"/>
      <c r="LZ50" s="104" t="str">
        <f t="shared" si="300"/>
        <v/>
      </c>
      <c r="MA50" s="102"/>
      <c r="MB50" s="104" t="str">
        <f t="shared" si="201"/>
        <v/>
      </c>
      <c r="MC50" s="102"/>
      <c r="MD50" s="102"/>
      <c r="ME50" s="104" t="str">
        <f t="shared" si="301"/>
        <v/>
      </c>
      <c r="MF50" s="102"/>
      <c r="MG50" s="104" t="str">
        <f t="shared" si="202"/>
        <v/>
      </c>
      <c r="MH50" s="102"/>
      <c r="MI50" s="102"/>
      <c r="MJ50" s="104" t="str">
        <f t="shared" si="302"/>
        <v/>
      </c>
      <c r="MK50" s="102"/>
      <c r="ML50" s="104" t="str">
        <f t="shared" si="203"/>
        <v/>
      </c>
      <c r="MM50" s="104" t="str">
        <f t="shared" si="204"/>
        <v/>
      </c>
      <c r="MN50" s="104" t="str">
        <f t="shared" si="205"/>
        <v/>
      </c>
      <c r="MO50" s="104" t="str">
        <f t="shared" si="206"/>
        <v/>
      </c>
      <c r="MP50" s="104" t="str">
        <f t="shared" si="207"/>
        <v/>
      </c>
      <c r="MQ50" s="104" t="str">
        <f t="shared" si="208"/>
        <v/>
      </c>
      <c r="MR50" s="105" t="str">
        <f t="shared" si="303"/>
        <v/>
      </c>
      <c r="MS50" s="109" t="str">
        <f t="shared" si="209"/>
        <v/>
      </c>
      <c r="MT50" s="102"/>
      <c r="MU50" s="102"/>
      <c r="MV50" s="104" t="str">
        <f t="shared" si="304"/>
        <v/>
      </c>
      <c r="MW50" s="102"/>
      <c r="MX50" s="104" t="str">
        <f t="shared" si="210"/>
        <v/>
      </c>
      <c r="MY50" s="102"/>
      <c r="MZ50" s="102"/>
      <c r="NA50" s="104" t="str">
        <f t="shared" si="305"/>
        <v/>
      </c>
      <c r="NB50" s="102"/>
      <c r="NC50" s="104" t="str">
        <f t="shared" si="211"/>
        <v/>
      </c>
      <c r="ND50" s="102"/>
      <c r="NE50" s="102"/>
      <c r="NF50" s="104" t="str">
        <f t="shared" si="306"/>
        <v/>
      </c>
      <c r="NG50" s="102"/>
      <c r="NH50" s="104" t="str">
        <f t="shared" si="212"/>
        <v/>
      </c>
      <c r="NI50" s="102"/>
      <c r="NJ50" s="102"/>
      <c r="NK50" s="104" t="str">
        <f t="shared" si="307"/>
        <v/>
      </c>
      <c r="NL50" s="102"/>
      <c r="NM50" s="104" t="str">
        <f t="shared" si="213"/>
        <v/>
      </c>
      <c r="NN50" s="102"/>
      <c r="NO50" s="102"/>
      <c r="NP50" s="104" t="str">
        <f t="shared" si="308"/>
        <v/>
      </c>
      <c r="NQ50" s="102"/>
      <c r="NR50" s="104" t="str">
        <f t="shared" si="214"/>
        <v/>
      </c>
      <c r="NS50" s="104" t="str">
        <f t="shared" si="215"/>
        <v/>
      </c>
      <c r="NT50" s="104" t="str">
        <f t="shared" si="216"/>
        <v/>
      </c>
      <c r="NU50" s="104" t="str">
        <f t="shared" si="217"/>
        <v/>
      </c>
      <c r="NV50" s="104" t="str">
        <f t="shared" si="218"/>
        <v/>
      </c>
      <c r="NW50" s="104" t="str">
        <f t="shared" si="219"/>
        <v/>
      </c>
      <c r="NX50" s="105" t="str">
        <f t="shared" si="309"/>
        <v/>
      </c>
      <c r="NY50" s="109" t="str">
        <f t="shared" si="220"/>
        <v/>
      </c>
      <c r="OA50" s="104" t="str">
        <f t="shared" si="310"/>
        <v/>
      </c>
      <c r="OB50" s="104" t="str">
        <f t="shared" si="311"/>
        <v/>
      </c>
      <c r="OC50" s="104" t="str">
        <f t="shared" si="312"/>
        <v/>
      </c>
      <c r="OD50" s="104" t="str">
        <f t="shared" si="313"/>
        <v/>
      </c>
      <c r="OE50" s="104" t="str">
        <f t="shared" si="314"/>
        <v/>
      </c>
      <c r="OF50" s="104" t="str">
        <f t="shared" si="315"/>
        <v/>
      </c>
      <c r="OG50" s="104" t="str">
        <f t="shared" si="316"/>
        <v/>
      </c>
      <c r="OH50" s="104" t="str">
        <f t="shared" si="317"/>
        <v/>
      </c>
      <c r="OI50" s="104" t="str">
        <f t="shared" si="318"/>
        <v/>
      </c>
      <c r="OJ50" s="104" t="str">
        <f t="shared" si="319"/>
        <v/>
      </c>
      <c r="OK50" s="104" t="str">
        <f t="shared" si="320"/>
        <v/>
      </c>
      <c r="OL50" s="104" t="str">
        <f t="shared" si="84"/>
        <v/>
      </c>
      <c r="OM50" s="134"/>
      <c r="ON50" s="104" t="str">
        <f t="shared" si="321"/>
        <v/>
      </c>
      <c r="OO50" s="104" t="str">
        <f t="shared" si="322"/>
        <v/>
      </c>
      <c r="OP50" s="104" t="str">
        <f t="shared" si="229"/>
        <v/>
      </c>
      <c r="OQ50" s="104" t="str">
        <f t="shared" si="230"/>
        <v/>
      </c>
      <c r="OR50" s="105" t="str">
        <f t="shared" si="221"/>
        <v/>
      </c>
      <c r="OS50" s="105" t="str">
        <f t="shared" si="222"/>
        <v/>
      </c>
      <c r="OT50" s="134"/>
      <c r="OU50" s="109" t="str">
        <f t="shared" si="323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36"/>
        <v>46</v>
      </c>
      <c r="B51" s="237"/>
      <c r="C51" s="237"/>
      <c r="D51" s="237"/>
      <c r="E51" s="238"/>
      <c r="F51" s="102"/>
      <c r="G51" s="102"/>
      <c r="H51" s="104" t="str">
        <f t="shared" si="237"/>
        <v/>
      </c>
      <c r="I51" s="102"/>
      <c r="J51" s="104" t="str">
        <f t="shared" si="90"/>
        <v/>
      </c>
      <c r="K51" s="102"/>
      <c r="L51" s="102"/>
      <c r="M51" s="104" t="str">
        <f t="shared" si="238"/>
        <v/>
      </c>
      <c r="N51" s="102"/>
      <c r="O51" s="104" t="str">
        <f t="shared" si="91"/>
        <v/>
      </c>
      <c r="P51" s="102"/>
      <c r="Q51" s="102"/>
      <c r="R51" s="104" t="str">
        <f t="shared" si="239"/>
        <v/>
      </c>
      <c r="S51" s="102"/>
      <c r="T51" s="104" t="str">
        <f t="shared" si="92"/>
        <v/>
      </c>
      <c r="U51" s="102"/>
      <c r="V51" s="102"/>
      <c r="W51" s="104" t="str">
        <f t="shared" si="240"/>
        <v/>
      </c>
      <c r="X51" s="102"/>
      <c r="Y51" s="104" t="str">
        <f t="shared" si="93"/>
        <v/>
      </c>
      <c r="Z51" s="102"/>
      <c r="AA51" s="102"/>
      <c r="AB51" s="104" t="str">
        <f t="shared" si="241"/>
        <v/>
      </c>
      <c r="AC51" s="102"/>
      <c r="AD51" s="104" t="str">
        <f t="shared" si="94"/>
        <v/>
      </c>
      <c r="AE51" s="104" t="str">
        <f t="shared" si="95"/>
        <v/>
      </c>
      <c r="AF51" s="104" t="str">
        <f t="shared" si="96"/>
        <v/>
      </c>
      <c r="AG51" s="104" t="str">
        <f t="shared" si="97"/>
        <v/>
      </c>
      <c r="AH51" s="104" t="str">
        <f t="shared" si="98"/>
        <v/>
      </c>
      <c r="AI51" s="104" t="str">
        <f t="shared" si="99"/>
        <v/>
      </c>
      <c r="AJ51" s="105" t="str">
        <f t="shared" si="242"/>
        <v/>
      </c>
      <c r="AK51" s="109" t="str">
        <f t="shared" si="243"/>
        <v/>
      </c>
      <c r="AL51" s="102"/>
      <c r="AM51" s="102"/>
      <c r="AN51" s="104" t="str">
        <f t="shared" si="244"/>
        <v/>
      </c>
      <c r="AO51" s="102"/>
      <c r="AP51" s="104" t="str">
        <f t="shared" si="100"/>
        <v/>
      </c>
      <c r="AQ51" s="102"/>
      <c r="AR51" s="102"/>
      <c r="AS51" s="104" t="str">
        <f t="shared" si="245"/>
        <v/>
      </c>
      <c r="AT51" s="102"/>
      <c r="AU51" s="104" t="str">
        <f t="shared" si="101"/>
        <v/>
      </c>
      <c r="AV51" s="102"/>
      <c r="AW51" s="102"/>
      <c r="AX51" s="104" t="str">
        <f t="shared" si="246"/>
        <v/>
      </c>
      <c r="AY51" s="102"/>
      <c r="AZ51" s="104" t="str">
        <f t="shared" si="102"/>
        <v/>
      </c>
      <c r="BA51" s="102"/>
      <c r="BB51" s="102"/>
      <c r="BC51" s="104" t="str">
        <f t="shared" si="247"/>
        <v/>
      </c>
      <c r="BD51" s="102"/>
      <c r="BE51" s="104" t="str">
        <f t="shared" si="103"/>
        <v/>
      </c>
      <c r="BF51" s="102"/>
      <c r="BG51" s="102"/>
      <c r="BH51" s="104" t="str">
        <f t="shared" si="248"/>
        <v/>
      </c>
      <c r="BI51" s="102"/>
      <c r="BJ51" s="104" t="str">
        <f t="shared" si="104"/>
        <v/>
      </c>
      <c r="BK51" s="104" t="str">
        <f t="shared" si="105"/>
        <v/>
      </c>
      <c r="BL51" s="104" t="str">
        <f t="shared" si="106"/>
        <v/>
      </c>
      <c r="BM51" s="104" t="str">
        <f t="shared" si="107"/>
        <v/>
      </c>
      <c r="BN51" s="104" t="str">
        <f t="shared" si="108"/>
        <v/>
      </c>
      <c r="BO51" s="104" t="str">
        <f t="shared" si="109"/>
        <v/>
      </c>
      <c r="BP51" s="105" t="str">
        <f t="shared" si="249"/>
        <v/>
      </c>
      <c r="BQ51" s="109" t="str">
        <f t="shared" si="110"/>
        <v/>
      </c>
      <c r="BR51" s="102"/>
      <c r="BS51" s="102"/>
      <c r="BT51" s="104" t="str">
        <f t="shared" si="250"/>
        <v/>
      </c>
      <c r="BU51" s="102"/>
      <c r="BV51" s="104" t="str">
        <f t="shared" si="111"/>
        <v/>
      </c>
      <c r="BW51" s="102"/>
      <c r="BX51" s="102"/>
      <c r="BY51" s="104" t="str">
        <f t="shared" si="251"/>
        <v/>
      </c>
      <c r="BZ51" s="102"/>
      <c r="CA51" s="104" t="str">
        <f t="shared" si="112"/>
        <v/>
      </c>
      <c r="CB51" s="102"/>
      <c r="CC51" s="102"/>
      <c r="CD51" s="104" t="str">
        <f t="shared" si="252"/>
        <v/>
      </c>
      <c r="CE51" s="102"/>
      <c r="CF51" s="104" t="str">
        <f t="shared" si="113"/>
        <v/>
      </c>
      <c r="CG51" s="102"/>
      <c r="CH51" s="102"/>
      <c r="CI51" s="104" t="str">
        <f t="shared" si="253"/>
        <v/>
      </c>
      <c r="CJ51" s="102"/>
      <c r="CK51" s="104" t="str">
        <f t="shared" si="114"/>
        <v/>
      </c>
      <c r="CL51" s="102"/>
      <c r="CM51" s="102"/>
      <c r="CN51" s="104" t="str">
        <f t="shared" si="254"/>
        <v/>
      </c>
      <c r="CO51" s="102"/>
      <c r="CP51" s="104" t="str">
        <f t="shared" si="115"/>
        <v/>
      </c>
      <c r="CQ51" s="104" t="str">
        <f t="shared" si="116"/>
        <v/>
      </c>
      <c r="CR51" s="104" t="str">
        <f t="shared" si="117"/>
        <v/>
      </c>
      <c r="CS51" s="104" t="str">
        <f t="shared" si="118"/>
        <v/>
      </c>
      <c r="CT51" s="104" t="str">
        <f t="shared" si="119"/>
        <v/>
      </c>
      <c r="CU51" s="104" t="str">
        <f t="shared" si="120"/>
        <v/>
      </c>
      <c r="CV51" s="105" t="str">
        <f t="shared" si="255"/>
        <v/>
      </c>
      <c r="CW51" s="109" t="str">
        <f t="shared" si="121"/>
        <v/>
      </c>
      <c r="CX51" s="102"/>
      <c r="CY51" s="102"/>
      <c r="CZ51" s="104" t="str">
        <f t="shared" si="256"/>
        <v/>
      </c>
      <c r="DA51" s="102"/>
      <c r="DB51" s="104" t="str">
        <f t="shared" si="122"/>
        <v/>
      </c>
      <c r="DC51" s="102"/>
      <c r="DD51" s="102"/>
      <c r="DE51" s="104" t="str">
        <f t="shared" si="257"/>
        <v/>
      </c>
      <c r="DF51" s="102"/>
      <c r="DG51" s="104" t="str">
        <f t="shared" si="123"/>
        <v/>
      </c>
      <c r="DH51" s="102"/>
      <c r="DI51" s="102"/>
      <c r="DJ51" s="104" t="str">
        <f t="shared" si="258"/>
        <v/>
      </c>
      <c r="DK51" s="102"/>
      <c r="DL51" s="104" t="str">
        <f t="shared" si="124"/>
        <v/>
      </c>
      <c r="DM51" s="102"/>
      <c r="DN51" s="102"/>
      <c r="DO51" s="104" t="str">
        <f t="shared" si="259"/>
        <v/>
      </c>
      <c r="DP51" s="102"/>
      <c r="DQ51" s="104" t="str">
        <f t="shared" si="125"/>
        <v/>
      </c>
      <c r="DR51" s="102"/>
      <c r="DS51" s="102"/>
      <c r="DT51" s="104" t="str">
        <f t="shared" si="260"/>
        <v/>
      </c>
      <c r="DU51" s="102"/>
      <c r="DV51" s="104" t="str">
        <f t="shared" si="126"/>
        <v/>
      </c>
      <c r="DW51" s="104" t="str">
        <f t="shared" si="127"/>
        <v/>
      </c>
      <c r="DX51" s="104" t="str">
        <f t="shared" si="128"/>
        <v/>
      </c>
      <c r="DY51" s="104" t="str">
        <f t="shared" si="129"/>
        <v/>
      </c>
      <c r="DZ51" s="104" t="str">
        <f t="shared" si="130"/>
        <v/>
      </c>
      <c r="EA51" s="104" t="str">
        <f t="shared" si="131"/>
        <v/>
      </c>
      <c r="EB51" s="105" t="str">
        <f t="shared" si="261"/>
        <v/>
      </c>
      <c r="EC51" s="109" t="str">
        <f t="shared" si="132"/>
        <v/>
      </c>
      <c r="ED51" s="102"/>
      <c r="EE51" s="102"/>
      <c r="EF51" s="104" t="str">
        <f t="shared" si="262"/>
        <v/>
      </c>
      <c r="EG51" s="102"/>
      <c r="EH51" s="104" t="str">
        <f t="shared" si="133"/>
        <v/>
      </c>
      <c r="EI51" s="102"/>
      <c r="EJ51" s="102"/>
      <c r="EK51" s="104" t="str">
        <f t="shared" si="263"/>
        <v/>
      </c>
      <c r="EL51" s="102"/>
      <c r="EM51" s="104" t="str">
        <f t="shared" si="134"/>
        <v/>
      </c>
      <c r="EN51" s="102"/>
      <c r="EO51" s="102"/>
      <c r="EP51" s="104" t="str">
        <f t="shared" si="264"/>
        <v/>
      </c>
      <c r="EQ51" s="102"/>
      <c r="ER51" s="104" t="str">
        <f t="shared" si="135"/>
        <v/>
      </c>
      <c r="ES51" s="102"/>
      <c r="ET51" s="102"/>
      <c r="EU51" s="104" t="str">
        <f t="shared" si="265"/>
        <v/>
      </c>
      <c r="EV51" s="102"/>
      <c r="EW51" s="104" t="str">
        <f t="shared" si="136"/>
        <v/>
      </c>
      <c r="EX51" s="102"/>
      <c r="EY51" s="102"/>
      <c r="EZ51" s="104" t="str">
        <f t="shared" si="266"/>
        <v/>
      </c>
      <c r="FA51" s="102"/>
      <c r="FB51" s="104" t="str">
        <f t="shared" si="137"/>
        <v/>
      </c>
      <c r="FC51" s="104" t="str">
        <f t="shared" si="138"/>
        <v/>
      </c>
      <c r="FD51" s="104" t="str">
        <f t="shared" si="139"/>
        <v/>
      </c>
      <c r="FE51" s="104" t="str">
        <f t="shared" si="140"/>
        <v/>
      </c>
      <c r="FF51" s="104" t="str">
        <f t="shared" si="141"/>
        <v/>
      </c>
      <c r="FG51" s="104" t="str">
        <f t="shared" si="142"/>
        <v/>
      </c>
      <c r="FH51" s="105" t="str">
        <f t="shared" si="267"/>
        <v/>
      </c>
      <c r="FI51" s="109" t="str">
        <f t="shared" si="143"/>
        <v/>
      </c>
      <c r="FJ51" s="102"/>
      <c r="FK51" s="102"/>
      <c r="FL51" s="104" t="str">
        <f t="shared" si="268"/>
        <v/>
      </c>
      <c r="FM51" s="102"/>
      <c r="FN51" s="104" t="str">
        <f t="shared" si="144"/>
        <v/>
      </c>
      <c r="FO51" s="102"/>
      <c r="FP51" s="102"/>
      <c r="FQ51" s="104" t="str">
        <f t="shared" si="269"/>
        <v/>
      </c>
      <c r="FR51" s="102"/>
      <c r="FS51" s="104" t="str">
        <f t="shared" si="145"/>
        <v/>
      </c>
      <c r="FT51" s="102"/>
      <c r="FU51" s="102"/>
      <c r="FV51" s="104" t="str">
        <f t="shared" si="270"/>
        <v/>
      </c>
      <c r="FW51" s="102"/>
      <c r="FX51" s="104" t="str">
        <f t="shared" si="146"/>
        <v/>
      </c>
      <c r="FY51" s="102"/>
      <c r="FZ51" s="102"/>
      <c r="GA51" s="104" t="str">
        <f t="shared" si="271"/>
        <v/>
      </c>
      <c r="GB51" s="102"/>
      <c r="GC51" s="104" t="str">
        <f t="shared" si="147"/>
        <v/>
      </c>
      <c r="GD51" s="102"/>
      <c r="GE51" s="102"/>
      <c r="GF51" s="104" t="str">
        <f t="shared" si="272"/>
        <v/>
      </c>
      <c r="GG51" s="102"/>
      <c r="GH51" s="104" t="str">
        <f t="shared" si="148"/>
        <v/>
      </c>
      <c r="GI51" s="104" t="str">
        <f t="shared" si="149"/>
        <v/>
      </c>
      <c r="GJ51" s="104" t="str">
        <f t="shared" si="150"/>
        <v/>
      </c>
      <c r="GK51" s="104" t="str">
        <f t="shared" si="151"/>
        <v/>
      </c>
      <c r="GL51" s="104" t="str">
        <f t="shared" si="152"/>
        <v/>
      </c>
      <c r="GM51" s="104" t="str">
        <f t="shared" si="153"/>
        <v/>
      </c>
      <c r="GN51" s="105" t="str">
        <f t="shared" si="273"/>
        <v/>
      </c>
      <c r="GO51" s="109" t="str">
        <f t="shared" si="154"/>
        <v/>
      </c>
      <c r="GP51" s="102"/>
      <c r="GQ51" s="102"/>
      <c r="GR51" s="104" t="str">
        <f t="shared" si="274"/>
        <v/>
      </c>
      <c r="GS51" s="102"/>
      <c r="GT51" s="104" t="str">
        <f t="shared" si="155"/>
        <v/>
      </c>
      <c r="GU51" s="102"/>
      <c r="GV51" s="102"/>
      <c r="GW51" s="104" t="str">
        <f t="shared" si="275"/>
        <v/>
      </c>
      <c r="GX51" s="102"/>
      <c r="GY51" s="104" t="str">
        <f t="shared" si="156"/>
        <v/>
      </c>
      <c r="GZ51" s="102"/>
      <c r="HA51" s="102"/>
      <c r="HB51" s="104" t="str">
        <f t="shared" si="276"/>
        <v/>
      </c>
      <c r="HC51" s="102"/>
      <c r="HD51" s="104" t="str">
        <f t="shared" si="157"/>
        <v/>
      </c>
      <c r="HE51" s="102"/>
      <c r="HF51" s="102"/>
      <c r="HG51" s="104" t="str">
        <f t="shared" si="277"/>
        <v/>
      </c>
      <c r="HH51" s="102"/>
      <c r="HI51" s="104" t="str">
        <f t="shared" si="158"/>
        <v/>
      </c>
      <c r="HJ51" s="102"/>
      <c r="HK51" s="102"/>
      <c r="HL51" s="104" t="str">
        <f t="shared" si="278"/>
        <v/>
      </c>
      <c r="HM51" s="102"/>
      <c r="HN51" s="104" t="str">
        <f t="shared" si="159"/>
        <v/>
      </c>
      <c r="HO51" s="104" t="str">
        <f t="shared" si="160"/>
        <v/>
      </c>
      <c r="HP51" s="104" t="str">
        <f t="shared" si="161"/>
        <v/>
      </c>
      <c r="HQ51" s="104" t="str">
        <f t="shared" si="162"/>
        <v/>
      </c>
      <c r="HR51" s="104" t="str">
        <f t="shared" si="163"/>
        <v/>
      </c>
      <c r="HS51" s="104" t="str">
        <f t="shared" si="164"/>
        <v/>
      </c>
      <c r="HT51" s="105" t="str">
        <f t="shared" si="279"/>
        <v/>
      </c>
      <c r="HU51" s="109" t="str">
        <f t="shared" si="165"/>
        <v/>
      </c>
      <c r="HV51" s="102"/>
      <c r="HW51" s="102"/>
      <c r="HX51" s="104" t="str">
        <f t="shared" si="280"/>
        <v/>
      </c>
      <c r="HY51" s="102"/>
      <c r="HZ51" s="104" t="str">
        <f t="shared" si="166"/>
        <v/>
      </c>
      <c r="IA51" s="102"/>
      <c r="IB51" s="102"/>
      <c r="IC51" s="104" t="str">
        <f t="shared" si="281"/>
        <v/>
      </c>
      <c r="ID51" s="102"/>
      <c r="IE51" s="104" t="str">
        <f t="shared" si="167"/>
        <v/>
      </c>
      <c r="IF51" s="102"/>
      <c r="IG51" s="102"/>
      <c r="IH51" s="104" t="str">
        <f t="shared" si="282"/>
        <v/>
      </c>
      <c r="II51" s="102"/>
      <c r="IJ51" s="104" t="str">
        <f t="shared" si="168"/>
        <v/>
      </c>
      <c r="IK51" s="102"/>
      <c r="IL51" s="102"/>
      <c r="IM51" s="104" t="str">
        <f t="shared" si="283"/>
        <v/>
      </c>
      <c r="IN51" s="102"/>
      <c r="IO51" s="104" t="str">
        <f t="shared" si="169"/>
        <v/>
      </c>
      <c r="IP51" s="102"/>
      <c r="IQ51" s="102"/>
      <c r="IR51" s="104" t="str">
        <f t="shared" si="284"/>
        <v/>
      </c>
      <c r="IS51" s="102"/>
      <c r="IT51" s="104" t="str">
        <f t="shared" si="170"/>
        <v/>
      </c>
      <c r="IU51" s="104" t="str">
        <f t="shared" si="171"/>
        <v/>
      </c>
      <c r="IV51" s="104" t="str">
        <f t="shared" si="172"/>
        <v/>
      </c>
      <c r="IW51" s="104" t="str">
        <f t="shared" si="173"/>
        <v/>
      </c>
      <c r="IX51" s="104" t="str">
        <f t="shared" si="174"/>
        <v/>
      </c>
      <c r="IY51" s="104" t="str">
        <f t="shared" si="175"/>
        <v/>
      </c>
      <c r="IZ51" s="105" t="str">
        <f t="shared" si="285"/>
        <v/>
      </c>
      <c r="JA51" s="109" t="str">
        <f t="shared" si="176"/>
        <v/>
      </c>
      <c r="JB51" s="102"/>
      <c r="JC51" s="102"/>
      <c r="JD51" s="104" t="str">
        <f t="shared" si="286"/>
        <v/>
      </c>
      <c r="JE51" s="102"/>
      <c r="JF51" s="104" t="str">
        <f t="shared" si="177"/>
        <v/>
      </c>
      <c r="JG51" s="102"/>
      <c r="JH51" s="102"/>
      <c r="JI51" s="104" t="str">
        <f t="shared" si="287"/>
        <v/>
      </c>
      <c r="JJ51" s="102"/>
      <c r="JK51" s="104" t="str">
        <f t="shared" si="178"/>
        <v/>
      </c>
      <c r="JL51" s="102"/>
      <c r="JM51" s="102"/>
      <c r="JN51" s="104" t="str">
        <f t="shared" si="288"/>
        <v/>
      </c>
      <c r="JO51" s="102"/>
      <c r="JP51" s="104" t="str">
        <f t="shared" si="179"/>
        <v/>
      </c>
      <c r="JQ51" s="102"/>
      <c r="JR51" s="102"/>
      <c r="JS51" s="104" t="str">
        <f t="shared" si="289"/>
        <v/>
      </c>
      <c r="JT51" s="102"/>
      <c r="JU51" s="104" t="str">
        <f t="shared" si="180"/>
        <v/>
      </c>
      <c r="JV51" s="102"/>
      <c r="JW51" s="102"/>
      <c r="JX51" s="104" t="str">
        <f t="shared" si="290"/>
        <v/>
      </c>
      <c r="JY51" s="102"/>
      <c r="JZ51" s="104" t="str">
        <f t="shared" si="181"/>
        <v/>
      </c>
      <c r="KA51" s="104" t="str">
        <f t="shared" si="182"/>
        <v/>
      </c>
      <c r="KB51" s="104" t="str">
        <f t="shared" si="183"/>
        <v/>
      </c>
      <c r="KC51" s="104" t="str">
        <f t="shared" si="184"/>
        <v/>
      </c>
      <c r="KD51" s="104" t="str">
        <f t="shared" si="185"/>
        <v/>
      </c>
      <c r="KE51" s="104" t="str">
        <f t="shared" si="186"/>
        <v/>
      </c>
      <c r="KF51" s="105" t="str">
        <f t="shared" si="291"/>
        <v/>
      </c>
      <c r="KG51" s="109" t="str">
        <f t="shared" si="187"/>
        <v/>
      </c>
      <c r="KH51" s="102"/>
      <c r="KI51" s="102"/>
      <c r="KJ51" s="104" t="str">
        <f t="shared" si="292"/>
        <v/>
      </c>
      <c r="KK51" s="102"/>
      <c r="KL51" s="104" t="str">
        <f t="shared" si="188"/>
        <v/>
      </c>
      <c r="KM51" s="102"/>
      <c r="KN51" s="102"/>
      <c r="KO51" s="104" t="str">
        <f t="shared" si="293"/>
        <v/>
      </c>
      <c r="KP51" s="102"/>
      <c r="KQ51" s="104" t="str">
        <f t="shared" si="189"/>
        <v/>
      </c>
      <c r="KR51" s="102"/>
      <c r="KS51" s="102"/>
      <c r="KT51" s="104" t="str">
        <f t="shared" si="294"/>
        <v/>
      </c>
      <c r="KU51" s="102"/>
      <c r="KV51" s="104" t="str">
        <f t="shared" si="190"/>
        <v/>
      </c>
      <c r="KW51" s="102"/>
      <c r="KX51" s="102"/>
      <c r="KY51" s="104" t="str">
        <f t="shared" si="295"/>
        <v/>
      </c>
      <c r="KZ51" s="102"/>
      <c r="LA51" s="104" t="str">
        <f t="shared" si="191"/>
        <v/>
      </c>
      <c r="LB51" s="102"/>
      <c r="LC51" s="102"/>
      <c r="LD51" s="104" t="str">
        <f t="shared" si="296"/>
        <v/>
      </c>
      <c r="LE51" s="102"/>
      <c r="LF51" s="104" t="str">
        <f t="shared" si="192"/>
        <v/>
      </c>
      <c r="LG51" s="104" t="str">
        <f t="shared" si="193"/>
        <v/>
      </c>
      <c r="LH51" s="104" t="str">
        <f t="shared" si="194"/>
        <v/>
      </c>
      <c r="LI51" s="104" t="str">
        <f t="shared" si="195"/>
        <v/>
      </c>
      <c r="LJ51" s="104" t="str">
        <f t="shared" si="196"/>
        <v/>
      </c>
      <c r="LK51" s="104" t="str">
        <f t="shared" si="197"/>
        <v/>
      </c>
      <c r="LL51" s="105" t="str">
        <f t="shared" si="297"/>
        <v/>
      </c>
      <c r="LM51" s="109" t="str">
        <f t="shared" si="198"/>
        <v/>
      </c>
      <c r="LN51" s="102"/>
      <c r="LO51" s="102"/>
      <c r="LP51" s="104" t="str">
        <f t="shared" si="298"/>
        <v/>
      </c>
      <c r="LQ51" s="102"/>
      <c r="LR51" s="104" t="str">
        <f t="shared" si="199"/>
        <v/>
      </c>
      <c r="LS51" s="102"/>
      <c r="LT51" s="102"/>
      <c r="LU51" s="104" t="str">
        <f t="shared" si="299"/>
        <v/>
      </c>
      <c r="LV51" s="102"/>
      <c r="LW51" s="104" t="str">
        <f t="shared" si="200"/>
        <v/>
      </c>
      <c r="LX51" s="102"/>
      <c r="LY51" s="102"/>
      <c r="LZ51" s="104" t="str">
        <f t="shared" si="300"/>
        <v/>
      </c>
      <c r="MA51" s="102"/>
      <c r="MB51" s="104" t="str">
        <f t="shared" si="201"/>
        <v/>
      </c>
      <c r="MC51" s="102"/>
      <c r="MD51" s="102"/>
      <c r="ME51" s="104" t="str">
        <f t="shared" si="301"/>
        <v/>
      </c>
      <c r="MF51" s="102"/>
      <c r="MG51" s="104" t="str">
        <f t="shared" si="202"/>
        <v/>
      </c>
      <c r="MH51" s="102"/>
      <c r="MI51" s="102"/>
      <c r="MJ51" s="104" t="str">
        <f t="shared" si="302"/>
        <v/>
      </c>
      <c r="MK51" s="102"/>
      <c r="ML51" s="104" t="str">
        <f t="shared" si="203"/>
        <v/>
      </c>
      <c r="MM51" s="104" t="str">
        <f t="shared" si="204"/>
        <v/>
      </c>
      <c r="MN51" s="104" t="str">
        <f t="shared" si="205"/>
        <v/>
      </c>
      <c r="MO51" s="104" t="str">
        <f t="shared" si="206"/>
        <v/>
      </c>
      <c r="MP51" s="104" t="str">
        <f t="shared" si="207"/>
        <v/>
      </c>
      <c r="MQ51" s="104" t="str">
        <f t="shared" si="208"/>
        <v/>
      </c>
      <c r="MR51" s="105" t="str">
        <f t="shared" si="303"/>
        <v/>
      </c>
      <c r="MS51" s="109" t="str">
        <f t="shared" si="209"/>
        <v/>
      </c>
      <c r="MT51" s="102"/>
      <c r="MU51" s="102"/>
      <c r="MV51" s="104" t="str">
        <f t="shared" si="304"/>
        <v/>
      </c>
      <c r="MW51" s="102"/>
      <c r="MX51" s="104" t="str">
        <f t="shared" si="210"/>
        <v/>
      </c>
      <c r="MY51" s="102"/>
      <c r="MZ51" s="102"/>
      <c r="NA51" s="104" t="str">
        <f t="shared" si="305"/>
        <v/>
      </c>
      <c r="NB51" s="102"/>
      <c r="NC51" s="104" t="str">
        <f t="shared" si="211"/>
        <v/>
      </c>
      <c r="ND51" s="102"/>
      <c r="NE51" s="102"/>
      <c r="NF51" s="104" t="str">
        <f t="shared" si="306"/>
        <v/>
      </c>
      <c r="NG51" s="102"/>
      <c r="NH51" s="104" t="str">
        <f t="shared" si="212"/>
        <v/>
      </c>
      <c r="NI51" s="102"/>
      <c r="NJ51" s="102"/>
      <c r="NK51" s="104" t="str">
        <f t="shared" si="307"/>
        <v/>
      </c>
      <c r="NL51" s="102"/>
      <c r="NM51" s="104" t="str">
        <f t="shared" si="213"/>
        <v/>
      </c>
      <c r="NN51" s="102"/>
      <c r="NO51" s="102"/>
      <c r="NP51" s="104" t="str">
        <f t="shared" si="308"/>
        <v/>
      </c>
      <c r="NQ51" s="102"/>
      <c r="NR51" s="104" t="str">
        <f t="shared" si="214"/>
        <v/>
      </c>
      <c r="NS51" s="104" t="str">
        <f t="shared" si="215"/>
        <v/>
      </c>
      <c r="NT51" s="104" t="str">
        <f t="shared" si="216"/>
        <v/>
      </c>
      <c r="NU51" s="104" t="str">
        <f t="shared" si="217"/>
        <v/>
      </c>
      <c r="NV51" s="104" t="str">
        <f t="shared" si="218"/>
        <v/>
      </c>
      <c r="NW51" s="104" t="str">
        <f t="shared" si="219"/>
        <v/>
      </c>
      <c r="NX51" s="105" t="str">
        <f t="shared" si="309"/>
        <v/>
      </c>
      <c r="NY51" s="109" t="str">
        <f t="shared" si="220"/>
        <v/>
      </c>
      <c r="OA51" s="104" t="str">
        <f t="shared" si="310"/>
        <v/>
      </c>
      <c r="OB51" s="104" t="str">
        <f t="shared" si="311"/>
        <v/>
      </c>
      <c r="OC51" s="104" t="str">
        <f t="shared" si="312"/>
        <v/>
      </c>
      <c r="OD51" s="104" t="str">
        <f t="shared" si="313"/>
        <v/>
      </c>
      <c r="OE51" s="104" t="str">
        <f t="shared" si="314"/>
        <v/>
      </c>
      <c r="OF51" s="104" t="str">
        <f t="shared" si="315"/>
        <v/>
      </c>
      <c r="OG51" s="104" t="str">
        <f t="shared" si="316"/>
        <v/>
      </c>
      <c r="OH51" s="104" t="str">
        <f t="shared" si="317"/>
        <v/>
      </c>
      <c r="OI51" s="104" t="str">
        <f t="shared" si="318"/>
        <v/>
      </c>
      <c r="OJ51" s="104" t="str">
        <f t="shared" si="319"/>
        <v/>
      </c>
      <c r="OK51" s="104" t="str">
        <f t="shared" si="320"/>
        <v/>
      </c>
      <c r="OL51" s="104" t="str">
        <f t="shared" si="84"/>
        <v/>
      </c>
      <c r="OM51" s="134"/>
      <c r="ON51" s="104" t="str">
        <f t="shared" si="321"/>
        <v/>
      </c>
      <c r="OO51" s="104" t="str">
        <f t="shared" si="322"/>
        <v/>
      </c>
      <c r="OP51" s="104" t="str">
        <f t="shared" si="229"/>
        <v/>
      </c>
      <c r="OQ51" s="104" t="str">
        <f t="shared" si="230"/>
        <v/>
      </c>
      <c r="OR51" s="105" t="str">
        <f t="shared" si="221"/>
        <v/>
      </c>
      <c r="OS51" s="105" t="str">
        <f t="shared" si="222"/>
        <v/>
      </c>
      <c r="OT51" s="134"/>
      <c r="OU51" s="109" t="str">
        <f t="shared" si="323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36"/>
        <v>47</v>
      </c>
      <c r="B52" s="237"/>
      <c r="C52" s="237"/>
      <c r="D52" s="237"/>
      <c r="E52" s="238"/>
      <c r="F52" s="102"/>
      <c r="G52" s="102"/>
      <c r="H52" s="104" t="str">
        <f t="shared" si="237"/>
        <v/>
      </c>
      <c r="I52" s="102"/>
      <c r="J52" s="104" t="str">
        <f t="shared" si="90"/>
        <v/>
      </c>
      <c r="K52" s="102"/>
      <c r="L52" s="102"/>
      <c r="M52" s="104" t="str">
        <f t="shared" si="238"/>
        <v/>
      </c>
      <c r="N52" s="102"/>
      <c r="O52" s="104" t="str">
        <f t="shared" si="91"/>
        <v/>
      </c>
      <c r="P52" s="102"/>
      <c r="Q52" s="102"/>
      <c r="R52" s="104" t="str">
        <f t="shared" si="239"/>
        <v/>
      </c>
      <c r="S52" s="102"/>
      <c r="T52" s="104" t="str">
        <f t="shared" si="92"/>
        <v/>
      </c>
      <c r="U52" s="102"/>
      <c r="V52" s="102"/>
      <c r="W52" s="104" t="str">
        <f t="shared" si="240"/>
        <v/>
      </c>
      <c r="X52" s="102"/>
      <c r="Y52" s="104" t="str">
        <f t="shared" si="93"/>
        <v/>
      </c>
      <c r="Z52" s="102"/>
      <c r="AA52" s="102"/>
      <c r="AB52" s="104" t="str">
        <f t="shared" si="241"/>
        <v/>
      </c>
      <c r="AC52" s="102"/>
      <c r="AD52" s="104" t="str">
        <f t="shared" si="94"/>
        <v/>
      </c>
      <c r="AE52" s="104" t="str">
        <f t="shared" si="95"/>
        <v/>
      </c>
      <c r="AF52" s="104" t="str">
        <f t="shared" si="96"/>
        <v/>
      </c>
      <c r="AG52" s="104" t="str">
        <f t="shared" si="97"/>
        <v/>
      </c>
      <c r="AH52" s="104" t="str">
        <f t="shared" si="98"/>
        <v/>
      </c>
      <c r="AI52" s="104" t="str">
        <f t="shared" si="99"/>
        <v/>
      </c>
      <c r="AJ52" s="105" t="str">
        <f t="shared" si="242"/>
        <v/>
      </c>
      <c r="AK52" s="109" t="str">
        <f t="shared" si="243"/>
        <v/>
      </c>
      <c r="AL52" s="102"/>
      <c r="AM52" s="102"/>
      <c r="AN52" s="104" t="str">
        <f t="shared" si="244"/>
        <v/>
      </c>
      <c r="AO52" s="102"/>
      <c r="AP52" s="104" t="str">
        <f t="shared" si="100"/>
        <v/>
      </c>
      <c r="AQ52" s="102"/>
      <c r="AR52" s="102"/>
      <c r="AS52" s="104" t="str">
        <f t="shared" si="245"/>
        <v/>
      </c>
      <c r="AT52" s="102"/>
      <c r="AU52" s="104" t="str">
        <f t="shared" si="101"/>
        <v/>
      </c>
      <c r="AV52" s="102"/>
      <c r="AW52" s="102"/>
      <c r="AX52" s="104" t="str">
        <f t="shared" si="246"/>
        <v/>
      </c>
      <c r="AY52" s="102"/>
      <c r="AZ52" s="104" t="str">
        <f t="shared" si="102"/>
        <v/>
      </c>
      <c r="BA52" s="102"/>
      <c r="BB52" s="102"/>
      <c r="BC52" s="104" t="str">
        <f t="shared" si="247"/>
        <v/>
      </c>
      <c r="BD52" s="102"/>
      <c r="BE52" s="104" t="str">
        <f t="shared" si="103"/>
        <v/>
      </c>
      <c r="BF52" s="102"/>
      <c r="BG52" s="102"/>
      <c r="BH52" s="104" t="str">
        <f t="shared" si="248"/>
        <v/>
      </c>
      <c r="BI52" s="102"/>
      <c r="BJ52" s="104" t="str">
        <f t="shared" si="104"/>
        <v/>
      </c>
      <c r="BK52" s="104" t="str">
        <f t="shared" si="105"/>
        <v/>
      </c>
      <c r="BL52" s="104" t="str">
        <f t="shared" si="106"/>
        <v/>
      </c>
      <c r="BM52" s="104" t="str">
        <f t="shared" si="107"/>
        <v/>
      </c>
      <c r="BN52" s="104" t="str">
        <f t="shared" si="108"/>
        <v/>
      </c>
      <c r="BO52" s="104" t="str">
        <f t="shared" si="109"/>
        <v/>
      </c>
      <c r="BP52" s="105" t="str">
        <f t="shared" si="249"/>
        <v/>
      </c>
      <c r="BQ52" s="109" t="str">
        <f t="shared" si="110"/>
        <v/>
      </c>
      <c r="BR52" s="102"/>
      <c r="BS52" s="102"/>
      <c r="BT52" s="104" t="str">
        <f t="shared" si="250"/>
        <v/>
      </c>
      <c r="BU52" s="102"/>
      <c r="BV52" s="104" t="str">
        <f t="shared" si="111"/>
        <v/>
      </c>
      <c r="BW52" s="102"/>
      <c r="BX52" s="102"/>
      <c r="BY52" s="104" t="str">
        <f t="shared" si="251"/>
        <v/>
      </c>
      <c r="BZ52" s="102"/>
      <c r="CA52" s="104" t="str">
        <f t="shared" si="112"/>
        <v/>
      </c>
      <c r="CB52" s="102"/>
      <c r="CC52" s="102"/>
      <c r="CD52" s="104" t="str">
        <f t="shared" si="252"/>
        <v/>
      </c>
      <c r="CE52" s="102"/>
      <c r="CF52" s="104" t="str">
        <f t="shared" si="113"/>
        <v/>
      </c>
      <c r="CG52" s="102"/>
      <c r="CH52" s="102"/>
      <c r="CI52" s="104" t="str">
        <f t="shared" si="253"/>
        <v/>
      </c>
      <c r="CJ52" s="102"/>
      <c r="CK52" s="104" t="str">
        <f t="shared" si="114"/>
        <v/>
      </c>
      <c r="CL52" s="102"/>
      <c r="CM52" s="102"/>
      <c r="CN52" s="104" t="str">
        <f t="shared" si="254"/>
        <v/>
      </c>
      <c r="CO52" s="102"/>
      <c r="CP52" s="104" t="str">
        <f t="shared" si="115"/>
        <v/>
      </c>
      <c r="CQ52" s="104" t="str">
        <f t="shared" si="116"/>
        <v/>
      </c>
      <c r="CR52" s="104" t="str">
        <f t="shared" si="117"/>
        <v/>
      </c>
      <c r="CS52" s="104" t="str">
        <f t="shared" si="118"/>
        <v/>
      </c>
      <c r="CT52" s="104" t="str">
        <f t="shared" si="119"/>
        <v/>
      </c>
      <c r="CU52" s="104" t="str">
        <f t="shared" si="120"/>
        <v/>
      </c>
      <c r="CV52" s="105" t="str">
        <f t="shared" si="255"/>
        <v/>
      </c>
      <c r="CW52" s="109" t="str">
        <f t="shared" si="121"/>
        <v/>
      </c>
      <c r="CX52" s="102"/>
      <c r="CY52" s="102"/>
      <c r="CZ52" s="104" t="str">
        <f t="shared" si="256"/>
        <v/>
      </c>
      <c r="DA52" s="102"/>
      <c r="DB52" s="104" t="str">
        <f t="shared" si="122"/>
        <v/>
      </c>
      <c r="DC52" s="102"/>
      <c r="DD52" s="102"/>
      <c r="DE52" s="104" t="str">
        <f t="shared" si="257"/>
        <v/>
      </c>
      <c r="DF52" s="102"/>
      <c r="DG52" s="104" t="str">
        <f t="shared" si="123"/>
        <v/>
      </c>
      <c r="DH52" s="102"/>
      <c r="DI52" s="102"/>
      <c r="DJ52" s="104" t="str">
        <f t="shared" si="258"/>
        <v/>
      </c>
      <c r="DK52" s="102"/>
      <c r="DL52" s="104" t="str">
        <f t="shared" si="124"/>
        <v/>
      </c>
      <c r="DM52" s="102"/>
      <c r="DN52" s="102"/>
      <c r="DO52" s="104" t="str">
        <f t="shared" si="259"/>
        <v/>
      </c>
      <c r="DP52" s="102"/>
      <c r="DQ52" s="104" t="str">
        <f t="shared" si="125"/>
        <v/>
      </c>
      <c r="DR52" s="102"/>
      <c r="DS52" s="102"/>
      <c r="DT52" s="104" t="str">
        <f t="shared" si="260"/>
        <v/>
      </c>
      <c r="DU52" s="102"/>
      <c r="DV52" s="104" t="str">
        <f t="shared" si="126"/>
        <v/>
      </c>
      <c r="DW52" s="104" t="str">
        <f t="shared" si="127"/>
        <v/>
      </c>
      <c r="DX52" s="104" t="str">
        <f t="shared" si="128"/>
        <v/>
      </c>
      <c r="DY52" s="104" t="str">
        <f t="shared" si="129"/>
        <v/>
      </c>
      <c r="DZ52" s="104" t="str">
        <f t="shared" si="130"/>
        <v/>
      </c>
      <c r="EA52" s="104" t="str">
        <f t="shared" si="131"/>
        <v/>
      </c>
      <c r="EB52" s="105" t="str">
        <f t="shared" si="261"/>
        <v/>
      </c>
      <c r="EC52" s="109" t="str">
        <f t="shared" si="132"/>
        <v/>
      </c>
      <c r="ED52" s="102"/>
      <c r="EE52" s="102"/>
      <c r="EF52" s="104" t="str">
        <f t="shared" si="262"/>
        <v/>
      </c>
      <c r="EG52" s="102"/>
      <c r="EH52" s="104" t="str">
        <f t="shared" si="133"/>
        <v/>
      </c>
      <c r="EI52" s="102"/>
      <c r="EJ52" s="102"/>
      <c r="EK52" s="104" t="str">
        <f t="shared" si="263"/>
        <v/>
      </c>
      <c r="EL52" s="102"/>
      <c r="EM52" s="104" t="str">
        <f t="shared" si="134"/>
        <v/>
      </c>
      <c r="EN52" s="102"/>
      <c r="EO52" s="102"/>
      <c r="EP52" s="104" t="str">
        <f t="shared" si="264"/>
        <v/>
      </c>
      <c r="EQ52" s="102"/>
      <c r="ER52" s="104" t="str">
        <f t="shared" si="135"/>
        <v/>
      </c>
      <c r="ES52" s="102"/>
      <c r="ET52" s="102"/>
      <c r="EU52" s="104" t="str">
        <f t="shared" si="265"/>
        <v/>
      </c>
      <c r="EV52" s="102"/>
      <c r="EW52" s="104" t="str">
        <f t="shared" si="136"/>
        <v/>
      </c>
      <c r="EX52" s="102"/>
      <c r="EY52" s="102"/>
      <c r="EZ52" s="104" t="str">
        <f t="shared" si="266"/>
        <v/>
      </c>
      <c r="FA52" s="102"/>
      <c r="FB52" s="104" t="str">
        <f t="shared" si="137"/>
        <v/>
      </c>
      <c r="FC52" s="104" t="str">
        <f t="shared" si="138"/>
        <v/>
      </c>
      <c r="FD52" s="104" t="str">
        <f t="shared" si="139"/>
        <v/>
      </c>
      <c r="FE52" s="104" t="str">
        <f t="shared" si="140"/>
        <v/>
      </c>
      <c r="FF52" s="104" t="str">
        <f t="shared" si="141"/>
        <v/>
      </c>
      <c r="FG52" s="104" t="str">
        <f t="shared" si="142"/>
        <v/>
      </c>
      <c r="FH52" s="105" t="str">
        <f t="shared" si="267"/>
        <v/>
      </c>
      <c r="FI52" s="109" t="str">
        <f t="shared" si="143"/>
        <v/>
      </c>
      <c r="FJ52" s="102"/>
      <c r="FK52" s="102"/>
      <c r="FL52" s="104" t="str">
        <f t="shared" si="268"/>
        <v/>
      </c>
      <c r="FM52" s="102"/>
      <c r="FN52" s="104" t="str">
        <f t="shared" si="144"/>
        <v/>
      </c>
      <c r="FO52" s="102"/>
      <c r="FP52" s="102"/>
      <c r="FQ52" s="104" t="str">
        <f t="shared" si="269"/>
        <v/>
      </c>
      <c r="FR52" s="102"/>
      <c r="FS52" s="104" t="str">
        <f t="shared" si="145"/>
        <v/>
      </c>
      <c r="FT52" s="102"/>
      <c r="FU52" s="102"/>
      <c r="FV52" s="104" t="str">
        <f t="shared" si="270"/>
        <v/>
      </c>
      <c r="FW52" s="102"/>
      <c r="FX52" s="104" t="str">
        <f t="shared" si="146"/>
        <v/>
      </c>
      <c r="FY52" s="102"/>
      <c r="FZ52" s="102"/>
      <c r="GA52" s="104" t="str">
        <f t="shared" si="271"/>
        <v/>
      </c>
      <c r="GB52" s="102"/>
      <c r="GC52" s="104" t="str">
        <f t="shared" si="147"/>
        <v/>
      </c>
      <c r="GD52" s="102"/>
      <c r="GE52" s="102"/>
      <c r="GF52" s="104" t="str">
        <f t="shared" si="272"/>
        <v/>
      </c>
      <c r="GG52" s="102"/>
      <c r="GH52" s="104" t="str">
        <f t="shared" si="148"/>
        <v/>
      </c>
      <c r="GI52" s="104" t="str">
        <f t="shared" si="149"/>
        <v/>
      </c>
      <c r="GJ52" s="104" t="str">
        <f t="shared" si="150"/>
        <v/>
      </c>
      <c r="GK52" s="104" t="str">
        <f t="shared" si="151"/>
        <v/>
      </c>
      <c r="GL52" s="104" t="str">
        <f t="shared" si="152"/>
        <v/>
      </c>
      <c r="GM52" s="104" t="str">
        <f t="shared" si="153"/>
        <v/>
      </c>
      <c r="GN52" s="105" t="str">
        <f t="shared" si="273"/>
        <v/>
      </c>
      <c r="GO52" s="109" t="str">
        <f t="shared" si="154"/>
        <v/>
      </c>
      <c r="GP52" s="102"/>
      <c r="GQ52" s="102"/>
      <c r="GR52" s="104" t="str">
        <f t="shared" si="274"/>
        <v/>
      </c>
      <c r="GS52" s="102"/>
      <c r="GT52" s="104" t="str">
        <f t="shared" si="155"/>
        <v/>
      </c>
      <c r="GU52" s="102"/>
      <c r="GV52" s="102"/>
      <c r="GW52" s="104" t="str">
        <f t="shared" si="275"/>
        <v/>
      </c>
      <c r="GX52" s="102"/>
      <c r="GY52" s="104" t="str">
        <f t="shared" si="156"/>
        <v/>
      </c>
      <c r="GZ52" s="102"/>
      <c r="HA52" s="102"/>
      <c r="HB52" s="104" t="str">
        <f t="shared" si="276"/>
        <v/>
      </c>
      <c r="HC52" s="102"/>
      <c r="HD52" s="104" t="str">
        <f t="shared" si="157"/>
        <v/>
      </c>
      <c r="HE52" s="102"/>
      <c r="HF52" s="102"/>
      <c r="HG52" s="104" t="str">
        <f t="shared" si="277"/>
        <v/>
      </c>
      <c r="HH52" s="102"/>
      <c r="HI52" s="104" t="str">
        <f t="shared" si="158"/>
        <v/>
      </c>
      <c r="HJ52" s="102"/>
      <c r="HK52" s="102"/>
      <c r="HL52" s="104" t="str">
        <f t="shared" si="278"/>
        <v/>
      </c>
      <c r="HM52" s="102"/>
      <c r="HN52" s="104" t="str">
        <f t="shared" si="159"/>
        <v/>
      </c>
      <c r="HO52" s="104" t="str">
        <f t="shared" si="160"/>
        <v/>
      </c>
      <c r="HP52" s="104" t="str">
        <f t="shared" si="161"/>
        <v/>
      </c>
      <c r="HQ52" s="104" t="str">
        <f t="shared" si="162"/>
        <v/>
      </c>
      <c r="HR52" s="104" t="str">
        <f t="shared" si="163"/>
        <v/>
      </c>
      <c r="HS52" s="104" t="str">
        <f t="shared" si="164"/>
        <v/>
      </c>
      <c r="HT52" s="105" t="str">
        <f t="shared" si="279"/>
        <v/>
      </c>
      <c r="HU52" s="109" t="str">
        <f t="shared" si="165"/>
        <v/>
      </c>
      <c r="HV52" s="102"/>
      <c r="HW52" s="102"/>
      <c r="HX52" s="104" t="str">
        <f t="shared" si="280"/>
        <v/>
      </c>
      <c r="HY52" s="102"/>
      <c r="HZ52" s="104" t="str">
        <f t="shared" si="166"/>
        <v/>
      </c>
      <c r="IA52" s="102"/>
      <c r="IB52" s="102"/>
      <c r="IC52" s="104" t="str">
        <f t="shared" si="281"/>
        <v/>
      </c>
      <c r="ID52" s="102"/>
      <c r="IE52" s="104" t="str">
        <f t="shared" si="167"/>
        <v/>
      </c>
      <c r="IF52" s="102"/>
      <c r="IG52" s="102"/>
      <c r="IH52" s="104" t="str">
        <f t="shared" si="282"/>
        <v/>
      </c>
      <c r="II52" s="102"/>
      <c r="IJ52" s="104" t="str">
        <f t="shared" si="168"/>
        <v/>
      </c>
      <c r="IK52" s="102"/>
      <c r="IL52" s="102"/>
      <c r="IM52" s="104" t="str">
        <f t="shared" si="283"/>
        <v/>
      </c>
      <c r="IN52" s="102"/>
      <c r="IO52" s="104" t="str">
        <f t="shared" si="169"/>
        <v/>
      </c>
      <c r="IP52" s="102"/>
      <c r="IQ52" s="102"/>
      <c r="IR52" s="104" t="str">
        <f t="shared" si="284"/>
        <v/>
      </c>
      <c r="IS52" s="102"/>
      <c r="IT52" s="104" t="str">
        <f t="shared" si="170"/>
        <v/>
      </c>
      <c r="IU52" s="104" t="str">
        <f t="shared" si="171"/>
        <v/>
      </c>
      <c r="IV52" s="104" t="str">
        <f t="shared" si="172"/>
        <v/>
      </c>
      <c r="IW52" s="104" t="str">
        <f t="shared" si="173"/>
        <v/>
      </c>
      <c r="IX52" s="104" t="str">
        <f t="shared" si="174"/>
        <v/>
      </c>
      <c r="IY52" s="104" t="str">
        <f t="shared" si="175"/>
        <v/>
      </c>
      <c r="IZ52" s="105" t="str">
        <f t="shared" si="285"/>
        <v/>
      </c>
      <c r="JA52" s="109" t="str">
        <f t="shared" si="176"/>
        <v/>
      </c>
      <c r="JB52" s="102"/>
      <c r="JC52" s="102"/>
      <c r="JD52" s="104" t="str">
        <f t="shared" si="286"/>
        <v/>
      </c>
      <c r="JE52" s="102"/>
      <c r="JF52" s="104" t="str">
        <f t="shared" si="177"/>
        <v/>
      </c>
      <c r="JG52" s="102"/>
      <c r="JH52" s="102"/>
      <c r="JI52" s="104" t="str">
        <f t="shared" si="287"/>
        <v/>
      </c>
      <c r="JJ52" s="102"/>
      <c r="JK52" s="104" t="str">
        <f t="shared" si="178"/>
        <v/>
      </c>
      <c r="JL52" s="102"/>
      <c r="JM52" s="102"/>
      <c r="JN52" s="104" t="str">
        <f t="shared" si="288"/>
        <v/>
      </c>
      <c r="JO52" s="102"/>
      <c r="JP52" s="104" t="str">
        <f t="shared" si="179"/>
        <v/>
      </c>
      <c r="JQ52" s="102"/>
      <c r="JR52" s="102"/>
      <c r="JS52" s="104" t="str">
        <f t="shared" si="289"/>
        <v/>
      </c>
      <c r="JT52" s="102"/>
      <c r="JU52" s="104" t="str">
        <f t="shared" si="180"/>
        <v/>
      </c>
      <c r="JV52" s="102"/>
      <c r="JW52" s="102"/>
      <c r="JX52" s="104" t="str">
        <f t="shared" si="290"/>
        <v/>
      </c>
      <c r="JY52" s="102"/>
      <c r="JZ52" s="104" t="str">
        <f t="shared" si="181"/>
        <v/>
      </c>
      <c r="KA52" s="104" t="str">
        <f t="shared" si="182"/>
        <v/>
      </c>
      <c r="KB52" s="104" t="str">
        <f t="shared" si="183"/>
        <v/>
      </c>
      <c r="KC52" s="104" t="str">
        <f t="shared" si="184"/>
        <v/>
      </c>
      <c r="KD52" s="104" t="str">
        <f t="shared" si="185"/>
        <v/>
      </c>
      <c r="KE52" s="104" t="str">
        <f t="shared" si="186"/>
        <v/>
      </c>
      <c r="KF52" s="105" t="str">
        <f t="shared" si="291"/>
        <v/>
      </c>
      <c r="KG52" s="109" t="str">
        <f t="shared" si="187"/>
        <v/>
      </c>
      <c r="KH52" s="102"/>
      <c r="KI52" s="102"/>
      <c r="KJ52" s="104" t="str">
        <f t="shared" si="292"/>
        <v/>
      </c>
      <c r="KK52" s="102"/>
      <c r="KL52" s="104" t="str">
        <f t="shared" si="188"/>
        <v/>
      </c>
      <c r="KM52" s="102"/>
      <c r="KN52" s="102"/>
      <c r="KO52" s="104" t="str">
        <f t="shared" si="293"/>
        <v/>
      </c>
      <c r="KP52" s="102"/>
      <c r="KQ52" s="104" t="str">
        <f t="shared" si="189"/>
        <v/>
      </c>
      <c r="KR52" s="102"/>
      <c r="KS52" s="102"/>
      <c r="KT52" s="104" t="str">
        <f t="shared" si="294"/>
        <v/>
      </c>
      <c r="KU52" s="102"/>
      <c r="KV52" s="104" t="str">
        <f t="shared" si="190"/>
        <v/>
      </c>
      <c r="KW52" s="102"/>
      <c r="KX52" s="102"/>
      <c r="KY52" s="104" t="str">
        <f t="shared" si="295"/>
        <v/>
      </c>
      <c r="KZ52" s="102"/>
      <c r="LA52" s="104" t="str">
        <f t="shared" si="191"/>
        <v/>
      </c>
      <c r="LB52" s="102"/>
      <c r="LC52" s="102"/>
      <c r="LD52" s="104" t="str">
        <f t="shared" si="296"/>
        <v/>
      </c>
      <c r="LE52" s="102"/>
      <c r="LF52" s="104" t="str">
        <f t="shared" si="192"/>
        <v/>
      </c>
      <c r="LG52" s="104" t="str">
        <f t="shared" si="193"/>
        <v/>
      </c>
      <c r="LH52" s="104" t="str">
        <f t="shared" si="194"/>
        <v/>
      </c>
      <c r="LI52" s="104" t="str">
        <f t="shared" si="195"/>
        <v/>
      </c>
      <c r="LJ52" s="104" t="str">
        <f t="shared" si="196"/>
        <v/>
      </c>
      <c r="LK52" s="104" t="str">
        <f t="shared" si="197"/>
        <v/>
      </c>
      <c r="LL52" s="105" t="str">
        <f t="shared" si="297"/>
        <v/>
      </c>
      <c r="LM52" s="109" t="str">
        <f t="shared" si="198"/>
        <v/>
      </c>
      <c r="LN52" s="102"/>
      <c r="LO52" s="102"/>
      <c r="LP52" s="104" t="str">
        <f t="shared" si="298"/>
        <v/>
      </c>
      <c r="LQ52" s="102"/>
      <c r="LR52" s="104" t="str">
        <f t="shared" si="199"/>
        <v/>
      </c>
      <c r="LS52" s="102"/>
      <c r="LT52" s="102"/>
      <c r="LU52" s="104" t="str">
        <f t="shared" si="299"/>
        <v/>
      </c>
      <c r="LV52" s="102"/>
      <c r="LW52" s="104" t="str">
        <f t="shared" si="200"/>
        <v/>
      </c>
      <c r="LX52" s="102"/>
      <c r="LY52" s="102"/>
      <c r="LZ52" s="104" t="str">
        <f t="shared" si="300"/>
        <v/>
      </c>
      <c r="MA52" s="102"/>
      <c r="MB52" s="104" t="str">
        <f t="shared" si="201"/>
        <v/>
      </c>
      <c r="MC52" s="102"/>
      <c r="MD52" s="102"/>
      <c r="ME52" s="104" t="str">
        <f t="shared" si="301"/>
        <v/>
      </c>
      <c r="MF52" s="102"/>
      <c r="MG52" s="104" t="str">
        <f t="shared" si="202"/>
        <v/>
      </c>
      <c r="MH52" s="102"/>
      <c r="MI52" s="102"/>
      <c r="MJ52" s="104" t="str">
        <f t="shared" si="302"/>
        <v/>
      </c>
      <c r="MK52" s="102"/>
      <c r="ML52" s="104" t="str">
        <f t="shared" si="203"/>
        <v/>
      </c>
      <c r="MM52" s="104" t="str">
        <f t="shared" si="204"/>
        <v/>
      </c>
      <c r="MN52" s="104" t="str">
        <f t="shared" si="205"/>
        <v/>
      </c>
      <c r="MO52" s="104" t="str">
        <f t="shared" si="206"/>
        <v/>
      </c>
      <c r="MP52" s="104" t="str">
        <f t="shared" si="207"/>
        <v/>
      </c>
      <c r="MQ52" s="104" t="str">
        <f t="shared" si="208"/>
        <v/>
      </c>
      <c r="MR52" s="105" t="str">
        <f t="shared" si="303"/>
        <v/>
      </c>
      <c r="MS52" s="109" t="str">
        <f t="shared" si="209"/>
        <v/>
      </c>
      <c r="MT52" s="102"/>
      <c r="MU52" s="102"/>
      <c r="MV52" s="104" t="str">
        <f t="shared" si="304"/>
        <v/>
      </c>
      <c r="MW52" s="102"/>
      <c r="MX52" s="104" t="str">
        <f t="shared" si="210"/>
        <v/>
      </c>
      <c r="MY52" s="102"/>
      <c r="MZ52" s="102"/>
      <c r="NA52" s="104" t="str">
        <f t="shared" si="305"/>
        <v/>
      </c>
      <c r="NB52" s="102"/>
      <c r="NC52" s="104" t="str">
        <f t="shared" si="211"/>
        <v/>
      </c>
      <c r="ND52" s="102"/>
      <c r="NE52" s="102"/>
      <c r="NF52" s="104" t="str">
        <f t="shared" si="306"/>
        <v/>
      </c>
      <c r="NG52" s="102"/>
      <c r="NH52" s="104" t="str">
        <f t="shared" si="212"/>
        <v/>
      </c>
      <c r="NI52" s="102"/>
      <c r="NJ52" s="102"/>
      <c r="NK52" s="104" t="str">
        <f t="shared" si="307"/>
        <v/>
      </c>
      <c r="NL52" s="102"/>
      <c r="NM52" s="104" t="str">
        <f t="shared" si="213"/>
        <v/>
      </c>
      <c r="NN52" s="102"/>
      <c r="NO52" s="102"/>
      <c r="NP52" s="104" t="str">
        <f t="shared" si="308"/>
        <v/>
      </c>
      <c r="NQ52" s="102"/>
      <c r="NR52" s="104" t="str">
        <f t="shared" si="214"/>
        <v/>
      </c>
      <c r="NS52" s="104" t="str">
        <f t="shared" si="215"/>
        <v/>
      </c>
      <c r="NT52" s="104" t="str">
        <f t="shared" si="216"/>
        <v/>
      </c>
      <c r="NU52" s="104" t="str">
        <f t="shared" si="217"/>
        <v/>
      </c>
      <c r="NV52" s="104" t="str">
        <f t="shared" si="218"/>
        <v/>
      </c>
      <c r="NW52" s="104" t="str">
        <f t="shared" si="219"/>
        <v/>
      </c>
      <c r="NX52" s="105" t="str">
        <f t="shared" si="309"/>
        <v/>
      </c>
      <c r="NY52" s="109" t="str">
        <f t="shared" si="220"/>
        <v/>
      </c>
      <c r="OA52" s="104" t="str">
        <f t="shared" si="310"/>
        <v/>
      </c>
      <c r="OB52" s="104" t="str">
        <f t="shared" si="311"/>
        <v/>
      </c>
      <c r="OC52" s="104" t="str">
        <f t="shared" si="312"/>
        <v/>
      </c>
      <c r="OD52" s="104" t="str">
        <f t="shared" si="313"/>
        <v/>
      </c>
      <c r="OE52" s="104" t="str">
        <f t="shared" si="314"/>
        <v/>
      </c>
      <c r="OF52" s="104" t="str">
        <f t="shared" si="315"/>
        <v/>
      </c>
      <c r="OG52" s="104" t="str">
        <f t="shared" si="316"/>
        <v/>
      </c>
      <c r="OH52" s="104" t="str">
        <f t="shared" si="317"/>
        <v/>
      </c>
      <c r="OI52" s="104" t="str">
        <f t="shared" si="318"/>
        <v/>
      </c>
      <c r="OJ52" s="104" t="str">
        <f t="shared" si="319"/>
        <v/>
      </c>
      <c r="OK52" s="104" t="str">
        <f t="shared" si="320"/>
        <v/>
      </c>
      <c r="OL52" s="104" t="str">
        <f t="shared" si="84"/>
        <v/>
      </c>
      <c r="OM52" s="134"/>
      <c r="ON52" s="104" t="str">
        <f t="shared" si="321"/>
        <v/>
      </c>
      <c r="OO52" s="104" t="str">
        <f t="shared" si="322"/>
        <v/>
      </c>
      <c r="OP52" s="104" t="str">
        <f t="shared" si="229"/>
        <v/>
      </c>
      <c r="OQ52" s="104" t="str">
        <f t="shared" si="230"/>
        <v/>
      </c>
      <c r="OR52" s="105" t="str">
        <f t="shared" si="221"/>
        <v/>
      </c>
      <c r="OS52" s="105" t="str">
        <f t="shared" si="222"/>
        <v/>
      </c>
      <c r="OT52" s="134"/>
      <c r="OU52" s="109" t="str">
        <f t="shared" si="323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36"/>
        <v>48</v>
      </c>
      <c r="B53" s="237"/>
      <c r="C53" s="237"/>
      <c r="D53" s="237"/>
      <c r="E53" s="238"/>
      <c r="F53" s="102"/>
      <c r="G53" s="102"/>
      <c r="H53" s="104" t="str">
        <f t="shared" si="237"/>
        <v/>
      </c>
      <c r="I53" s="102"/>
      <c r="J53" s="104" t="str">
        <f t="shared" si="90"/>
        <v/>
      </c>
      <c r="K53" s="102"/>
      <c r="L53" s="102"/>
      <c r="M53" s="104" t="str">
        <f t="shared" si="238"/>
        <v/>
      </c>
      <c r="N53" s="102"/>
      <c r="O53" s="104" t="str">
        <f t="shared" si="91"/>
        <v/>
      </c>
      <c r="P53" s="102"/>
      <c r="Q53" s="102"/>
      <c r="R53" s="104" t="str">
        <f t="shared" si="239"/>
        <v/>
      </c>
      <c r="S53" s="102"/>
      <c r="T53" s="104" t="str">
        <f t="shared" si="92"/>
        <v/>
      </c>
      <c r="U53" s="102"/>
      <c r="V53" s="102"/>
      <c r="W53" s="104" t="str">
        <f t="shared" si="240"/>
        <v/>
      </c>
      <c r="X53" s="102"/>
      <c r="Y53" s="104" t="str">
        <f t="shared" si="93"/>
        <v/>
      </c>
      <c r="Z53" s="102"/>
      <c r="AA53" s="102"/>
      <c r="AB53" s="104" t="str">
        <f t="shared" si="241"/>
        <v/>
      </c>
      <c r="AC53" s="102"/>
      <c r="AD53" s="104" t="str">
        <f t="shared" si="94"/>
        <v/>
      </c>
      <c r="AE53" s="104" t="str">
        <f t="shared" si="95"/>
        <v/>
      </c>
      <c r="AF53" s="104" t="str">
        <f t="shared" si="96"/>
        <v/>
      </c>
      <c r="AG53" s="104" t="str">
        <f t="shared" si="97"/>
        <v/>
      </c>
      <c r="AH53" s="104" t="str">
        <f t="shared" si="98"/>
        <v/>
      </c>
      <c r="AI53" s="104" t="str">
        <f t="shared" si="99"/>
        <v/>
      </c>
      <c r="AJ53" s="105" t="str">
        <f t="shared" si="242"/>
        <v/>
      </c>
      <c r="AK53" s="109" t="str">
        <f t="shared" si="243"/>
        <v/>
      </c>
      <c r="AL53" s="102"/>
      <c r="AM53" s="102"/>
      <c r="AN53" s="104" t="str">
        <f t="shared" si="244"/>
        <v/>
      </c>
      <c r="AO53" s="102"/>
      <c r="AP53" s="104" t="str">
        <f t="shared" si="100"/>
        <v/>
      </c>
      <c r="AQ53" s="102"/>
      <c r="AR53" s="102"/>
      <c r="AS53" s="104" t="str">
        <f t="shared" si="245"/>
        <v/>
      </c>
      <c r="AT53" s="102"/>
      <c r="AU53" s="104" t="str">
        <f t="shared" si="101"/>
        <v/>
      </c>
      <c r="AV53" s="102"/>
      <c r="AW53" s="102"/>
      <c r="AX53" s="104" t="str">
        <f t="shared" si="246"/>
        <v/>
      </c>
      <c r="AY53" s="102"/>
      <c r="AZ53" s="104" t="str">
        <f t="shared" si="102"/>
        <v/>
      </c>
      <c r="BA53" s="102"/>
      <c r="BB53" s="102"/>
      <c r="BC53" s="104" t="str">
        <f t="shared" si="247"/>
        <v/>
      </c>
      <c r="BD53" s="102"/>
      <c r="BE53" s="104" t="str">
        <f t="shared" si="103"/>
        <v/>
      </c>
      <c r="BF53" s="102"/>
      <c r="BG53" s="102"/>
      <c r="BH53" s="104" t="str">
        <f t="shared" si="248"/>
        <v/>
      </c>
      <c r="BI53" s="102"/>
      <c r="BJ53" s="104" t="str">
        <f t="shared" si="104"/>
        <v/>
      </c>
      <c r="BK53" s="104" t="str">
        <f t="shared" si="105"/>
        <v/>
      </c>
      <c r="BL53" s="104" t="str">
        <f t="shared" si="106"/>
        <v/>
      </c>
      <c r="BM53" s="104" t="str">
        <f t="shared" si="107"/>
        <v/>
      </c>
      <c r="BN53" s="104" t="str">
        <f t="shared" si="108"/>
        <v/>
      </c>
      <c r="BO53" s="104" t="str">
        <f t="shared" si="109"/>
        <v/>
      </c>
      <c r="BP53" s="105" t="str">
        <f t="shared" si="249"/>
        <v/>
      </c>
      <c r="BQ53" s="109" t="str">
        <f t="shared" si="110"/>
        <v/>
      </c>
      <c r="BR53" s="102"/>
      <c r="BS53" s="102"/>
      <c r="BT53" s="104" t="str">
        <f t="shared" si="250"/>
        <v/>
      </c>
      <c r="BU53" s="102"/>
      <c r="BV53" s="104" t="str">
        <f t="shared" si="111"/>
        <v/>
      </c>
      <c r="BW53" s="102"/>
      <c r="BX53" s="102"/>
      <c r="BY53" s="104" t="str">
        <f t="shared" si="251"/>
        <v/>
      </c>
      <c r="BZ53" s="102"/>
      <c r="CA53" s="104" t="str">
        <f t="shared" si="112"/>
        <v/>
      </c>
      <c r="CB53" s="102"/>
      <c r="CC53" s="102"/>
      <c r="CD53" s="104" t="str">
        <f t="shared" si="252"/>
        <v/>
      </c>
      <c r="CE53" s="102"/>
      <c r="CF53" s="104" t="str">
        <f t="shared" si="113"/>
        <v/>
      </c>
      <c r="CG53" s="102"/>
      <c r="CH53" s="102"/>
      <c r="CI53" s="104" t="str">
        <f t="shared" si="253"/>
        <v/>
      </c>
      <c r="CJ53" s="102"/>
      <c r="CK53" s="104" t="str">
        <f t="shared" si="114"/>
        <v/>
      </c>
      <c r="CL53" s="102"/>
      <c r="CM53" s="102"/>
      <c r="CN53" s="104" t="str">
        <f t="shared" si="254"/>
        <v/>
      </c>
      <c r="CO53" s="102"/>
      <c r="CP53" s="104" t="str">
        <f t="shared" si="115"/>
        <v/>
      </c>
      <c r="CQ53" s="104" t="str">
        <f t="shared" si="116"/>
        <v/>
      </c>
      <c r="CR53" s="104" t="str">
        <f t="shared" si="117"/>
        <v/>
      </c>
      <c r="CS53" s="104" t="str">
        <f t="shared" si="118"/>
        <v/>
      </c>
      <c r="CT53" s="104" t="str">
        <f t="shared" si="119"/>
        <v/>
      </c>
      <c r="CU53" s="104" t="str">
        <f t="shared" si="120"/>
        <v/>
      </c>
      <c r="CV53" s="105" t="str">
        <f t="shared" si="255"/>
        <v/>
      </c>
      <c r="CW53" s="109" t="str">
        <f t="shared" si="121"/>
        <v/>
      </c>
      <c r="CX53" s="102"/>
      <c r="CY53" s="102"/>
      <c r="CZ53" s="104" t="str">
        <f t="shared" si="256"/>
        <v/>
      </c>
      <c r="DA53" s="102"/>
      <c r="DB53" s="104" t="str">
        <f t="shared" si="122"/>
        <v/>
      </c>
      <c r="DC53" s="102"/>
      <c r="DD53" s="102"/>
      <c r="DE53" s="104" t="str">
        <f t="shared" si="257"/>
        <v/>
      </c>
      <c r="DF53" s="102"/>
      <c r="DG53" s="104" t="str">
        <f t="shared" si="123"/>
        <v/>
      </c>
      <c r="DH53" s="102"/>
      <c r="DI53" s="102"/>
      <c r="DJ53" s="104" t="str">
        <f t="shared" si="258"/>
        <v/>
      </c>
      <c r="DK53" s="102"/>
      <c r="DL53" s="104" t="str">
        <f t="shared" si="124"/>
        <v/>
      </c>
      <c r="DM53" s="102"/>
      <c r="DN53" s="102"/>
      <c r="DO53" s="104" t="str">
        <f t="shared" si="259"/>
        <v/>
      </c>
      <c r="DP53" s="102"/>
      <c r="DQ53" s="104" t="str">
        <f t="shared" si="125"/>
        <v/>
      </c>
      <c r="DR53" s="102"/>
      <c r="DS53" s="102"/>
      <c r="DT53" s="104" t="str">
        <f t="shared" si="260"/>
        <v/>
      </c>
      <c r="DU53" s="102"/>
      <c r="DV53" s="104" t="str">
        <f t="shared" si="126"/>
        <v/>
      </c>
      <c r="DW53" s="104" t="str">
        <f t="shared" si="127"/>
        <v/>
      </c>
      <c r="DX53" s="104" t="str">
        <f t="shared" si="128"/>
        <v/>
      </c>
      <c r="DY53" s="104" t="str">
        <f t="shared" si="129"/>
        <v/>
      </c>
      <c r="DZ53" s="104" t="str">
        <f t="shared" si="130"/>
        <v/>
      </c>
      <c r="EA53" s="104" t="str">
        <f t="shared" si="131"/>
        <v/>
      </c>
      <c r="EB53" s="105" t="str">
        <f t="shared" si="261"/>
        <v/>
      </c>
      <c r="EC53" s="109" t="str">
        <f t="shared" si="132"/>
        <v/>
      </c>
      <c r="ED53" s="102"/>
      <c r="EE53" s="102"/>
      <c r="EF53" s="104" t="str">
        <f t="shared" si="262"/>
        <v/>
      </c>
      <c r="EG53" s="102"/>
      <c r="EH53" s="104" t="str">
        <f t="shared" si="133"/>
        <v/>
      </c>
      <c r="EI53" s="102"/>
      <c r="EJ53" s="102"/>
      <c r="EK53" s="104" t="str">
        <f t="shared" si="263"/>
        <v/>
      </c>
      <c r="EL53" s="102"/>
      <c r="EM53" s="104" t="str">
        <f t="shared" si="134"/>
        <v/>
      </c>
      <c r="EN53" s="102"/>
      <c r="EO53" s="102"/>
      <c r="EP53" s="104" t="str">
        <f t="shared" si="264"/>
        <v/>
      </c>
      <c r="EQ53" s="102"/>
      <c r="ER53" s="104" t="str">
        <f t="shared" si="135"/>
        <v/>
      </c>
      <c r="ES53" s="102"/>
      <c r="ET53" s="102"/>
      <c r="EU53" s="104" t="str">
        <f t="shared" si="265"/>
        <v/>
      </c>
      <c r="EV53" s="102"/>
      <c r="EW53" s="104" t="str">
        <f t="shared" si="136"/>
        <v/>
      </c>
      <c r="EX53" s="102"/>
      <c r="EY53" s="102"/>
      <c r="EZ53" s="104" t="str">
        <f t="shared" si="266"/>
        <v/>
      </c>
      <c r="FA53" s="102"/>
      <c r="FB53" s="104" t="str">
        <f t="shared" si="137"/>
        <v/>
      </c>
      <c r="FC53" s="104" t="str">
        <f t="shared" si="138"/>
        <v/>
      </c>
      <c r="FD53" s="104" t="str">
        <f t="shared" si="139"/>
        <v/>
      </c>
      <c r="FE53" s="104" t="str">
        <f t="shared" si="140"/>
        <v/>
      </c>
      <c r="FF53" s="104" t="str">
        <f t="shared" si="141"/>
        <v/>
      </c>
      <c r="FG53" s="104" t="str">
        <f t="shared" si="142"/>
        <v/>
      </c>
      <c r="FH53" s="105" t="str">
        <f t="shared" si="267"/>
        <v/>
      </c>
      <c r="FI53" s="109" t="str">
        <f t="shared" si="143"/>
        <v/>
      </c>
      <c r="FJ53" s="102"/>
      <c r="FK53" s="102"/>
      <c r="FL53" s="104" t="str">
        <f t="shared" si="268"/>
        <v/>
      </c>
      <c r="FM53" s="102"/>
      <c r="FN53" s="104" t="str">
        <f t="shared" si="144"/>
        <v/>
      </c>
      <c r="FO53" s="102"/>
      <c r="FP53" s="102"/>
      <c r="FQ53" s="104" t="str">
        <f t="shared" si="269"/>
        <v/>
      </c>
      <c r="FR53" s="102"/>
      <c r="FS53" s="104" t="str">
        <f t="shared" si="145"/>
        <v/>
      </c>
      <c r="FT53" s="102"/>
      <c r="FU53" s="102"/>
      <c r="FV53" s="104" t="str">
        <f t="shared" si="270"/>
        <v/>
      </c>
      <c r="FW53" s="102"/>
      <c r="FX53" s="104" t="str">
        <f t="shared" si="146"/>
        <v/>
      </c>
      <c r="FY53" s="102"/>
      <c r="FZ53" s="102"/>
      <c r="GA53" s="104" t="str">
        <f t="shared" si="271"/>
        <v/>
      </c>
      <c r="GB53" s="102"/>
      <c r="GC53" s="104" t="str">
        <f t="shared" si="147"/>
        <v/>
      </c>
      <c r="GD53" s="102"/>
      <c r="GE53" s="102"/>
      <c r="GF53" s="104" t="str">
        <f t="shared" si="272"/>
        <v/>
      </c>
      <c r="GG53" s="102"/>
      <c r="GH53" s="104" t="str">
        <f t="shared" si="148"/>
        <v/>
      </c>
      <c r="GI53" s="104" t="str">
        <f t="shared" si="149"/>
        <v/>
      </c>
      <c r="GJ53" s="104" t="str">
        <f t="shared" si="150"/>
        <v/>
      </c>
      <c r="GK53" s="104" t="str">
        <f t="shared" si="151"/>
        <v/>
      </c>
      <c r="GL53" s="104" t="str">
        <f t="shared" si="152"/>
        <v/>
      </c>
      <c r="GM53" s="104" t="str">
        <f t="shared" si="153"/>
        <v/>
      </c>
      <c r="GN53" s="105" t="str">
        <f t="shared" si="273"/>
        <v/>
      </c>
      <c r="GO53" s="109" t="str">
        <f t="shared" si="154"/>
        <v/>
      </c>
      <c r="GP53" s="102"/>
      <c r="GQ53" s="102"/>
      <c r="GR53" s="104" t="str">
        <f t="shared" si="274"/>
        <v/>
      </c>
      <c r="GS53" s="102"/>
      <c r="GT53" s="104" t="str">
        <f t="shared" si="155"/>
        <v/>
      </c>
      <c r="GU53" s="102"/>
      <c r="GV53" s="102"/>
      <c r="GW53" s="104" t="str">
        <f t="shared" si="275"/>
        <v/>
      </c>
      <c r="GX53" s="102"/>
      <c r="GY53" s="104" t="str">
        <f t="shared" si="156"/>
        <v/>
      </c>
      <c r="GZ53" s="102"/>
      <c r="HA53" s="102"/>
      <c r="HB53" s="104" t="str">
        <f t="shared" si="276"/>
        <v/>
      </c>
      <c r="HC53" s="102"/>
      <c r="HD53" s="104" t="str">
        <f t="shared" si="157"/>
        <v/>
      </c>
      <c r="HE53" s="102"/>
      <c r="HF53" s="102"/>
      <c r="HG53" s="104" t="str">
        <f t="shared" si="277"/>
        <v/>
      </c>
      <c r="HH53" s="102"/>
      <c r="HI53" s="104" t="str">
        <f t="shared" si="158"/>
        <v/>
      </c>
      <c r="HJ53" s="102"/>
      <c r="HK53" s="102"/>
      <c r="HL53" s="104" t="str">
        <f t="shared" si="278"/>
        <v/>
      </c>
      <c r="HM53" s="102"/>
      <c r="HN53" s="104" t="str">
        <f t="shared" si="159"/>
        <v/>
      </c>
      <c r="HO53" s="104" t="str">
        <f t="shared" si="160"/>
        <v/>
      </c>
      <c r="HP53" s="104" t="str">
        <f t="shared" si="161"/>
        <v/>
      </c>
      <c r="HQ53" s="104" t="str">
        <f t="shared" si="162"/>
        <v/>
      </c>
      <c r="HR53" s="104" t="str">
        <f t="shared" si="163"/>
        <v/>
      </c>
      <c r="HS53" s="104" t="str">
        <f t="shared" si="164"/>
        <v/>
      </c>
      <c r="HT53" s="105" t="str">
        <f t="shared" si="279"/>
        <v/>
      </c>
      <c r="HU53" s="109" t="str">
        <f t="shared" si="165"/>
        <v/>
      </c>
      <c r="HV53" s="102"/>
      <c r="HW53" s="102"/>
      <c r="HX53" s="104" t="str">
        <f t="shared" si="280"/>
        <v/>
      </c>
      <c r="HY53" s="102"/>
      <c r="HZ53" s="104" t="str">
        <f t="shared" si="166"/>
        <v/>
      </c>
      <c r="IA53" s="102"/>
      <c r="IB53" s="102"/>
      <c r="IC53" s="104" t="str">
        <f t="shared" si="281"/>
        <v/>
      </c>
      <c r="ID53" s="102"/>
      <c r="IE53" s="104" t="str">
        <f t="shared" si="167"/>
        <v/>
      </c>
      <c r="IF53" s="102"/>
      <c r="IG53" s="102"/>
      <c r="IH53" s="104" t="str">
        <f t="shared" si="282"/>
        <v/>
      </c>
      <c r="II53" s="102"/>
      <c r="IJ53" s="104" t="str">
        <f t="shared" si="168"/>
        <v/>
      </c>
      <c r="IK53" s="102"/>
      <c r="IL53" s="102"/>
      <c r="IM53" s="104" t="str">
        <f t="shared" si="283"/>
        <v/>
      </c>
      <c r="IN53" s="102"/>
      <c r="IO53" s="104" t="str">
        <f t="shared" si="169"/>
        <v/>
      </c>
      <c r="IP53" s="102"/>
      <c r="IQ53" s="102"/>
      <c r="IR53" s="104" t="str">
        <f t="shared" si="284"/>
        <v/>
      </c>
      <c r="IS53" s="102"/>
      <c r="IT53" s="104" t="str">
        <f t="shared" si="170"/>
        <v/>
      </c>
      <c r="IU53" s="104" t="str">
        <f t="shared" si="171"/>
        <v/>
      </c>
      <c r="IV53" s="104" t="str">
        <f t="shared" si="172"/>
        <v/>
      </c>
      <c r="IW53" s="104" t="str">
        <f t="shared" si="173"/>
        <v/>
      </c>
      <c r="IX53" s="104" t="str">
        <f t="shared" si="174"/>
        <v/>
      </c>
      <c r="IY53" s="104" t="str">
        <f t="shared" si="175"/>
        <v/>
      </c>
      <c r="IZ53" s="105" t="str">
        <f t="shared" si="285"/>
        <v/>
      </c>
      <c r="JA53" s="109" t="str">
        <f t="shared" si="176"/>
        <v/>
      </c>
      <c r="JB53" s="102"/>
      <c r="JC53" s="102"/>
      <c r="JD53" s="104" t="str">
        <f t="shared" si="286"/>
        <v/>
      </c>
      <c r="JE53" s="102"/>
      <c r="JF53" s="104" t="str">
        <f t="shared" si="177"/>
        <v/>
      </c>
      <c r="JG53" s="102"/>
      <c r="JH53" s="102"/>
      <c r="JI53" s="104" t="str">
        <f t="shared" si="287"/>
        <v/>
      </c>
      <c r="JJ53" s="102"/>
      <c r="JK53" s="104" t="str">
        <f t="shared" si="178"/>
        <v/>
      </c>
      <c r="JL53" s="102"/>
      <c r="JM53" s="102"/>
      <c r="JN53" s="104" t="str">
        <f t="shared" si="288"/>
        <v/>
      </c>
      <c r="JO53" s="102"/>
      <c r="JP53" s="104" t="str">
        <f t="shared" si="179"/>
        <v/>
      </c>
      <c r="JQ53" s="102"/>
      <c r="JR53" s="102"/>
      <c r="JS53" s="104" t="str">
        <f t="shared" si="289"/>
        <v/>
      </c>
      <c r="JT53" s="102"/>
      <c r="JU53" s="104" t="str">
        <f t="shared" si="180"/>
        <v/>
      </c>
      <c r="JV53" s="102"/>
      <c r="JW53" s="102"/>
      <c r="JX53" s="104" t="str">
        <f t="shared" si="290"/>
        <v/>
      </c>
      <c r="JY53" s="102"/>
      <c r="JZ53" s="104" t="str">
        <f t="shared" si="181"/>
        <v/>
      </c>
      <c r="KA53" s="104" t="str">
        <f t="shared" si="182"/>
        <v/>
      </c>
      <c r="KB53" s="104" t="str">
        <f t="shared" si="183"/>
        <v/>
      </c>
      <c r="KC53" s="104" t="str">
        <f t="shared" si="184"/>
        <v/>
      </c>
      <c r="KD53" s="104" t="str">
        <f t="shared" si="185"/>
        <v/>
      </c>
      <c r="KE53" s="104" t="str">
        <f t="shared" si="186"/>
        <v/>
      </c>
      <c r="KF53" s="105" t="str">
        <f t="shared" si="291"/>
        <v/>
      </c>
      <c r="KG53" s="109" t="str">
        <f t="shared" si="187"/>
        <v/>
      </c>
      <c r="KH53" s="102"/>
      <c r="KI53" s="102"/>
      <c r="KJ53" s="104" t="str">
        <f t="shared" si="292"/>
        <v/>
      </c>
      <c r="KK53" s="102"/>
      <c r="KL53" s="104" t="str">
        <f t="shared" si="188"/>
        <v/>
      </c>
      <c r="KM53" s="102"/>
      <c r="KN53" s="102"/>
      <c r="KO53" s="104" t="str">
        <f t="shared" si="293"/>
        <v/>
      </c>
      <c r="KP53" s="102"/>
      <c r="KQ53" s="104" t="str">
        <f t="shared" si="189"/>
        <v/>
      </c>
      <c r="KR53" s="102"/>
      <c r="KS53" s="102"/>
      <c r="KT53" s="104" t="str">
        <f t="shared" si="294"/>
        <v/>
      </c>
      <c r="KU53" s="102"/>
      <c r="KV53" s="104" t="str">
        <f t="shared" si="190"/>
        <v/>
      </c>
      <c r="KW53" s="102"/>
      <c r="KX53" s="102"/>
      <c r="KY53" s="104" t="str">
        <f t="shared" si="295"/>
        <v/>
      </c>
      <c r="KZ53" s="102"/>
      <c r="LA53" s="104" t="str">
        <f t="shared" si="191"/>
        <v/>
      </c>
      <c r="LB53" s="102"/>
      <c r="LC53" s="102"/>
      <c r="LD53" s="104" t="str">
        <f t="shared" si="296"/>
        <v/>
      </c>
      <c r="LE53" s="102"/>
      <c r="LF53" s="104" t="str">
        <f t="shared" si="192"/>
        <v/>
      </c>
      <c r="LG53" s="104" t="str">
        <f t="shared" si="193"/>
        <v/>
      </c>
      <c r="LH53" s="104" t="str">
        <f t="shared" si="194"/>
        <v/>
      </c>
      <c r="LI53" s="104" t="str">
        <f t="shared" si="195"/>
        <v/>
      </c>
      <c r="LJ53" s="104" t="str">
        <f t="shared" si="196"/>
        <v/>
      </c>
      <c r="LK53" s="104" t="str">
        <f t="shared" si="197"/>
        <v/>
      </c>
      <c r="LL53" s="105" t="str">
        <f t="shared" si="297"/>
        <v/>
      </c>
      <c r="LM53" s="109" t="str">
        <f t="shared" si="198"/>
        <v/>
      </c>
      <c r="LN53" s="102"/>
      <c r="LO53" s="102"/>
      <c r="LP53" s="104" t="str">
        <f t="shared" si="298"/>
        <v/>
      </c>
      <c r="LQ53" s="102"/>
      <c r="LR53" s="104" t="str">
        <f t="shared" si="199"/>
        <v/>
      </c>
      <c r="LS53" s="102"/>
      <c r="LT53" s="102"/>
      <c r="LU53" s="104" t="str">
        <f t="shared" si="299"/>
        <v/>
      </c>
      <c r="LV53" s="102"/>
      <c r="LW53" s="104" t="str">
        <f t="shared" si="200"/>
        <v/>
      </c>
      <c r="LX53" s="102"/>
      <c r="LY53" s="102"/>
      <c r="LZ53" s="104" t="str">
        <f t="shared" si="300"/>
        <v/>
      </c>
      <c r="MA53" s="102"/>
      <c r="MB53" s="104" t="str">
        <f t="shared" si="201"/>
        <v/>
      </c>
      <c r="MC53" s="102"/>
      <c r="MD53" s="102"/>
      <c r="ME53" s="104" t="str">
        <f t="shared" si="301"/>
        <v/>
      </c>
      <c r="MF53" s="102"/>
      <c r="MG53" s="104" t="str">
        <f t="shared" si="202"/>
        <v/>
      </c>
      <c r="MH53" s="102"/>
      <c r="MI53" s="102"/>
      <c r="MJ53" s="104" t="str">
        <f t="shared" si="302"/>
        <v/>
      </c>
      <c r="MK53" s="102"/>
      <c r="ML53" s="104" t="str">
        <f t="shared" si="203"/>
        <v/>
      </c>
      <c r="MM53" s="104" t="str">
        <f t="shared" si="204"/>
        <v/>
      </c>
      <c r="MN53" s="104" t="str">
        <f t="shared" si="205"/>
        <v/>
      </c>
      <c r="MO53" s="104" t="str">
        <f t="shared" si="206"/>
        <v/>
      </c>
      <c r="MP53" s="104" t="str">
        <f t="shared" si="207"/>
        <v/>
      </c>
      <c r="MQ53" s="104" t="str">
        <f t="shared" si="208"/>
        <v/>
      </c>
      <c r="MR53" s="105" t="str">
        <f t="shared" si="303"/>
        <v/>
      </c>
      <c r="MS53" s="109" t="str">
        <f t="shared" si="209"/>
        <v/>
      </c>
      <c r="MT53" s="102"/>
      <c r="MU53" s="102"/>
      <c r="MV53" s="104" t="str">
        <f t="shared" si="304"/>
        <v/>
      </c>
      <c r="MW53" s="102"/>
      <c r="MX53" s="104" t="str">
        <f t="shared" si="210"/>
        <v/>
      </c>
      <c r="MY53" s="102"/>
      <c r="MZ53" s="102"/>
      <c r="NA53" s="104" t="str">
        <f t="shared" si="305"/>
        <v/>
      </c>
      <c r="NB53" s="102"/>
      <c r="NC53" s="104" t="str">
        <f t="shared" si="211"/>
        <v/>
      </c>
      <c r="ND53" s="102"/>
      <c r="NE53" s="102"/>
      <c r="NF53" s="104" t="str">
        <f t="shared" si="306"/>
        <v/>
      </c>
      <c r="NG53" s="102"/>
      <c r="NH53" s="104" t="str">
        <f t="shared" si="212"/>
        <v/>
      </c>
      <c r="NI53" s="102"/>
      <c r="NJ53" s="102"/>
      <c r="NK53" s="104" t="str">
        <f t="shared" si="307"/>
        <v/>
      </c>
      <c r="NL53" s="102"/>
      <c r="NM53" s="104" t="str">
        <f t="shared" si="213"/>
        <v/>
      </c>
      <c r="NN53" s="102"/>
      <c r="NO53" s="102"/>
      <c r="NP53" s="104" t="str">
        <f t="shared" si="308"/>
        <v/>
      </c>
      <c r="NQ53" s="102"/>
      <c r="NR53" s="104" t="str">
        <f t="shared" si="214"/>
        <v/>
      </c>
      <c r="NS53" s="104" t="str">
        <f t="shared" si="215"/>
        <v/>
      </c>
      <c r="NT53" s="104" t="str">
        <f t="shared" si="216"/>
        <v/>
      </c>
      <c r="NU53" s="104" t="str">
        <f t="shared" si="217"/>
        <v/>
      </c>
      <c r="NV53" s="104" t="str">
        <f t="shared" si="218"/>
        <v/>
      </c>
      <c r="NW53" s="104" t="str">
        <f t="shared" si="219"/>
        <v/>
      </c>
      <c r="NX53" s="105" t="str">
        <f t="shared" si="309"/>
        <v/>
      </c>
      <c r="NY53" s="109" t="str">
        <f t="shared" si="220"/>
        <v/>
      </c>
      <c r="OA53" s="104" t="str">
        <f t="shared" si="310"/>
        <v/>
      </c>
      <c r="OB53" s="104" t="str">
        <f t="shared" si="311"/>
        <v/>
      </c>
      <c r="OC53" s="104" t="str">
        <f t="shared" si="312"/>
        <v/>
      </c>
      <c r="OD53" s="104" t="str">
        <f t="shared" si="313"/>
        <v/>
      </c>
      <c r="OE53" s="104" t="str">
        <f t="shared" si="314"/>
        <v/>
      </c>
      <c r="OF53" s="104" t="str">
        <f t="shared" si="315"/>
        <v/>
      </c>
      <c r="OG53" s="104" t="str">
        <f t="shared" si="316"/>
        <v/>
      </c>
      <c r="OH53" s="104" t="str">
        <f t="shared" si="317"/>
        <v/>
      </c>
      <c r="OI53" s="104" t="str">
        <f t="shared" si="318"/>
        <v/>
      </c>
      <c r="OJ53" s="104" t="str">
        <f t="shared" si="319"/>
        <v/>
      </c>
      <c r="OK53" s="104" t="str">
        <f t="shared" si="320"/>
        <v/>
      </c>
      <c r="OL53" s="104" t="str">
        <f t="shared" si="84"/>
        <v/>
      </c>
      <c r="OM53" s="134"/>
      <c r="ON53" s="104" t="str">
        <f t="shared" si="321"/>
        <v/>
      </c>
      <c r="OO53" s="104" t="str">
        <f t="shared" si="322"/>
        <v/>
      </c>
      <c r="OP53" s="104" t="str">
        <f t="shared" si="229"/>
        <v/>
      </c>
      <c r="OQ53" s="104" t="str">
        <f t="shared" si="230"/>
        <v/>
      </c>
      <c r="OR53" s="105" t="str">
        <f t="shared" si="221"/>
        <v/>
      </c>
      <c r="OS53" s="105" t="str">
        <f t="shared" si="222"/>
        <v/>
      </c>
      <c r="OT53" s="134"/>
      <c r="OU53" s="109" t="str">
        <f t="shared" si="323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36"/>
        <v>49</v>
      </c>
      <c r="B54" s="237"/>
      <c r="C54" s="237"/>
      <c r="D54" s="237"/>
      <c r="E54" s="238"/>
      <c r="F54" s="102"/>
      <c r="G54" s="102"/>
      <c r="H54" s="104" t="str">
        <f t="shared" si="237"/>
        <v/>
      </c>
      <c r="I54" s="102"/>
      <c r="J54" s="104" t="str">
        <f t="shared" si="90"/>
        <v/>
      </c>
      <c r="K54" s="102"/>
      <c r="L54" s="102"/>
      <c r="M54" s="104" t="str">
        <f t="shared" si="238"/>
        <v/>
      </c>
      <c r="N54" s="102"/>
      <c r="O54" s="104" t="str">
        <f t="shared" si="91"/>
        <v/>
      </c>
      <c r="P54" s="102"/>
      <c r="Q54" s="102"/>
      <c r="R54" s="104" t="str">
        <f t="shared" si="239"/>
        <v/>
      </c>
      <c r="S54" s="102"/>
      <c r="T54" s="104" t="str">
        <f t="shared" si="92"/>
        <v/>
      </c>
      <c r="U54" s="102"/>
      <c r="V54" s="102"/>
      <c r="W54" s="104" t="str">
        <f t="shared" si="240"/>
        <v/>
      </c>
      <c r="X54" s="102"/>
      <c r="Y54" s="104" t="str">
        <f t="shared" si="93"/>
        <v/>
      </c>
      <c r="Z54" s="102"/>
      <c r="AA54" s="102"/>
      <c r="AB54" s="104" t="str">
        <f t="shared" si="241"/>
        <v/>
      </c>
      <c r="AC54" s="102"/>
      <c r="AD54" s="104" t="str">
        <f t="shared" si="94"/>
        <v/>
      </c>
      <c r="AE54" s="104" t="str">
        <f t="shared" si="95"/>
        <v/>
      </c>
      <c r="AF54" s="104" t="str">
        <f t="shared" si="96"/>
        <v/>
      </c>
      <c r="AG54" s="104" t="str">
        <f t="shared" si="97"/>
        <v/>
      </c>
      <c r="AH54" s="104" t="str">
        <f t="shared" si="98"/>
        <v/>
      </c>
      <c r="AI54" s="104" t="str">
        <f t="shared" si="99"/>
        <v/>
      </c>
      <c r="AJ54" s="105" t="str">
        <f t="shared" si="242"/>
        <v/>
      </c>
      <c r="AK54" s="109" t="str">
        <f t="shared" si="243"/>
        <v/>
      </c>
      <c r="AL54" s="102"/>
      <c r="AM54" s="102"/>
      <c r="AN54" s="104" t="str">
        <f t="shared" si="244"/>
        <v/>
      </c>
      <c r="AO54" s="102"/>
      <c r="AP54" s="104" t="str">
        <f t="shared" si="100"/>
        <v/>
      </c>
      <c r="AQ54" s="102"/>
      <c r="AR54" s="102"/>
      <c r="AS54" s="104" t="str">
        <f t="shared" si="245"/>
        <v/>
      </c>
      <c r="AT54" s="102"/>
      <c r="AU54" s="104" t="str">
        <f t="shared" si="101"/>
        <v/>
      </c>
      <c r="AV54" s="102"/>
      <c r="AW54" s="102"/>
      <c r="AX54" s="104" t="str">
        <f t="shared" si="246"/>
        <v/>
      </c>
      <c r="AY54" s="102"/>
      <c r="AZ54" s="104" t="str">
        <f t="shared" si="102"/>
        <v/>
      </c>
      <c r="BA54" s="102"/>
      <c r="BB54" s="102"/>
      <c r="BC54" s="104" t="str">
        <f t="shared" si="247"/>
        <v/>
      </c>
      <c r="BD54" s="102"/>
      <c r="BE54" s="104" t="str">
        <f t="shared" si="103"/>
        <v/>
      </c>
      <c r="BF54" s="102"/>
      <c r="BG54" s="102"/>
      <c r="BH54" s="104" t="str">
        <f t="shared" si="248"/>
        <v/>
      </c>
      <c r="BI54" s="102"/>
      <c r="BJ54" s="104" t="str">
        <f t="shared" si="104"/>
        <v/>
      </c>
      <c r="BK54" s="104" t="str">
        <f t="shared" si="105"/>
        <v/>
      </c>
      <c r="BL54" s="104" t="str">
        <f t="shared" si="106"/>
        <v/>
      </c>
      <c r="BM54" s="104" t="str">
        <f t="shared" si="107"/>
        <v/>
      </c>
      <c r="BN54" s="104" t="str">
        <f t="shared" si="108"/>
        <v/>
      </c>
      <c r="BO54" s="104" t="str">
        <f t="shared" si="109"/>
        <v/>
      </c>
      <c r="BP54" s="105" t="str">
        <f t="shared" si="249"/>
        <v/>
      </c>
      <c r="BQ54" s="109" t="str">
        <f t="shared" si="110"/>
        <v/>
      </c>
      <c r="BR54" s="102"/>
      <c r="BS54" s="102"/>
      <c r="BT54" s="104" t="str">
        <f t="shared" si="250"/>
        <v/>
      </c>
      <c r="BU54" s="102"/>
      <c r="BV54" s="104" t="str">
        <f t="shared" si="111"/>
        <v/>
      </c>
      <c r="BW54" s="102"/>
      <c r="BX54" s="102"/>
      <c r="BY54" s="104" t="str">
        <f t="shared" si="251"/>
        <v/>
      </c>
      <c r="BZ54" s="102"/>
      <c r="CA54" s="104" t="str">
        <f t="shared" si="112"/>
        <v/>
      </c>
      <c r="CB54" s="102"/>
      <c r="CC54" s="102"/>
      <c r="CD54" s="104" t="str">
        <f t="shared" si="252"/>
        <v/>
      </c>
      <c r="CE54" s="102"/>
      <c r="CF54" s="104" t="str">
        <f t="shared" si="113"/>
        <v/>
      </c>
      <c r="CG54" s="102"/>
      <c r="CH54" s="102"/>
      <c r="CI54" s="104" t="str">
        <f t="shared" si="253"/>
        <v/>
      </c>
      <c r="CJ54" s="102"/>
      <c r="CK54" s="104" t="str">
        <f t="shared" si="114"/>
        <v/>
      </c>
      <c r="CL54" s="102"/>
      <c r="CM54" s="102"/>
      <c r="CN54" s="104" t="str">
        <f t="shared" si="254"/>
        <v/>
      </c>
      <c r="CO54" s="102"/>
      <c r="CP54" s="104" t="str">
        <f t="shared" si="115"/>
        <v/>
      </c>
      <c r="CQ54" s="104" t="str">
        <f t="shared" si="116"/>
        <v/>
      </c>
      <c r="CR54" s="104" t="str">
        <f t="shared" si="117"/>
        <v/>
      </c>
      <c r="CS54" s="104" t="str">
        <f t="shared" si="118"/>
        <v/>
      </c>
      <c r="CT54" s="104" t="str">
        <f t="shared" si="119"/>
        <v/>
      </c>
      <c r="CU54" s="104" t="str">
        <f t="shared" si="120"/>
        <v/>
      </c>
      <c r="CV54" s="105" t="str">
        <f t="shared" si="255"/>
        <v/>
      </c>
      <c r="CW54" s="109" t="str">
        <f t="shared" si="121"/>
        <v/>
      </c>
      <c r="CX54" s="102"/>
      <c r="CY54" s="102"/>
      <c r="CZ54" s="104" t="str">
        <f t="shared" si="256"/>
        <v/>
      </c>
      <c r="DA54" s="102"/>
      <c r="DB54" s="104" t="str">
        <f t="shared" si="122"/>
        <v/>
      </c>
      <c r="DC54" s="102"/>
      <c r="DD54" s="102"/>
      <c r="DE54" s="104" t="str">
        <f t="shared" si="257"/>
        <v/>
      </c>
      <c r="DF54" s="102"/>
      <c r="DG54" s="104" t="str">
        <f t="shared" si="123"/>
        <v/>
      </c>
      <c r="DH54" s="102"/>
      <c r="DI54" s="102"/>
      <c r="DJ54" s="104" t="str">
        <f t="shared" si="258"/>
        <v/>
      </c>
      <c r="DK54" s="102"/>
      <c r="DL54" s="104" t="str">
        <f t="shared" si="124"/>
        <v/>
      </c>
      <c r="DM54" s="102"/>
      <c r="DN54" s="102"/>
      <c r="DO54" s="104" t="str">
        <f t="shared" si="259"/>
        <v/>
      </c>
      <c r="DP54" s="102"/>
      <c r="DQ54" s="104" t="str">
        <f t="shared" si="125"/>
        <v/>
      </c>
      <c r="DR54" s="102"/>
      <c r="DS54" s="102"/>
      <c r="DT54" s="104" t="str">
        <f t="shared" si="260"/>
        <v/>
      </c>
      <c r="DU54" s="102"/>
      <c r="DV54" s="104" t="str">
        <f t="shared" si="126"/>
        <v/>
      </c>
      <c r="DW54" s="104" t="str">
        <f t="shared" si="127"/>
        <v/>
      </c>
      <c r="DX54" s="104" t="str">
        <f t="shared" si="128"/>
        <v/>
      </c>
      <c r="DY54" s="104" t="str">
        <f t="shared" si="129"/>
        <v/>
      </c>
      <c r="DZ54" s="104" t="str">
        <f t="shared" si="130"/>
        <v/>
      </c>
      <c r="EA54" s="104" t="str">
        <f t="shared" si="131"/>
        <v/>
      </c>
      <c r="EB54" s="105" t="str">
        <f t="shared" si="261"/>
        <v/>
      </c>
      <c r="EC54" s="109" t="str">
        <f t="shared" si="132"/>
        <v/>
      </c>
      <c r="ED54" s="102"/>
      <c r="EE54" s="102"/>
      <c r="EF54" s="104" t="str">
        <f t="shared" si="262"/>
        <v/>
      </c>
      <c r="EG54" s="102"/>
      <c r="EH54" s="104" t="str">
        <f t="shared" si="133"/>
        <v/>
      </c>
      <c r="EI54" s="102"/>
      <c r="EJ54" s="102"/>
      <c r="EK54" s="104" t="str">
        <f t="shared" si="263"/>
        <v/>
      </c>
      <c r="EL54" s="102"/>
      <c r="EM54" s="104" t="str">
        <f t="shared" si="134"/>
        <v/>
      </c>
      <c r="EN54" s="102"/>
      <c r="EO54" s="102"/>
      <c r="EP54" s="104" t="str">
        <f t="shared" si="264"/>
        <v/>
      </c>
      <c r="EQ54" s="102"/>
      <c r="ER54" s="104" t="str">
        <f t="shared" si="135"/>
        <v/>
      </c>
      <c r="ES54" s="102"/>
      <c r="ET54" s="102"/>
      <c r="EU54" s="104" t="str">
        <f t="shared" si="265"/>
        <v/>
      </c>
      <c r="EV54" s="102"/>
      <c r="EW54" s="104" t="str">
        <f t="shared" si="136"/>
        <v/>
      </c>
      <c r="EX54" s="102"/>
      <c r="EY54" s="102"/>
      <c r="EZ54" s="104" t="str">
        <f t="shared" si="266"/>
        <v/>
      </c>
      <c r="FA54" s="102"/>
      <c r="FB54" s="104" t="str">
        <f t="shared" si="137"/>
        <v/>
      </c>
      <c r="FC54" s="104" t="str">
        <f t="shared" si="138"/>
        <v/>
      </c>
      <c r="FD54" s="104" t="str">
        <f t="shared" si="139"/>
        <v/>
      </c>
      <c r="FE54" s="104" t="str">
        <f t="shared" si="140"/>
        <v/>
      </c>
      <c r="FF54" s="104" t="str">
        <f t="shared" si="141"/>
        <v/>
      </c>
      <c r="FG54" s="104" t="str">
        <f t="shared" si="142"/>
        <v/>
      </c>
      <c r="FH54" s="105" t="str">
        <f t="shared" si="267"/>
        <v/>
      </c>
      <c r="FI54" s="109" t="str">
        <f t="shared" si="143"/>
        <v/>
      </c>
      <c r="FJ54" s="102"/>
      <c r="FK54" s="102"/>
      <c r="FL54" s="104" t="str">
        <f t="shared" si="268"/>
        <v/>
      </c>
      <c r="FM54" s="102"/>
      <c r="FN54" s="104" t="str">
        <f t="shared" si="144"/>
        <v/>
      </c>
      <c r="FO54" s="102"/>
      <c r="FP54" s="102"/>
      <c r="FQ54" s="104" t="str">
        <f t="shared" si="269"/>
        <v/>
      </c>
      <c r="FR54" s="102"/>
      <c r="FS54" s="104" t="str">
        <f t="shared" si="145"/>
        <v/>
      </c>
      <c r="FT54" s="102"/>
      <c r="FU54" s="102"/>
      <c r="FV54" s="104" t="str">
        <f t="shared" si="270"/>
        <v/>
      </c>
      <c r="FW54" s="102"/>
      <c r="FX54" s="104" t="str">
        <f t="shared" si="146"/>
        <v/>
      </c>
      <c r="FY54" s="102"/>
      <c r="FZ54" s="102"/>
      <c r="GA54" s="104" t="str">
        <f t="shared" si="271"/>
        <v/>
      </c>
      <c r="GB54" s="102"/>
      <c r="GC54" s="104" t="str">
        <f t="shared" si="147"/>
        <v/>
      </c>
      <c r="GD54" s="102"/>
      <c r="GE54" s="102"/>
      <c r="GF54" s="104" t="str">
        <f t="shared" si="272"/>
        <v/>
      </c>
      <c r="GG54" s="102"/>
      <c r="GH54" s="104" t="str">
        <f t="shared" si="148"/>
        <v/>
      </c>
      <c r="GI54" s="104" t="str">
        <f t="shared" si="149"/>
        <v/>
      </c>
      <c r="GJ54" s="104" t="str">
        <f t="shared" si="150"/>
        <v/>
      </c>
      <c r="GK54" s="104" t="str">
        <f t="shared" si="151"/>
        <v/>
      </c>
      <c r="GL54" s="104" t="str">
        <f t="shared" si="152"/>
        <v/>
      </c>
      <c r="GM54" s="104" t="str">
        <f t="shared" si="153"/>
        <v/>
      </c>
      <c r="GN54" s="105" t="str">
        <f t="shared" si="273"/>
        <v/>
      </c>
      <c r="GO54" s="109" t="str">
        <f t="shared" si="154"/>
        <v/>
      </c>
      <c r="GP54" s="102"/>
      <c r="GQ54" s="102"/>
      <c r="GR54" s="104" t="str">
        <f t="shared" si="274"/>
        <v/>
      </c>
      <c r="GS54" s="102"/>
      <c r="GT54" s="104" t="str">
        <f t="shared" si="155"/>
        <v/>
      </c>
      <c r="GU54" s="102"/>
      <c r="GV54" s="102"/>
      <c r="GW54" s="104" t="str">
        <f t="shared" si="275"/>
        <v/>
      </c>
      <c r="GX54" s="102"/>
      <c r="GY54" s="104" t="str">
        <f t="shared" si="156"/>
        <v/>
      </c>
      <c r="GZ54" s="102"/>
      <c r="HA54" s="102"/>
      <c r="HB54" s="104" t="str">
        <f t="shared" si="276"/>
        <v/>
      </c>
      <c r="HC54" s="102"/>
      <c r="HD54" s="104" t="str">
        <f t="shared" si="157"/>
        <v/>
      </c>
      <c r="HE54" s="102"/>
      <c r="HF54" s="102"/>
      <c r="HG54" s="104" t="str">
        <f t="shared" si="277"/>
        <v/>
      </c>
      <c r="HH54" s="102"/>
      <c r="HI54" s="104" t="str">
        <f t="shared" si="158"/>
        <v/>
      </c>
      <c r="HJ54" s="102"/>
      <c r="HK54" s="102"/>
      <c r="HL54" s="104" t="str">
        <f t="shared" si="278"/>
        <v/>
      </c>
      <c r="HM54" s="102"/>
      <c r="HN54" s="104" t="str">
        <f t="shared" si="159"/>
        <v/>
      </c>
      <c r="HO54" s="104" t="str">
        <f t="shared" si="160"/>
        <v/>
      </c>
      <c r="HP54" s="104" t="str">
        <f t="shared" si="161"/>
        <v/>
      </c>
      <c r="HQ54" s="104" t="str">
        <f t="shared" si="162"/>
        <v/>
      </c>
      <c r="HR54" s="104" t="str">
        <f t="shared" si="163"/>
        <v/>
      </c>
      <c r="HS54" s="104" t="str">
        <f t="shared" si="164"/>
        <v/>
      </c>
      <c r="HT54" s="105" t="str">
        <f t="shared" si="279"/>
        <v/>
      </c>
      <c r="HU54" s="109" t="str">
        <f t="shared" si="165"/>
        <v/>
      </c>
      <c r="HV54" s="102"/>
      <c r="HW54" s="102"/>
      <c r="HX54" s="104" t="str">
        <f t="shared" si="280"/>
        <v/>
      </c>
      <c r="HY54" s="102"/>
      <c r="HZ54" s="104" t="str">
        <f t="shared" si="166"/>
        <v/>
      </c>
      <c r="IA54" s="102"/>
      <c r="IB54" s="102"/>
      <c r="IC54" s="104" t="str">
        <f t="shared" si="281"/>
        <v/>
      </c>
      <c r="ID54" s="102"/>
      <c r="IE54" s="104" t="str">
        <f t="shared" si="167"/>
        <v/>
      </c>
      <c r="IF54" s="102"/>
      <c r="IG54" s="102"/>
      <c r="IH54" s="104" t="str">
        <f t="shared" si="282"/>
        <v/>
      </c>
      <c r="II54" s="102"/>
      <c r="IJ54" s="104" t="str">
        <f t="shared" si="168"/>
        <v/>
      </c>
      <c r="IK54" s="102"/>
      <c r="IL54" s="102"/>
      <c r="IM54" s="104" t="str">
        <f t="shared" si="283"/>
        <v/>
      </c>
      <c r="IN54" s="102"/>
      <c r="IO54" s="104" t="str">
        <f t="shared" si="169"/>
        <v/>
      </c>
      <c r="IP54" s="102"/>
      <c r="IQ54" s="102"/>
      <c r="IR54" s="104" t="str">
        <f t="shared" si="284"/>
        <v/>
      </c>
      <c r="IS54" s="102"/>
      <c r="IT54" s="104" t="str">
        <f t="shared" si="170"/>
        <v/>
      </c>
      <c r="IU54" s="104" t="str">
        <f t="shared" si="171"/>
        <v/>
      </c>
      <c r="IV54" s="104" t="str">
        <f t="shared" si="172"/>
        <v/>
      </c>
      <c r="IW54" s="104" t="str">
        <f t="shared" si="173"/>
        <v/>
      </c>
      <c r="IX54" s="104" t="str">
        <f t="shared" si="174"/>
        <v/>
      </c>
      <c r="IY54" s="104" t="str">
        <f t="shared" si="175"/>
        <v/>
      </c>
      <c r="IZ54" s="105" t="str">
        <f t="shared" si="285"/>
        <v/>
      </c>
      <c r="JA54" s="109" t="str">
        <f t="shared" si="176"/>
        <v/>
      </c>
      <c r="JB54" s="102"/>
      <c r="JC54" s="102"/>
      <c r="JD54" s="104" t="str">
        <f t="shared" si="286"/>
        <v/>
      </c>
      <c r="JE54" s="102"/>
      <c r="JF54" s="104" t="str">
        <f t="shared" si="177"/>
        <v/>
      </c>
      <c r="JG54" s="102"/>
      <c r="JH54" s="102"/>
      <c r="JI54" s="104" t="str">
        <f t="shared" si="287"/>
        <v/>
      </c>
      <c r="JJ54" s="102"/>
      <c r="JK54" s="104" t="str">
        <f t="shared" si="178"/>
        <v/>
      </c>
      <c r="JL54" s="102"/>
      <c r="JM54" s="102"/>
      <c r="JN54" s="104" t="str">
        <f t="shared" si="288"/>
        <v/>
      </c>
      <c r="JO54" s="102"/>
      <c r="JP54" s="104" t="str">
        <f t="shared" si="179"/>
        <v/>
      </c>
      <c r="JQ54" s="102"/>
      <c r="JR54" s="102"/>
      <c r="JS54" s="104" t="str">
        <f t="shared" si="289"/>
        <v/>
      </c>
      <c r="JT54" s="102"/>
      <c r="JU54" s="104" t="str">
        <f t="shared" si="180"/>
        <v/>
      </c>
      <c r="JV54" s="102"/>
      <c r="JW54" s="102"/>
      <c r="JX54" s="104" t="str">
        <f t="shared" si="290"/>
        <v/>
      </c>
      <c r="JY54" s="102"/>
      <c r="JZ54" s="104" t="str">
        <f t="shared" si="181"/>
        <v/>
      </c>
      <c r="KA54" s="104" t="str">
        <f t="shared" si="182"/>
        <v/>
      </c>
      <c r="KB54" s="104" t="str">
        <f t="shared" si="183"/>
        <v/>
      </c>
      <c r="KC54" s="104" t="str">
        <f t="shared" si="184"/>
        <v/>
      </c>
      <c r="KD54" s="104" t="str">
        <f t="shared" si="185"/>
        <v/>
      </c>
      <c r="KE54" s="104" t="str">
        <f t="shared" si="186"/>
        <v/>
      </c>
      <c r="KF54" s="105" t="str">
        <f t="shared" si="291"/>
        <v/>
      </c>
      <c r="KG54" s="109" t="str">
        <f t="shared" si="187"/>
        <v/>
      </c>
      <c r="KH54" s="102"/>
      <c r="KI54" s="102"/>
      <c r="KJ54" s="104" t="str">
        <f t="shared" si="292"/>
        <v/>
      </c>
      <c r="KK54" s="102"/>
      <c r="KL54" s="104" t="str">
        <f t="shared" si="188"/>
        <v/>
      </c>
      <c r="KM54" s="102"/>
      <c r="KN54" s="102"/>
      <c r="KO54" s="104" t="str">
        <f t="shared" si="293"/>
        <v/>
      </c>
      <c r="KP54" s="102"/>
      <c r="KQ54" s="104" t="str">
        <f t="shared" si="189"/>
        <v/>
      </c>
      <c r="KR54" s="102"/>
      <c r="KS54" s="102"/>
      <c r="KT54" s="104" t="str">
        <f t="shared" si="294"/>
        <v/>
      </c>
      <c r="KU54" s="102"/>
      <c r="KV54" s="104" t="str">
        <f t="shared" si="190"/>
        <v/>
      </c>
      <c r="KW54" s="102"/>
      <c r="KX54" s="102"/>
      <c r="KY54" s="104" t="str">
        <f t="shared" si="295"/>
        <v/>
      </c>
      <c r="KZ54" s="102"/>
      <c r="LA54" s="104" t="str">
        <f t="shared" si="191"/>
        <v/>
      </c>
      <c r="LB54" s="102"/>
      <c r="LC54" s="102"/>
      <c r="LD54" s="104" t="str">
        <f t="shared" si="296"/>
        <v/>
      </c>
      <c r="LE54" s="102"/>
      <c r="LF54" s="104" t="str">
        <f t="shared" si="192"/>
        <v/>
      </c>
      <c r="LG54" s="104" t="str">
        <f t="shared" si="193"/>
        <v/>
      </c>
      <c r="LH54" s="104" t="str">
        <f t="shared" si="194"/>
        <v/>
      </c>
      <c r="LI54" s="104" t="str">
        <f t="shared" si="195"/>
        <v/>
      </c>
      <c r="LJ54" s="104" t="str">
        <f t="shared" si="196"/>
        <v/>
      </c>
      <c r="LK54" s="104" t="str">
        <f t="shared" si="197"/>
        <v/>
      </c>
      <c r="LL54" s="105" t="str">
        <f t="shared" si="297"/>
        <v/>
      </c>
      <c r="LM54" s="109" t="str">
        <f t="shared" si="198"/>
        <v/>
      </c>
      <c r="LN54" s="102"/>
      <c r="LO54" s="102"/>
      <c r="LP54" s="104" t="str">
        <f t="shared" si="298"/>
        <v/>
      </c>
      <c r="LQ54" s="102"/>
      <c r="LR54" s="104" t="str">
        <f t="shared" si="199"/>
        <v/>
      </c>
      <c r="LS54" s="102"/>
      <c r="LT54" s="102"/>
      <c r="LU54" s="104" t="str">
        <f t="shared" si="299"/>
        <v/>
      </c>
      <c r="LV54" s="102"/>
      <c r="LW54" s="104" t="str">
        <f t="shared" si="200"/>
        <v/>
      </c>
      <c r="LX54" s="102"/>
      <c r="LY54" s="102"/>
      <c r="LZ54" s="104" t="str">
        <f t="shared" si="300"/>
        <v/>
      </c>
      <c r="MA54" s="102"/>
      <c r="MB54" s="104" t="str">
        <f t="shared" si="201"/>
        <v/>
      </c>
      <c r="MC54" s="102"/>
      <c r="MD54" s="102"/>
      <c r="ME54" s="104" t="str">
        <f t="shared" si="301"/>
        <v/>
      </c>
      <c r="MF54" s="102"/>
      <c r="MG54" s="104" t="str">
        <f t="shared" si="202"/>
        <v/>
      </c>
      <c r="MH54" s="102"/>
      <c r="MI54" s="102"/>
      <c r="MJ54" s="104" t="str">
        <f t="shared" si="302"/>
        <v/>
      </c>
      <c r="MK54" s="102"/>
      <c r="ML54" s="104" t="str">
        <f t="shared" si="203"/>
        <v/>
      </c>
      <c r="MM54" s="104" t="str">
        <f t="shared" si="204"/>
        <v/>
      </c>
      <c r="MN54" s="104" t="str">
        <f t="shared" si="205"/>
        <v/>
      </c>
      <c r="MO54" s="104" t="str">
        <f t="shared" si="206"/>
        <v/>
      </c>
      <c r="MP54" s="104" t="str">
        <f t="shared" si="207"/>
        <v/>
      </c>
      <c r="MQ54" s="104" t="str">
        <f t="shared" si="208"/>
        <v/>
      </c>
      <c r="MR54" s="105" t="str">
        <f t="shared" si="303"/>
        <v/>
      </c>
      <c r="MS54" s="109" t="str">
        <f t="shared" si="209"/>
        <v/>
      </c>
      <c r="MT54" s="102"/>
      <c r="MU54" s="102"/>
      <c r="MV54" s="104" t="str">
        <f t="shared" si="304"/>
        <v/>
      </c>
      <c r="MW54" s="102"/>
      <c r="MX54" s="104" t="str">
        <f t="shared" si="210"/>
        <v/>
      </c>
      <c r="MY54" s="102"/>
      <c r="MZ54" s="102"/>
      <c r="NA54" s="104" t="str">
        <f t="shared" si="305"/>
        <v/>
      </c>
      <c r="NB54" s="102"/>
      <c r="NC54" s="104" t="str">
        <f t="shared" si="211"/>
        <v/>
      </c>
      <c r="ND54" s="102"/>
      <c r="NE54" s="102"/>
      <c r="NF54" s="104" t="str">
        <f t="shared" si="306"/>
        <v/>
      </c>
      <c r="NG54" s="102"/>
      <c r="NH54" s="104" t="str">
        <f t="shared" si="212"/>
        <v/>
      </c>
      <c r="NI54" s="102"/>
      <c r="NJ54" s="102"/>
      <c r="NK54" s="104" t="str">
        <f t="shared" si="307"/>
        <v/>
      </c>
      <c r="NL54" s="102"/>
      <c r="NM54" s="104" t="str">
        <f t="shared" si="213"/>
        <v/>
      </c>
      <c r="NN54" s="102"/>
      <c r="NO54" s="102"/>
      <c r="NP54" s="104" t="str">
        <f t="shared" si="308"/>
        <v/>
      </c>
      <c r="NQ54" s="102"/>
      <c r="NR54" s="104" t="str">
        <f t="shared" si="214"/>
        <v/>
      </c>
      <c r="NS54" s="104" t="str">
        <f t="shared" si="215"/>
        <v/>
      </c>
      <c r="NT54" s="104" t="str">
        <f t="shared" si="216"/>
        <v/>
      </c>
      <c r="NU54" s="104" t="str">
        <f t="shared" si="217"/>
        <v/>
      </c>
      <c r="NV54" s="104" t="str">
        <f t="shared" si="218"/>
        <v/>
      </c>
      <c r="NW54" s="104" t="str">
        <f t="shared" si="219"/>
        <v/>
      </c>
      <c r="NX54" s="105" t="str">
        <f t="shared" si="309"/>
        <v/>
      </c>
      <c r="NY54" s="109" t="str">
        <f t="shared" si="220"/>
        <v/>
      </c>
      <c r="OA54" s="104" t="str">
        <f t="shared" si="310"/>
        <v/>
      </c>
      <c r="OB54" s="104" t="str">
        <f t="shared" si="311"/>
        <v/>
      </c>
      <c r="OC54" s="104" t="str">
        <f t="shared" si="312"/>
        <v/>
      </c>
      <c r="OD54" s="104" t="str">
        <f t="shared" si="313"/>
        <v/>
      </c>
      <c r="OE54" s="104" t="str">
        <f t="shared" si="314"/>
        <v/>
      </c>
      <c r="OF54" s="104" t="str">
        <f t="shared" si="315"/>
        <v/>
      </c>
      <c r="OG54" s="104" t="str">
        <f t="shared" si="316"/>
        <v/>
      </c>
      <c r="OH54" s="104" t="str">
        <f t="shared" si="317"/>
        <v/>
      </c>
      <c r="OI54" s="104" t="str">
        <f t="shared" si="318"/>
        <v/>
      </c>
      <c r="OJ54" s="104" t="str">
        <f t="shared" si="319"/>
        <v/>
      </c>
      <c r="OK54" s="104" t="str">
        <f t="shared" si="320"/>
        <v/>
      </c>
      <c r="OL54" s="104" t="str">
        <f t="shared" si="84"/>
        <v/>
      </c>
      <c r="OM54" s="133"/>
      <c r="ON54" s="104" t="str">
        <f t="shared" si="321"/>
        <v/>
      </c>
      <c r="OO54" s="104" t="str">
        <f t="shared" si="322"/>
        <v/>
      </c>
      <c r="OP54" s="104" t="str">
        <f t="shared" si="229"/>
        <v/>
      </c>
      <c r="OQ54" s="104" t="str">
        <f t="shared" si="230"/>
        <v/>
      </c>
      <c r="OR54" s="105" t="str">
        <f t="shared" si="221"/>
        <v/>
      </c>
      <c r="OS54" s="105" t="str">
        <f t="shared" si="222"/>
        <v/>
      </c>
      <c r="OT54" s="133"/>
      <c r="OU54" s="109" t="str">
        <f t="shared" si="323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36"/>
        <v>50</v>
      </c>
      <c r="B55" s="237"/>
      <c r="C55" s="237"/>
      <c r="D55" s="237"/>
      <c r="E55" s="238"/>
      <c r="F55" s="102"/>
      <c r="G55" s="102"/>
      <c r="H55" s="104" t="str">
        <f t="shared" si="237"/>
        <v/>
      </c>
      <c r="I55" s="102"/>
      <c r="J55" s="104" t="str">
        <f t="shared" si="90"/>
        <v/>
      </c>
      <c r="K55" s="102"/>
      <c r="L55" s="102"/>
      <c r="M55" s="104" t="str">
        <f t="shared" si="238"/>
        <v/>
      </c>
      <c r="N55" s="102"/>
      <c r="O55" s="104" t="str">
        <f t="shared" si="91"/>
        <v/>
      </c>
      <c r="P55" s="102"/>
      <c r="Q55" s="102"/>
      <c r="R55" s="104" t="str">
        <f t="shared" si="239"/>
        <v/>
      </c>
      <c r="S55" s="102"/>
      <c r="T55" s="104" t="str">
        <f t="shared" si="92"/>
        <v/>
      </c>
      <c r="U55" s="102"/>
      <c r="V55" s="102"/>
      <c r="W55" s="104" t="str">
        <f t="shared" si="240"/>
        <v/>
      </c>
      <c r="X55" s="102"/>
      <c r="Y55" s="104" t="str">
        <f t="shared" si="93"/>
        <v/>
      </c>
      <c r="Z55" s="102"/>
      <c r="AA55" s="102"/>
      <c r="AB55" s="104" t="str">
        <f t="shared" si="241"/>
        <v/>
      </c>
      <c r="AC55" s="102"/>
      <c r="AD55" s="104" t="str">
        <f t="shared" si="94"/>
        <v/>
      </c>
      <c r="AE55" s="104" t="str">
        <f t="shared" si="95"/>
        <v/>
      </c>
      <c r="AF55" s="104" t="str">
        <f t="shared" si="96"/>
        <v/>
      </c>
      <c r="AG55" s="104" t="str">
        <f t="shared" si="97"/>
        <v/>
      </c>
      <c r="AH55" s="104" t="str">
        <f t="shared" si="98"/>
        <v/>
      </c>
      <c r="AI55" s="104" t="str">
        <f t="shared" si="99"/>
        <v/>
      </c>
      <c r="AJ55" s="105" t="str">
        <f t="shared" si="242"/>
        <v/>
      </c>
      <c r="AK55" s="109" t="str">
        <f t="shared" si="243"/>
        <v/>
      </c>
      <c r="AL55" s="102"/>
      <c r="AM55" s="102"/>
      <c r="AN55" s="104" t="str">
        <f t="shared" si="244"/>
        <v/>
      </c>
      <c r="AO55" s="102"/>
      <c r="AP55" s="104" t="str">
        <f t="shared" si="100"/>
        <v/>
      </c>
      <c r="AQ55" s="102"/>
      <c r="AR55" s="102"/>
      <c r="AS55" s="104" t="str">
        <f t="shared" si="245"/>
        <v/>
      </c>
      <c r="AT55" s="102"/>
      <c r="AU55" s="104" t="str">
        <f t="shared" si="101"/>
        <v/>
      </c>
      <c r="AV55" s="102"/>
      <c r="AW55" s="102"/>
      <c r="AX55" s="104" t="str">
        <f t="shared" si="246"/>
        <v/>
      </c>
      <c r="AY55" s="102"/>
      <c r="AZ55" s="104" t="str">
        <f t="shared" si="102"/>
        <v/>
      </c>
      <c r="BA55" s="102"/>
      <c r="BB55" s="102"/>
      <c r="BC55" s="104" t="str">
        <f t="shared" si="247"/>
        <v/>
      </c>
      <c r="BD55" s="102"/>
      <c r="BE55" s="104" t="str">
        <f t="shared" si="103"/>
        <v/>
      </c>
      <c r="BF55" s="102"/>
      <c r="BG55" s="102"/>
      <c r="BH55" s="104" t="str">
        <f t="shared" si="248"/>
        <v/>
      </c>
      <c r="BI55" s="102"/>
      <c r="BJ55" s="104" t="str">
        <f t="shared" si="104"/>
        <v/>
      </c>
      <c r="BK55" s="104" t="str">
        <f t="shared" si="105"/>
        <v/>
      </c>
      <c r="BL55" s="104" t="str">
        <f t="shared" si="106"/>
        <v/>
      </c>
      <c r="BM55" s="104" t="str">
        <f t="shared" si="107"/>
        <v/>
      </c>
      <c r="BN55" s="104" t="str">
        <f t="shared" si="108"/>
        <v/>
      </c>
      <c r="BO55" s="104" t="str">
        <f t="shared" si="109"/>
        <v/>
      </c>
      <c r="BP55" s="105" t="str">
        <f t="shared" si="249"/>
        <v/>
      </c>
      <c r="BQ55" s="109" t="str">
        <f t="shared" si="110"/>
        <v/>
      </c>
      <c r="BR55" s="102"/>
      <c r="BS55" s="102"/>
      <c r="BT55" s="104" t="str">
        <f t="shared" si="250"/>
        <v/>
      </c>
      <c r="BU55" s="102"/>
      <c r="BV55" s="104" t="str">
        <f t="shared" si="111"/>
        <v/>
      </c>
      <c r="BW55" s="102"/>
      <c r="BX55" s="102"/>
      <c r="BY55" s="104" t="str">
        <f t="shared" si="251"/>
        <v/>
      </c>
      <c r="BZ55" s="102"/>
      <c r="CA55" s="104" t="str">
        <f t="shared" si="112"/>
        <v/>
      </c>
      <c r="CB55" s="102"/>
      <c r="CC55" s="102"/>
      <c r="CD55" s="104" t="str">
        <f t="shared" si="252"/>
        <v/>
      </c>
      <c r="CE55" s="102"/>
      <c r="CF55" s="104" t="str">
        <f t="shared" si="113"/>
        <v/>
      </c>
      <c r="CG55" s="102"/>
      <c r="CH55" s="102"/>
      <c r="CI55" s="104" t="str">
        <f t="shared" si="253"/>
        <v/>
      </c>
      <c r="CJ55" s="102"/>
      <c r="CK55" s="104" t="str">
        <f t="shared" si="114"/>
        <v/>
      </c>
      <c r="CL55" s="102"/>
      <c r="CM55" s="102"/>
      <c r="CN55" s="104" t="str">
        <f t="shared" si="254"/>
        <v/>
      </c>
      <c r="CO55" s="102"/>
      <c r="CP55" s="104" t="str">
        <f t="shared" si="115"/>
        <v/>
      </c>
      <c r="CQ55" s="104" t="str">
        <f t="shared" si="116"/>
        <v/>
      </c>
      <c r="CR55" s="104" t="str">
        <f t="shared" si="117"/>
        <v/>
      </c>
      <c r="CS55" s="104" t="str">
        <f t="shared" si="118"/>
        <v/>
      </c>
      <c r="CT55" s="104" t="str">
        <f t="shared" si="119"/>
        <v/>
      </c>
      <c r="CU55" s="104" t="str">
        <f t="shared" si="120"/>
        <v/>
      </c>
      <c r="CV55" s="105" t="str">
        <f t="shared" si="255"/>
        <v/>
      </c>
      <c r="CW55" s="109" t="str">
        <f t="shared" si="121"/>
        <v/>
      </c>
      <c r="CX55" s="102"/>
      <c r="CY55" s="102"/>
      <c r="CZ55" s="104" t="str">
        <f t="shared" si="256"/>
        <v/>
      </c>
      <c r="DA55" s="102"/>
      <c r="DB55" s="104" t="str">
        <f t="shared" si="122"/>
        <v/>
      </c>
      <c r="DC55" s="102"/>
      <c r="DD55" s="102"/>
      <c r="DE55" s="104" t="str">
        <f t="shared" si="257"/>
        <v/>
      </c>
      <c r="DF55" s="102"/>
      <c r="DG55" s="104" t="str">
        <f t="shared" si="123"/>
        <v/>
      </c>
      <c r="DH55" s="102"/>
      <c r="DI55" s="102"/>
      <c r="DJ55" s="104" t="str">
        <f t="shared" si="258"/>
        <v/>
      </c>
      <c r="DK55" s="102"/>
      <c r="DL55" s="104" t="str">
        <f t="shared" si="124"/>
        <v/>
      </c>
      <c r="DM55" s="102"/>
      <c r="DN55" s="102"/>
      <c r="DO55" s="104" t="str">
        <f t="shared" si="259"/>
        <v/>
      </c>
      <c r="DP55" s="102"/>
      <c r="DQ55" s="104" t="str">
        <f t="shared" si="125"/>
        <v/>
      </c>
      <c r="DR55" s="102"/>
      <c r="DS55" s="102"/>
      <c r="DT55" s="104" t="str">
        <f t="shared" si="260"/>
        <v/>
      </c>
      <c r="DU55" s="102"/>
      <c r="DV55" s="104" t="str">
        <f t="shared" si="126"/>
        <v/>
      </c>
      <c r="DW55" s="104" t="str">
        <f t="shared" si="127"/>
        <v/>
      </c>
      <c r="DX55" s="104" t="str">
        <f t="shared" si="128"/>
        <v/>
      </c>
      <c r="DY55" s="104" t="str">
        <f t="shared" si="129"/>
        <v/>
      </c>
      <c r="DZ55" s="104" t="str">
        <f t="shared" si="130"/>
        <v/>
      </c>
      <c r="EA55" s="104" t="str">
        <f t="shared" si="131"/>
        <v/>
      </c>
      <c r="EB55" s="105" t="str">
        <f t="shared" si="261"/>
        <v/>
      </c>
      <c r="EC55" s="109" t="str">
        <f t="shared" si="132"/>
        <v/>
      </c>
      <c r="ED55" s="102"/>
      <c r="EE55" s="102"/>
      <c r="EF55" s="104" t="str">
        <f t="shared" si="262"/>
        <v/>
      </c>
      <c r="EG55" s="102"/>
      <c r="EH55" s="104" t="str">
        <f t="shared" si="133"/>
        <v/>
      </c>
      <c r="EI55" s="102"/>
      <c r="EJ55" s="102"/>
      <c r="EK55" s="104" t="str">
        <f t="shared" si="263"/>
        <v/>
      </c>
      <c r="EL55" s="102"/>
      <c r="EM55" s="104" t="str">
        <f t="shared" si="134"/>
        <v/>
      </c>
      <c r="EN55" s="102"/>
      <c r="EO55" s="102"/>
      <c r="EP55" s="104" t="str">
        <f t="shared" si="264"/>
        <v/>
      </c>
      <c r="EQ55" s="102"/>
      <c r="ER55" s="104" t="str">
        <f t="shared" si="135"/>
        <v/>
      </c>
      <c r="ES55" s="102"/>
      <c r="ET55" s="102"/>
      <c r="EU55" s="104" t="str">
        <f t="shared" si="265"/>
        <v/>
      </c>
      <c r="EV55" s="102"/>
      <c r="EW55" s="104" t="str">
        <f t="shared" si="136"/>
        <v/>
      </c>
      <c r="EX55" s="102"/>
      <c r="EY55" s="102"/>
      <c r="EZ55" s="104" t="str">
        <f t="shared" si="266"/>
        <v/>
      </c>
      <c r="FA55" s="102"/>
      <c r="FB55" s="104" t="str">
        <f t="shared" si="137"/>
        <v/>
      </c>
      <c r="FC55" s="104" t="str">
        <f t="shared" si="138"/>
        <v/>
      </c>
      <c r="FD55" s="104" t="str">
        <f t="shared" si="139"/>
        <v/>
      </c>
      <c r="FE55" s="104" t="str">
        <f t="shared" si="140"/>
        <v/>
      </c>
      <c r="FF55" s="104" t="str">
        <f t="shared" si="141"/>
        <v/>
      </c>
      <c r="FG55" s="104" t="str">
        <f t="shared" si="142"/>
        <v/>
      </c>
      <c r="FH55" s="105" t="str">
        <f t="shared" si="267"/>
        <v/>
      </c>
      <c r="FI55" s="109" t="str">
        <f t="shared" si="143"/>
        <v/>
      </c>
      <c r="FJ55" s="102"/>
      <c r="FK55" s="102"/>
      <c r="FL55" s="104" t="str">
        <f t="shared" si="268"/>
        <v/>
      </c>
      <c r="FM55" s="102"/>
      <c r="FN55" s="104" t="str">
        <f t="shared" si="144"/>
        <v/>
      </c>
      <c r="FO55" s="102"/>
      <c r="FP55" s="102"/>
      <c r="FQ55" s="104" t="str">
        <f t="shared" si="269"/>
        <v/>
      </c>
      <c r="FR55" s="102"/>
      <c r="FS55" s="104" t="str">
        <f t="shared" si="145"/>
        <v/>
      </c>
      <c r="FT55" s="102"/>
      <c r="FU55" s="102"/>
      <c r="FV55" s="104" t="str">
        <f t="shared" si="270"/>
        <v/>
      </c>
      <c r="FW55" s="102"/>
      <c r="FX55" s="104" t="str">
        <f t="shared" si="146"/>
        <v/>
      </c>
      <c r="FY55" s="102"/>
      <c r="FZ55" s="102"/>
      <c r="GA55" s="104" t="str">
        <f t="shared" si="271"/>
        <v/>
      </c>
      <c r="GB55" s="102"/>
      <c r="GC55" s="104" t="str">
        <f t="shared" si="147"/>
        <v/>
      </c>
      <c r="GD55" s="102"/>
      <c r="GE55" s="102"/>
      <c r="GF55" s="104" t="str">
        <f t="shared" si="272"/>
        <v/>
      </c>
      <c r="GG55" s="102"/>
      <c r="GH55" s="104" t="str">
        <f t="shared" si="148"/>
        <v/>
      </c>
      <c r="GI55" s="104" t="str">
        <f t="shared" si="149"/>
        <v/>
      </c>
      <c r="GJ55" s="104" t="str">
        <f t="shared" si="150"/>
        <v/>
      </c>
      <c r="GK55" s="104" t="str">
        <f t="shared" si="151"/>
        <v/>
      </c>
      <c r="GL55" s="104" t="str">
        <f t="shared" si="152"/>
        <v/>
      </c>
      <c r="GM55" s="104" t="str">
        <f t="shared" si="153"/>
        <v/>
      </c>
      <c r="GN55" s="105" t="str">
        <f t="shared" si="273"/>
        <v/>
      </c>
      <c r="GO55" s="109" t="str">
        <f t="shared" si="154"/>
        <v/>
      </c>
      <c r="GP55" s="102"/>
      <c r="GQ55" s="102"/>
      <c r="GR55" s="104" t="str">
        <f t="shared" si="274"/>
        <v/>
      </c>
      <c r="GS55" s="102"/>
      <c r="GT55" s="104" t="str">
        <f t="shared" si="155"/>
        <v/>
      </c>
      <c r="GU55" s="102"/>
      <c r="GV55" s="102"/>
      <c r="GW55" s="104" t="str">
        <f t="shared" si="275"/>
        <v/>
      </c>
      <c r="GX55" s="102"/>
      <c r="GY55" s="104" t="str">
        <f t="shared" si="156"/>
        <v/>
      </c>
      <c r="GZ55" s="102"/>
      <c r="HA55" s="102"/>
      <c r="HB55" s="104" t="str">
        <f t="shared" si="276"/>
        <v/>
      </c>
      <c r="HC55" s="102"/>
      <c r="HD55" s="104" t="str">
        <f t="shared" si="157"/>
        <v/>
      </c>
      <c r="HE55" s="102"/>
      <c r="HF55" s="102"/>
      <c r="HG55" s="104" t="str">
        <f t="shared" si="277"/>
        <v/>
      </c>
      <c r="HH55" s="102"/>
      <c r="HI55" s="104" t="str">
        <f t="shared" si="158"/>
        <v/>
      </c>
      <c r="HJ55" s="102"/>
      <c r="HK55" s="102"/>
      <c r="HL55" s="104" t="str">
        <f t="shared" si="278"/>
        <v/>
      </c>
      <c r="HM55" s="102"/>
      <c r="HN55" s="104" t="str">
        <f t="shared" si="159"/>
        <v/>
      </c>
      <c r="HO55" s="104" t="str">
        <f t="shared" si="160"/>
        <v/>
      </c>
      <c r="HP55" s="104" t="str">
        <f t="shared" si="161"/>
        <v/>
      </c>
      <c r="HQ55" s="104" t="str">
        <f t="shared" si="162"/>
        <v/>
      </c>
      <c r="HR55" s="104" t="str">
        <f t="shared" si="163"/>
        <v/>
      </c>
      <c r="HS55" s="104" t="str">
        <f t="shared" si="164"/>
        <v/>
      </c>
      <c r="HT55" s="105" t="str">
        <f t="shared" si="279"/>
        <v/>
      </c>
      <c r="HU55" s="109" t="str">
        <f t="shared" si="165"/>
        <v/>
      </c>
      <c r="HV55" s="102"/>
      <c r="HW55" s="102"/>
      <c r="HX55" s="104" t="str">
        <f t="shared" si="280"/>
        <v/>
      </c>
      <c r="HY55" s="102"/>
      <c r="HZ55" s="104" t="str">
        <f t="shared" si="166"/>
        <v/>
      </c>
      <c r="IA55" s="102"/>
      <c r="IB55" s="102"/>
      <c r="IC55" s="104" t="str">
        <f t="shared" si="281"/>
        <v/>
      </c>
      <c r="ID55" s="102"/>
      <c r="IE55" s="104" t="str">
        <f t="shared" si="167"/>
        <v/>
      </c>
      <c r="IF55" s="102"/>
      <c r="IG55" s="102"/>
      <c r="IH55" s="104" t="str">
        <f t="shared" si="282"/>
        <v/>
      </c>
      <c r="II55" s="102"/>
      <c r="IJ55" s="104" t="str">
        <f t="shared" si="168"/>
        <v/>
      </c>
      <c r="IK55" s="102"/>
      <c r="IL55" s="102"/>
      <c r="IM55" s="104" t="str">
        <f t="shared" si="283"/>
        <v/>
      </c>
      <c r="IN55" s="102"/>
      <c r="IO55" s="104" t="str">
        <f t="shared" si="169"/>
        <v/>
      </c>
      <c r="IP55" s="102"/>
      <c r="IQ55" s="102"/>
      <c r="IR55" s="104" t="str">
        <f t="shared" si="284"/>
        <v/>
      </c>
      <c r="IS55" s="102"/>
      <c r="IT55" s="104" t="str">
        <f t="shared" si="170"/>
        <v/>
      </c>
      <c r="IU55" s="104" t="str">
        <f t="shared" si="171"/>
        <v/>
      </c>
      <c r="IV55" s="104" t="str">
        <f t="shared" si="172"/>
        <v/>
      </c>
      <c r="IW55" s="104" t="str">
        <f t="shared" si="173"/>
        <v/>
      </c>
      <c r="IX55" s="104" t="str">
        <f t="shared" si="174"/>
        <v/>
      </c>
      <c r="IY55" s="104" t="str">
        <f t="shared" si="175"/>
        <v/>
      </c>
      <c r="IZ55" s="105" t="str">
        <f t="shared" si="285"/>
        <v/>
      </c>
      <c r="JA55" s="109" t="str">
        <f t="shared" si="176"/>
        <v/>
      </c>
      <c r="JB55" s="102"/>
      <c r="JC55" s="102"/>
      <c r="JD55" s="104" t="str">
        <f t="shared" si="286"/>
        <v/>
      </c>
      <c r="JE55" s="102"/>
      <c r="JF55" s="104" t="str">
        <f t="shared" si="177"/>
        <v/>
      </c>
      <c r="JG55" s="102"/>
      <c r="JH55" s="102"/>
      <c r="JI55" s="104" t="str">
        <f t="shared" si="287"/>
        <v/>
      </c>
      <c r="JJ55" s="102"/>
      <c r="JK55" s="104" t="str">
        <f t="shared" si="178"/>
        <v/>
      </c>
      <c r="JL55" s="102"/>
      <c r="JM55" s="102"/>
      <c r="JN55" s="104" t="str">
        <f t="shared" si="288"/>
        <v/>
      </c>
      <c r="JO55" s="102"/>
      <c r="JP55" s="104" t="str">
        <f t="shared" si="179"/>
        <v/>
      </c>
      <c r="JQ55" s="102"/>
      <c r="JR55" s="102"/>
      <c r="JS55" s="104" t="str">
        <f t="shared" si="289"/>
        <v/>
      </c>
      <c r="JT55" s="102"/>
      <c r="JU55" s="104" t="str">
        <f t="shared" si="180"/>
        <v/>
      </c>
      <c r="JV55" s="102"/>
      <c r="JW55" s="102"/>
      <c r="JX55" s="104" t="str">
        <f t="shared" si="290"/>
        <v/>
      </c>
      <c r="JY55" s="102"/>
      <c r="JZ55" s="104" t="str">
        <f t="shared" si="181"/>
        <v/>
      </c>
      <c r="KA55" s="104" t="str">
        <f t="shared" si="182"/>
        <v/>
      </c>
      <c r="KB55" s="104" t="str">
        <f t="shared" si="183"/>
        <v/>
      </c>
      <c r="KC55" s="104" t="str">
        <f t="shared" si="184"/>
        <v/>
      </c>
      <c r="KD55" s="104" t="str">
        <f t="shared" si="185"/>
        <v/>
      </c>
      <c r="KE55" s="104" t="str">
        <f t="shared" si="186"/>
        <v/>
      </c>
      <c r="KF55" s="105" t="str">
        <f t="shared" si="291"/>
        <v/>
      </c>
      <c r="KG55" s="109" t="str">
        <f t="shared" si="187"/>
        <v/>
      </c>
      <c r="KH55" s="102"/>
      <c r="KI55" s="102"/>
      <c r="KJ55" s="104" t="str">
        <f t="shared" si="292"/>
        <v/>
      </c>
      <c r="KK55" s="102"/>
      <c r="KL55" s="104" t="str">
        <f t="shared" si="188"/>
        <v/>
      </c>
      <c r="KM55" s="102"/>
      <c r="KN55" s="102"/>
      <c r="KO55" s="104" t="str">
        <f t="shared" si="293"/>
        <v/>
      </c>
      <c r="KP55" s="102"/>
      <c r="KQ55" s="104" t="str">
        <f t="shared" si="189"/>
        <v/>
      </c>
      <c r="KR55" s="102"/>
      <c r="KS55" s="102"/>
      <c r="KT55" s="104" t="str">
        <f t="shared" si="294"/>
        <v/>
      </c>
      <c r="KU55" s="102"/>
      <c r="KV55" s="104" t="str">
        <f t="shared" si="190"/>
        <v/>
      </c>
      <c r="KW55" s="102"/>
      <c r="KX55" s="102"/>
      <c r="KY55" s="104" t="str">
        <f t="shared" si="295"/>
        <v/>
      </c>
      <c r="KZ55" s="102"/>
      <c r="LA55" s="104" t="str">
        <f t="shared" si="191"/>
        <v/>
      </c>
      <c r="LB55" s="102"/>
      <c r="LC55" s="102"/>
      <c r="LD55" s="104" t="str">
        <f t="shared" si="296"/>
        <v/>
      </c>
      <c r="LE55" s="102"/>
      <c r="LF55" s="104" t="str">
        <f t="shared" si="192"/>
        <v/>
      </c>
      <c r="LG55" s="104" t="str">
        <f t="shared" si="193"/>
        <v/>
      </c>
      <c r="LH55" s="104" t="str">
        <f t="shared" si="194"/>
        <v/>
      </c>
      <c r="LI55" s="104" t="str">
        <f t="shared" si="195"/>
        <v/>
      </c>
      <c r="LJ55" s="104" t="str">
        <f t="shared" si="196"/>
        <v/>
      </c>
      <c r="LK55" s="104" t="str">
        <f t="shared" si="197"/>
        <v/>
      </c>
      <c r="LL55" s="105" t="str">
        <f t="shared" si="297"/>
        <v/>
      </c>
      <c r="LM55" s="109" t="str">
        <f t="shared" si="198"/>
        <v/>
      </c>
      <c r="LN55" s="102"/>
      <c r="LO55" s="102"/>
      <c r="LP55" s="104" t="str">
        <f t="shared" si="298"/>
        <v/>
      </c>
      <c r="LQ55" s="102"/>
      <c r="LR55" s="104" t="str">
        <f t="shared" si="199"/>
        <v/>
      </c>
      <c r="LS55" s="102"/>
      <c r="LT55" s="102"/>
      <c r="LU55" s="104" t="str">
        <f t="shared" si="299"/>
        <v/>
      </c>
      <c r="LV55" s="102"/>
      <c r="LW55" s="104" t="str">
        <f t="shared" si="200"/>
        <v/>
      </c>
      <c r="LX55" s="102"/>
      <c r="LY55" s="102"/>
      <c r="LZ55" s="104" t="str">
        <f t="shared" si="300"/>
        <v/>
      </c>
      <c r="MA55" s="102"/>
      <c r="MB55" s="104" t="str">
        <f t="shared" si="201"/>
        <v/>
      </c>
      <c r="MC55" s="102"/>
      <c r="MD55" s="102"/>
      <c r="ME55" s="104" t="str">
        <f t="shared" si="301"/>
        <v/>
      </c>
      <c r="MF55" s="102"/>
      <c r="MG55" s="104" t="str">
        <f t="shared" si="202"/>
        <v/>
      </c>
      <c r="MH55" s="102"/>
      <c r="MI55" s="102"/>
      <c r="MJ55" s="104" t="str">
        <f t="shared" si="302"/>
        <v/>
      </c>
      <c r="MK55" s="102"/>
      <c r="ML55" s="104" t="str">
        <f t="shared" si="203"/>
        <v/>
      </c>
      <c r="MM55" s="104" t="str">
        <f t="shared" si="204"/>
        <v/>
      </c>
      <c r="MN55" s="104" t="str">
        <f t="shared" si="205"/>
        <v/>
      </c>
      <c r="MO55" s="104" t="str">
        <f t="shared" si="206"/>
        <v/>
      </c>
      <c r="MP55" s="104" t="str">
        <f t="shared" si="207"/>
        <v/>
      </c>
      <c r="MQ55" s="104" t="str">
        <f t="shared" si="208"/>
        <v/>
      </c>
      <c r="MR55" s="105" t="str">
        <f t="shared" si="303"/>
        <v/>
      </c>
      <c r="MS55" s="109" t="str">
        <f t="shared" si="209"/>
        <v/>
      </c>
      <c r="MT55" s="102"/>
      <c r="MU55" s="102"/>
      <c r="MV55" s="104" t="str">
        <f t="shared" si="304"/>
        <v/>
      </c>
      <c r="MW55" s="102"/>
      <c r="MX55" s="104" t="str">
        <f t="shared" si="210"/>
        <v/>
      </c>
      <c r="MY55" s="102"/>
      <c r="MZ55" s="102"/>
      <c r="NA55" s="104" t="str">
        <f t="shared" si="305"/>
        <v/>
      </c>
      <c r="NB55" s="102"/>
      <c r="NC55" s="104" t="str">
        <f t="shared" si="211"/>
        <v/>
      </c>
      <c r="ND55" s="102"/>
      <c r="NE55" s="102"/>
      <c r="NF55" s="104" t="str">
        <f t="shared" si="306"/>
        <v/>
      </c>
      <c r="NG55" s="102"/>
      <c r="NH55" s="104" t="str">
        <f t="shared" si="212"/>
        <v/>
      </c>
      <c r="NI55" s="102"/>
      <c r="NJ55" s="102"/>
      <c r="NK55" s="104" t="str">
        <f t="shared" si="307"/>
        <v/>
      </c>
      <c r="NL55" s="102"/>
      <c r="NM55" s="104" t="str">
        <f t="shared" si="213"/>
        <v/>
      </c>
      <c r="NN55" s="102"/>
      <c r="NO55" s="102"/>
      <c r="NP55" s="104" t="str">
        <f t="shared" si="308"/>
        <v/>
      </c>
      <c r="NQ55" s="102"/>
      <c r="NR55" s="104" t="str">
        <f t="shared" si="214"/>
        <v/>
      </c>
      <c r="NS55" s="104" t="str">
        <f t="shared" si="215"/>
        <v/>
      </c>
      <c r="NT55" s="104" t="str">
        <f t="shared" si="216"/>
        <v/>
      </c>
      <c r="NU55" s="104" t="str">
        <f t="shared" si="217"/>
        <v/>
      </c>
      <c r="NV55" s="104" t="str">
        <f t="shared" si="218"/>
        <v/>
      </c>
      <c r="NW55" s="104" t="str">
        <f t="shared" si="219"/>
        <v/>
      </c>
      <c r="NX55" s="105" t="str">
        <f t="shared" si="309"/>
        <v/>
      </c>
      <c r="NY55" s="109" t="str">
        <f t="shared" si="220"/>
        <v/>
      </c>
      <c r="OA55" s="104" t="str">
        <f t="shared" si="310"/>
        <v/>
      </c>
      <c r="OB55" s="104" t="str">
        <f t="shared" si="311"/>
        <v/>
      </c>
      <c r="OC55" s="104" t="str">
        <f t="shared" si="312"/>
        <v/>
      </c>
      <c r="OD55" s="104" t="str">
        <f t="shared" si="313"/>
        <v/>
      </c>
      <c r="OE55" s="104" t="str">
        <f t="shared" si="314"/>
        <v/>
      </c>
      <c r="OF55" s="104" t="str">
        <f t="shared" si="315"/>
        <v/>
      </c>
      <c r="OG55" s="104" t="str">
        <f t="shared" si="316"/>
        <v/>
      </c>
      <c r="OH55" s="104" t="str">
        <f t="shared" si="317"/>
        <v/>
      </c>
      <c r="OI55" s="104" t="str">
        <f t="shared" si="318"/>
        <v/>
      </c>
      <c r="OJ55" s="104" t="str">
        <f t="shared" si="319"/>
        <v/>
      </c>
      <c r="OK55" s="104" t="str">
        <f t="shared" si="320"/>
        <v/>
      </c>
      <c r="OL55" s="104" t="str">
        <f t="shared" si="84"/>
        <v/>
      </c>
      <c r="OM55" s="134"/>
      <c r="ON55" s="104" t="str">
        <f t="shared" si="321"/>
        <v/>
      </c>
      <c r="OO55" s="104" t="str">
        <f t="shared" si="322"/>
        <v/>
      </c>
      <c r="OP55" s="104" t="str">
        <f t="shared" si="229"/>
        <v/>
      </c>
      <c r="OQ55" s="104" t="str">
        <f t="shared" si="230"/>
        <v/>
      </c>
      <c r="OR55" s="105" t="str">
        <f t="shared" si="221"/>
        <v/>
      </c>
      <c r="OS55" s="105" t="str">
        <f t="shared" si="222"/>
        <v/>
      </c>
      <c r="OT55" s="134"/>
      <c r="OU55" s="109" t="str">
        <f t="shared" si="323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36"/>
        <v>51</v>
      </c>
      <c r="B56" s="237"/>
      <c r="C56" s="237"/>
      <c r="D56" s="237"/>
      <c r="E56" s="238"/>
      <c r="F56" s="102"/>
      <c r="G56" s="102"/>
      <c r="H56" s="104" t="str">
        <f t="shared" si="237"/>
        <v/>
      </c>
      <c r="I56" s="102"/>
      <c r="J56" s="104" t="str">
        <f t="shared" si="90"/>
        <v/>
      </c>
      <c r="K56" s="102"/>
      <c r="L56" s="102"/>
      <c r="M56" s="104" t="str">
        <f t="shared" si="238"/>
        <v/>
      </c>
      <c r="N56" s="102"/>
      <c r="O56" s="104" t="str">
        <f t="shared" si="91"/>
        <v/>
      </c>
      <c r="P56" s="102"/>
      <c r="Q56" s="102"/>
      <c r="R56" s="104" t="str">
        <f t="shared" si="239"/>
        <v/>
      </c>
      <c r="S56" s="102"/>
      <c r="T56" s="104" t="str">
        <f t="shared" si="92"/>
        <v/>
      </c>
      <c r="U56" s="102"/>
      <c r="V56" s="102"/>
      <c r="W56" s="104" t="str">
        <f t="shared" si="240"/>
        <v/>
      </c>
      <c r="X56" s="102"/>
      <c r="Y56" s="104" t="str">
        <f t="shared" si="93"/>
        <v/>
      </c>
      <c r="Z56" s="102"/>
      <c r="AA56" s="102"/>
      <c r="AB56" s="104" t="str">
        <f t="shared" si="241"/>
        <v/>
      </c>
      <c r="AC56" s="102"/>
      <c r="AD56" s="104" t="str">
        <f t="shared" si="94"/>
        <v/>
      </c>
      <c r="AE56" s="104" t="str">
        <f t="shared" si="95"/>
        <v/>
      </c>
      <c r="AF56" s="104" t="str">
        <f t="shared" si="96"/>
        <v/>
      </c>
      <c r="AG56" s="104" t="str">
        <f t="shared" si="97"/>
        <v/>
      </c>
      <c r="AH56" s="104" t="str">
        <f t="shared" si="98"/>
        <v/>
      </c>
      <c r="AI56" s="104" t="str">
        <f t="shared" si="99"/>
        <v/>
      </c>
      <c r="AJ56" s="105" t="str">
        <f t="shared" si="242"/>
        <v/>
      </c>
      <c r="AK56" s="109" t="str">
        <f t="shared" si="243"/>
        <v/>
      </c>
      <c r="AL56" s="102"/>
      <c r="AM56" s="102"/>
      <c r="AN56" s="104" t="str">
        <f t="shared" si="244"/>
        <v/>
      </c>
      <c r="AO56" s="102"/>
      <c r="AP56" s="104" t="str">
        <f t="shared" si="100"/>
        <v/>
      </c>
      <c r="AQ56" s="102"/>
      <c r="AR56" s="102"/>
      <c r="AS56" s="104" t="str">
        <f t="shared" si="245"/>
        <v/>
      </c>
      <c r="AT56" s="102"/>
      <c r="AU56" s="104" t="str">
        <f t="shared" si="101"/>
        <v/>
      </c>
      <c r="AV56" s="102"/>
      <c r="AW56" s="102"/>
      <c r="AX56" s="104" t="str">
        <f t="shared" si="246"/>
        <v/>
      </c>
      <c r="AY56" s="102"/>
      <c r="AZ56" s="104" t="str">
        <f t="shared" si="102"/>
        <v/>
      </c>
      <c r="BA56" s="102"/>
      <c r="BB56" s="102"/>
      <c r="BC56" s="104" t="str">
        <f t="shared" si="247"/>
        <v/>
      </c>
      <c r="BD56" s="102"/>
      <c r="BE56" s="104" t="str">
        <f t="shared" si="103"/>
        <v/>
      </c>
      <c r="BF56" s="102"/>
      <c r="BG56" s="102"/>
      <c r="BH56" s="104" t="str">
        <f t="shared" si="248"/>
        <v/>
      </c>
      <c r="BI56" s="102"/>
      <c r="BJ56" s="104" t="str">
        <f t="shared" si="104"/>
        <v/>
      </c>
      <c r="BK56" s="104" t="str">
        <f t="shared" si="105"/>
        <v/>
      </c>
      <c r="BL56" s="104" t="str">
        <f t="shared" si="106"/>
        <v/>
      </c>
      <c r="BM56" s="104" t="str">
        <f t="shared" si="107"/>
        <v/>
      </c>
      <c r="BN56" s="104" t="str">
        <f t="shared" si="108"/>
        <v/>
      </c>
      <c r="BO56" s="104" t="str">
        <f t="shared" si="109"/>
        <v/>
      </c>
      <c r="BP56" s="105" t="str">
        <f t="shared" si="249"/>
        <v/>
      </c>
      <c r="BQ56" s="109" t="str">
        <f t="shared" si="110"/>
        <v/>
      </c>
      <c r="BR56" s="102"/>
      <c r="BS56" s="102"/>
      <c r="BT56" s="104" t="str">
        <f t="shared" si="250"/>
        <v/>
      </c>
      <c r="BU56" s="102"/>
      <c r="BV56" s="104" t="str">
        <f t="shared" si="111"/>
        <v/>
      </c>
      <c r="BW56" s="102"/>
      <c r="BX56" s="102"/>
      <c r="BY56" s="104" t="str">
        <f t="shared" si="251"/>
        <v/>
      </c>
      <c r="BZ56" s="102"/>
      <c r="CA56" s="104" t="str">
        <f t="shared" si="112"/>
        <v/>
      </c>
      <c r="CB56" s="102"/>
      <c r="CC56" s="102"/>
      <c r="CD56" s="104" t="str">
        <f t="shared" si="252"/>
        <v/>
      </c>
      <c r="CE56" s="102"/>
      <c r="CF56" s="104" t="str">
        <f t="shared" si="113"/>
        <v/>
      </c>
      <c r="CG56" s="102"/>
      <c r="CH56" s="102"/>
      <c r="CI56" s="104" t="str">
        <f t="shared" si="253"/>
        <v/>
      </c>
      <c r="CJ56" s="102"/>
      <c r="CK56" s="104" t="str">
        <f t="shared" si="114"/>
        <v/>
      </c>
      <c r="CL56" s="102"/>
      <c r="CM56" s="102"/>
      <c r="CN56" s="104" t="str">
        <f t="shared" si="254"/>
        <v/>
      </c>
      <c r="CO56" s="102"/>
      <c r="CP56" s="104" t="str">
        <f t="shared" si="115"/>
        <v/>
      </c>
      <c r="CQ56" s="104" t="str">
        <f t="shared" si="116"/>
        <v/>
      </c>
      <c r="CR56" s="104" t="str">
        <f t="shared" si="117"/>
        <v/>
      </c>
      <c r="CS56" s="104" t="str">
        <f t="shared" si="118"/>
        <v/>
      </c>
      <c r="CT56" s="104" t="str">
        <f t="shared" si="119"/>
        <v/>
      </c>
      <c r="CU56" s="104" t="str">
        <f t="shared" si="120"/>
        <v/>
      </c>
      <c r="CV56" s="105" t="str">
        <f t="shared" si="255"/>
        <v/>
      </c>
      <c r="CW56" s="109" t="str">
        <f t="shared" si="121"/>
        <v/>
      </c>
      <c r="CX56" s="102"/>
      <c r="CY56" s="102"/>
      <c r="CZ56" s="104" t="str">
        <f t="shared" si="256"/>
        <v/>
      </c>
      <c r="DA56" s="102"/>
      <c r="DB56" s="104" t="str">
        <f t="shared" si="122"/>
        <v/>
      </c>
      <c r="DC56" s="102"/>
      <c r="DD56" s="102"/>
      <c r="DE56" s="104" t="str">
        <f t="shared" si="257"/>
        <v/>
      </c>
      <c r="DF56" s="102"/>
      <c r="DG56" s="104" t="str">
        <f t="shared" si="123"/>
        <v/>
      </c>
      <c r="DH56" s="102"/>
      <c r="DI56" s="102"/>
      <c r="DJ56" s="104" t="str">
        <f t="shared" si="258"/>
        <v/>
      </c>
      <c r="DK56" s="102"/>
      <c r="DL56" s="104" t="str">
        <f t="shared" si="124"/>
        <v/>
      </c>
      <c r="DM56" s="102"/>
      <c r="DN56" s="102"/>
      <c r="DO56" s="104" t="str">
        <f t="shared" si="259"/>
        <v/>
      </c>
      <c r="DP56" s="102"/>
      <c r="DQ56" s="104" t="str">
        <f t="shared" si="125"/>
        <v/>
      </c>
      <c r="DR56" s="102"/>
      <c r="DS56" s="102"/>
      <c r="DT56" s="104" t="str">
        <f t="shared" si="260"/>
        <v/>
      </c>
      <c r="DU56" s="102"/>
      <c r="DV56" s="104" t="str">
        <f t="shared" si="126"/>
        <v/>
      </c>
      <c r="DW56" s="104" t="str">
        <f t="shared" si="127"/>
        <v/>
      </c>
      <c r="DX56" s="104" t="str">
        <f t="shared" si="128"/>
        <v/>
      </c>
      <c r="DY56" s="104" t="str">
        <f t="shared" si="129"/>
        <v/>
      </c>
      <c r="DZ56" s="104" t="str">
        <f t="shared" si="130"/>
        <v/>
      </c>
      <c r="EA56" s="104" t="str">
        <f t="shared" si="131"/>
        <v/>
      </c>
      <c r="EB56" s="105" t="str">
        <f t="shared" si="261"/>
        <v/>
      </c>
      <c r="EC56" s="109" t="str">
        <f t="shared" si="132"/>
        <v/>
      </c>
      <c r="ED56" s="102"/>
      <c r="EE56" s="102"/>
      <c r="EF56" s="104" t="str">
        <f t="shared" si="262"/>
        <v/>
      </c>
      <c r="EG56" s="102"/>
      <c r="EH56" s="104" t="str">
        <f t="shared" si="133"/>
        <v/>
      </c>
      <c r="EI56" s="102"/>
      <c r="EJ56" s="102"/>
      <c r="EK56" s="104" t="str">
        <f t="shared" si="263"/>
        <v/>
      </c>
      <c r="EL56" s="102"/>
      <c r="EM56" s="104" t="str">
        <f t="shared" si="134"/>
        <v/>
      </c>
      <c r="EN56" s="102"/>
      <c r="EO56" s="102"/>
      <c r="EP56" s="104" t="str">
        <f t="shared" si="264"/>
        <v/>
      </c>
      <c r="EQ56" s="102"/>
      <c r="ER56" s="104" t="str">
        <f t="shared" si="135"/>
        <v/>
      </c>
      <c r="ES56" s="102"/>
      <c r="ET56" s="102"/>
      <c r="EU56" s="104" t="str">
        <f t="shared" si="265"/>
        <v/>
      </c>
      <c r="EV56" s="102"/>
      <c r="EW56" s="104" t="str">
        <f t="shared" si="136"/>
        <v/>
      </c>
      <c r="EX56" s="102"/>
      <c r="EY56" s="102"/>
      <c r="EZ56" s="104" t="str">
        <f t="shared" si="266"/>
        <v/>
      </c>
      <c r="FA56" s="102"/>
      <c r="FB56" s="104" t="str">
        <f t="shared" si="137"/>
        <v/>
      </c>
      <c r="FC56" s="104" t="str">
        <f t="shared" si="138"/>
        <v/>
      </c>
      <c r="FD56" s="104" t="str">
        <f t="shared" si="139"/>
        <v/>
      </c>
      <c r="FE56" s="104" t="str">
        <f t="shared" si="140"/>
        <v/>
      </c>
      <c r="FF56" s="104" t="str">
        <f t="shared" si="141"/>
        <v/>
      </c>
      <c r="FG56" s="104" t="str">
        <f t="shared" si="142"/>
        <v/>
      </c>
      <c r="FH56" s="105" t="str">
        <f t="shared" si="267"/>
        <v/>
      </c>
      <c r="FI56" s="109" t="str">
        <f t="shared" si="143"/>
        <v/>
      </c>
      <c r="FJ56" s="102"/>
      <c r="FK56" s="102"/>
      <c r="FL56" s="104" t="str">
        <f t="shared" si="268"/>
        <v/>
      </c>
      <c r="FM56" s="102"/>
      <c r="FN56" s="104" t="str">
        <f t="shared" si="144"/>
        <v/>
      </c>
      <c r="FO56" s="102"/>
      <c r="FP56" s="102"/>
      <c r="FQ56" s="104" t="str">
        <f t="shared" si="269"/>
        <v/>
      </c>
      <c r="FR56" s="102"/>
      <c r="FS56" s="104" t="str">
        <f t="shared" si="145"/>
        <v/>
      </c>
      <c r="FT56" s="102"/>
      <c r="FU56" s="102"/>
      <c r="FV56" s="104" t="str">
        <f t="shared" si="270"/>
        <v/>
      </c>
      <c r="FW56" s="102"/>
      <c r="FX56" s="104" t="str">
        <f t="shared" si="146"/>
        <v/>
      </c>
      <c r="FY56" s="102"/>
      <c r="FZ56" s="102"/>
      <c r="GA56" s="104" t="str">
        <f t="shared" si="271"/>
        <v/>
      </c>
      <c r="GB56" s="102"/>
      <c r="GC56" s="104" t="str">
        <f t="shared" si="147"/>
        <v/>
      </c>
      <c r="GD56" s="102"/>
      <c r="GE56" s="102"/>
      <c r="GF56" s="104" t="str">
        <f t="shared" si="272"/>
        <v/>
      </c>
      <c r="GG56" s="102"/>
      <c r="GH56" s="104" t="str">
        <f t="shared" si="148"/>
        <v/>
      </c>
      <c r="GI56" s="104" t="str">
        <f t="shared" si="149"/>
        <v/>
      </c>
      <c r="GJ56" s="104" t="str">
        <f t="shared" si="150"/>
        <v/>
      </c>
      <c r="GK56" s="104" t="str">
        <f t="shared" si="151"/>
        <v/>
      </c>
      <c r="GL56" s="104" t="str">
        <f t="shared" si="152"/>
        <v/>
      </c>
      <c r="GM56" s="104" t="str">
        <f t="shared" si="153"/>
        <v/>
      </c>
      <c r="GN56" s="105" t="str">
        <f t="shared" si="273"/>
        <v/>
      </c>
      <c r="GO56" s="109" t="str">
        <f t="shared" si="154"/>
        <v/>
      </c>
      <c r="GP56" s="102"/>
      <c r="GQ56" s="102"/>
      <c r="GR56" s="104" t="str">
        <f t="shared" si="274"/>
        <v/>
      </c>
      <c r="GS56" s="102"/>
      <c r="GT56" s="104" t="str">
        <f t="shared" si="155"/>
        <v/>
      </c>
      <c r="GU56" s="102"/>
      <c r="GV56" s="102"/>
      <c r="GW56" s="104" t="str">
        <f t="shared" si="275"/>
        <v/>
      </c>
      <c r="GX56" s="102"/>
      <c r="GY56" s="104" t="str">
        <f t="shared" si="156"/>
        <v/>
      </c>
      <c r="GZ56" s="102"/>
      <c r="HA56" s="102"/>
      <c r="HB56" s="104" t="str">
        <f t="shared" si="276"/>
        <v/>
      </c>
      <c r="HC56" s="102"/>
      <c r="HD56" s="104" t="str">
        <f t="shared" si="157"/>
        <v/>
      </c>
      <c r="HE56" s="102"/>
      <c r="HF56" s="102"/>
      <c r="HG56" s="104" t="str">
        <f t="shared" si="277"/>
        <v/>
      </c>
      <c r="HH56" s="102"/>
      <c r="HI56" s="104" t="str">
        <f t="shared" si="158"/>
        <v/>
      </c>
      <c r="HJ56" s="102"/>
      <c r="HK56" s="102"/>
      <c r="HL56" s="104" t="str">
        <f t="shared" si="278"/>
        <v/>
      </c>
      <c r="HM56" s="102"/>
      <c r="HN56" s="104" t="str">
        <f t="shared" si="159"/>
        <v/>
      </c>
      <c r="HO56" s="104" t="str">
        <f t="shared" si="160"/>
        <v/>
      </c>
      <c r="HP56" s="104" t="str">
        <f t="shared" si="161"/>
        <v/>
      </c>
      <c r="HQ56" s="104" t="str">
        <f t="shared" si="162"/>
        <v/>
      </c>
      <c r="HR56" s="104" t="str">
        <f t="shared" si="163"/>
        <v/>
      </c>
      <c r="HS56" s="104" t="str">
        <f t="shared" si="164"/>
        <v/>
      </c>
      <c r="HT56" s="105" t="str">
        <f t="shared" si="279"/>
        <v/>
      </c>
      <c r="HU56" s="109" t="str">
        <f t="shared" si="165"/>
        <v/>
      </c>
      <c r="HV56" s="102"/>
      <c r="HW56" s="102"/>
      <c r="HX56" s="104" t="str">
        <f t="shared" si="280"/>
        <v/>
      </c>
      <c r="HY56" s="102"/>
      <c r="HZ56" s="104" t="str">
        <f t="shared" si="166"/>
        <v/>
      </c>
      <c r="IA56" s="102"/>
      <c r="IB56" s="102"/>
      <c r="IC56" s="104" t="str">
        <f t="shared" si="281"/>
        <v/>
      </c>
      <c r="ID56" s="102"/>
      <c r="IE56" s="104" t="str">
        <f t="shared" si="167"/>
        <v/>
      </c>
      <c r="IF56" s="102"/>
      <c r="IG56" s="102"/>
      <c r="IH56" s="104" t="str">
        <f t="shared" si="282"/>
        <v/>
      </c>
      <c r="II56" s="102"/>
      <c r="IJ56" s="104" t="str">
        <f t="shared" si="168"/>
        <v/>
      </c>
      <c r="IK56" s="102"/>
      <c r="IL56" s="102"/>
      <c r="IM56" s="104" t="str">
        <f t="shared" si="283"/>
        <v/>
      </c>
      <c r="IN56" s="102"/>
      <c r="IO56" s="104" t="str">
        <f t="shared" si="169"/>
        <v/>
      </c>
      <c r="IP56" s="102"/>
      <c r="IQ56" s="102"/>
      <c r="IR56" s="104" t="str">
        <f t="shared" si="284"/>
        <v/>
      </c>
      <c r="IS56" s="102"/>
      <c r="IT56" s="104" t="str">
        <f t="shared" si="170"/>
        <v/>
      </c>
      <c r="IU56" s="104" t="str">
        <f t="shared" si="171"/>
        <v/>
      </c>
      <c r="IV56" s="104" t="str">
        <f t="shared" si="172"/>
        <v/>
      </c>
      <c r="IW56" s="104" t="str">
        <f t="shared" si="173"/>
        <v/>
      </c>
      <c r="IX56" s="104" t="str">
        <f t="shared" si="174"/>
        <v/>
      </c>
      <c r="IY56" s="104" t="str">
        <f t="shared" si="175"/>
        <v/>
      </c>
      <c r="IZ56" s="105" t="str">
        <f t="shared" si="285"/>
        <v/>
      </c>
      <c r="JA56" s="109" t="str">
        <f t="shared" si="176"/>
        <v/>
      </c>
      <c r="JB56" s="102"/>
      <c r="JC56" s="102"/>
      <c r="JD56" s="104" t="str">
        <f t="shared" si="286"/>
        <v/>
      </c>
      <c r="JE56" s="102"/>
      <c r="JF56" s="104" t="str">
        <f t="shared" si="177"/>
        <v/>
      </c>
      <c r="JG56" s="102"/>
      <c r="JH56" s="102"/>
      <c r="JI56" s="104" t="str">
        <f t="shared" si="287"/>
        <v/>
      </c>
      <c r="JJ56" s="102"/>
      <c r="JK56" s="104" t="str">
        <f t="shared" si="178"/>
        <v/>
      </c>
      <c r="JL56" s="102"/>
      <c r="JM56" s="102"/>
      <c r="JN56" s="104" t="str">
        <f t="shared" si="288"/>
        <v/>
      </c>
      <c r="JO56" s="102"/>
      <c r="JP56" s="104" t="str">
        <f t="shared" si="179"/>
        <v/>
      </c>
      <c r="JQ56" s="102"/>
      <c r="JR56" s="102"/>
      <c r="JS56" s="104" t="str">
        <f t="shared" si="289"/>
        <v/>
      </c>
      <c r="JT56" s="102"/>
      <c r="JU56" s="104" t="str">
        <f t="shared" si="180"/>
        <v/>
      </c>
      <c r="JV56" s="102"/>
      <c r="JW56" s="102"/>
      <c r="JX56" s="104" t="str">
        <f t="shared" si="290"/>
        <v/>
      </c>
      <c r="JY56" s="102"/>
      <c r="JZ56" s="104" t="str">
        <f t="shared" si="181"/>
        <v/>
      </c>
      <c r="KA56" s="104" t="str">
        <f t="shared" si="182"/>
        <v/>
      </c>
      <c r="KB56" s="104" t="str">
        <f t="shared" si="183"/>
        <v/>
      </c>
      <c r="KC56" s="104" t="str">
        <f t="shared" si="184"/>
        <v/>
      </c>
      <c r="KD56" s="104" t="str">
        <f t="shared" si="185"/>
        <v/>
      </c>
      <c r="KE56" s="104" t="str">
        <f t="shared" si="186"/>
        <v/>
      </c>
      <c r="KF56" s="105" t="str">
        <f t="shared" si="291"/>
        <v/>
      </c>
      <c r="KG56" s="109" t="str">
        <f t="shared" si="187"/>
        <v/>
      </c>
      <c r="KH56" s="102"/>
      <c r="KI56" s="102"/>
      <c r="KJ56" s="104" t="str">
        <f t="shared" si="292"/>
        <v/>
      </c>
      <c r="KK56" s="102"/>
      <c r="KL56" s="104" t="str">
        <f t="shared" si="188"/>
        <v/>
      </c>
      <c r="KM56" s="102"/>
      <c r="KN56" s="102"/>
      <c r="KO56" s="104" t="str">
        <f t="shared" si="293"/>
        <v/>
      </c>
      <c r="KP56" s="102"/>
      <c r="KQ56" s="104" t="str">
        <f t="shared" si="189"/>
        <v/>
      </c>
      <c r="KR56" s="102"/>
      <c r="KS56" s="102"/>
      <c r="KT56" s="104" t="str">
        <f t="shared" si="294"/>
        <v/>
      </c>
      <c r="KU56" s="102"/>
      <c r="KV56" s="104" t="str">
        <f t="shared" si="190"/>
        <v/>
      </c>
      <c r="KW56" s="102"/>
      <c r="KX56" s="102"/>
      <c r="KY56" s="104" t="str">
        <f t="shared" si="295"/>
        <v/>
      </c>
      <c r="KZ56" s="102"/>
      <c r="LA56" s="104" t="str">
        <f t="shared" si="191"/>
        <v/>
      </c>
      <c r="LB56" s="102"/>
      <c r="LC56" s="102"/>
      <c r="LD56" s="104" t="str">
        <f t="shared" si="296"/>
        <v/>
      </c>
      <c r="LE56" s="102"/>
      <c r="LF56" s="104" t="str">
        <f t="shared" si="192"/>
        <v/>
      </c>
      <c r="LG56" s="104" t="str">
        <f t="shared" si="193"/>
        <v/>
      </c>
      <c r="LH56" s="104" t="str">
        <f t="shared" si="194"/>
        <v/>
      </c>
      <c r="LI56" s="104" t="str">
        <f t="shared" si="195"/>
        <v/>
      </c>
      <c r="LJ56" s="104" t="str">
        <f t="shared" si="196"/>
        <v/>
      </c>
      <c r="LK56" s="104" t="str">
        <f t="shared" si="197"/>
        <v/>
      </c>
      <c r="LL56" s="105" t="str">
        <f t="shared" si="297"/>
        <v/>
      </c>
      <c r="LM56" s="109" t="str">
        <f t="shared" si="198"/>
        <v/>
      </c>
      <c r="LN56" s="102"/>
      <c r="LO56" s="102"/>
      <c r="LP56" s="104" t="str">
        <f t="shared" si="298"/>
        <v/>
      </c>
      <c r="LQ56" s="102"/>
      <c r="LR56" s="104" t="str">
        <f t="shared" si="199"/>
        <v/>
      </c>
      <c r="LS56" s="102"/>
      <c r="LT56" s="102"/>
      <c r="LU56" s="104" t="str">
        <f t="shared" si="299"/>
        <v/>
      </c>
      <c r="LV56" s="102"/>
      <c r="LW56" s="104" t="str">
        <f t="shared" si="200"/>
        <v/>
      </c>
      <c r="LX56" s="102"/>
      <c r="LY56" s="102"/>
      <c r="LZ56" s="104" t="str">
        <f t="shared" si="300"/>
        <v/>
      </c>
      <c r="MA56" s="102"/>
      <c r="MB56" s="104" t="str">
        <f t="shared" si="201"/>
        <v/>
      </c>
      <c r="MC56" s="102"/>
      <c r="MD56" s="102"/>
      <c r="ME56" s="104" t="str">
        <f t="shared" si="301"/>
        <v/>
      </c>
      <c r="MF56" s="102"/>
      <c r="MG56" s="104" t="str">
        <f t="shared" si="202"/>
        <v/>
      </c>
      <c r="MH56" s="102"/>
      <c r="MI56" s="102"/>
      <c r="MJ56" s="104" t="str">
        <f t="shared" si="302"/>
        <v/>
      </c>
      <c r="MK56" s="102"/>
      <c r="ML56" s="104" t="str">
        <f t="shared" si="203"/>
        <v/>
      </c>
      <c r="MM56" s="104" t="str">
        <f t="shared" si="204"/>
        <v/>
      </c>
      <c r="MN56" s="104" t="str">
        <f t="shared" si="205"/>
        <v/>
      </c>
      <c r="MO56" s="104" t="str">
        <f t="shared" si="206"/>
        <v/>
      </c>
      <c r="MP56" s="104" t="str">
        <f t="shared" si="207"/>
        <v/>
      </c>
      <c r="MQ56" s="104" t="str">
        <f t="shared" si="208"/>
        <v/>
      </c>
      <c r="MR56" s="105" t="str">
        <f t="shared" si="303"/>
        <v/>
      </c>
      <c r="MS56" s="109" t="str">
        <f t="shared" si="209"/>
        <v/>
      </c>
      <c r="MT56" s="102"/>
      <c r="MU56" s="102"/>
      <c r="MV56" s="104" t="str">
        <f t="shared" si="304"/>
        <v/>
      </c>
      <c r="MW56" s="102"/>
      <c r="MX56" s="104" t="str">
        <f t="shared" si="210"/>
        <v/>
      </c>
      <c r="MY56" s="102"/>
      <c r="MZ56" s="102"/>
      <c r="NA56" s="104" t="str">
        <f t="shared" si="305"/>
        <v/>
      </c>
      <c r="NB56" s="102"/>
      <c r="NC56" s="104" t="str">
        <f t="shared" si="211"/>
        <v/>
      </c>
      <c r="ND56" s="102"/>
      <c r="NE56" s="102"/>
      <c r="NF56" s="104" t="str">
        <f t="shared" si="306"/>
        <v/>
      </c>
      <c r="NG56" s="102"/>
      <c r="NH56" s="104" t="str">
        <f t="shared" si="212"/>
        <v/>
      </c>
      <c r="NI56" s="102"/>
      <c r="NJ56" s="102"/>
      <c r="NK56" s="104" t="str">
        <f t="shared" si="307"/>
        <v/>
      </c>
      <c r="NL56" s="102"/>
      <c r="NM56" s="104" t="str">
        <f t="shared" si="213"/>
        <v/>
      </c>
      <c r="NN56" s="102"/>
      <c r="NO56" s="102"/>
      <c r="NP56" s="104" t="str">
        <f t="shared" si="308"/>
        <v/>
      </c>
      <c r="NQ56" s="102"/>
      <c r="NR56" s="104" t="str">
        <f t="shared" si="214"/>
        <v/>
      </c>
      <c r="NS56" s="104" t="str">
        <f t="shared" si="215"/>
        <v/>
      </c>
      <c r="NT56" s="104" t="str">
        <f t="shared" si="216"/>
        <v/>
      </c>
      <c r="NU56" s="104" t="str">
        <f t="shared" si="217"/>
        <v/>
      </c>
      <c r="NV56" s="104" t="str">
        <f t="shared" si="218"/>
        <v/>
      </c>
      <c r="NW56" s="104" t="str">
        <f t="shared" si="219"/>
        <v/>
      </c>
      <c r="NX56" s="105" t="str">
        <f t="shared" si="309"/>
        <v/>
      </c>
      <c r="NY56" s="109" t="str">
        <f t="shared" si="220"/>
        <v/>
      </c>
      <c r="OA56" s="104" t="str">
        <f t="shared" si="310"/>
        <v/>
      </c>
      <c r="OB56" s="104" t="str">
        <f t="shared" si="311"/>
        <v/>
      </c>
      <c r="OC56" s="104" t="str">
        <f t="shared" si="312"/>
        <v/>
      </c>
      <c r="OD56" s="104" t="str">
        <f t="shared" si="313"/>
        <v/>
      </c>
      <c r="OE56" s="104" t="str">
        <f t="shared" si="314"/>
        <v/>
      </c>
      <c r="OF56" s="104" t="str">
        <f t="shared" si="315"/>
        <v/>
      </c>
      <c r="OG56" s="104" t="str">
        <f t="shared" si="316"/>
        <v/>
      </c>
      <c r="OH56" s="104" t="str">
        <f t="shared" si="317"/>
        <v/>
      </c>
      <c r="OI56" s="104" t="str">
        <f t="shared" si="318"/>
        <v/>
      </c>
      <c r="OJ56" s="104" t="str">
        <f t="shared" si="319"/>
        <v/>
      </c>
      <c r="OK56" s="104" t="str">
        <f t="shared" si="320"/>
        <v/>
      </c>
      <c r="OL56" s="104" t="str">
        <f t="shared" si="84"/>
        <v/>
      </c>
      <c r="OM56" s="133"/>
      <c r="ON56" s="104" t="str">
        <f t="shared" si="321"/>
        <v/>
      </c>
      <c r="OO56" s="104" t="str">
        <f t="shared" si="322"/>
        <v/>
      </c>
      <c r="OP56" s="104" t="str">
        <f t="shared" si="229"/>
        <v/>
      </c>
      <c r="OQ56" s="104" t="str">
        <f t="shared" si="230"/>
        <v/>
      </c>
      <c r="OR56" s="105" t="str">
        <f t="shared" si="221"/>
        <v/>
      </c>
      <c r="OS56" s="105" t="str">
        <f t="shared" si="222"/>
        <v/>
      </c>
      <c r="OT56" s="133"/>
      <c r="OU56" s="109" t="str">
        <f t="shared" si="323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36"/>
        <v>52</v>
      </c>
      <c r="B57" s="237"/>
      <c r="C57" s="237"/>
      <c r="D57" s="237"/>
      <c r="E57" s="238"/>
      <c r="F57" s="102"/>
      <c r="G57" s="102"/>
      <c r="H57" s="104" t="str">
        <f t="shared" si="237"/>
        <v/>
      </c>
      <c r="I57" s="102"/>
      <c r="J57" s="104" t="str">
        <f t="shared" si="90"/>
        <v/>
      </c>
      <c r="K57" s="102"/>
      <c r="L57" s="102"/>
      <c r="M57" s="104" t="str">
        <f t="shared" si="238"/>
        <v/>
      </c>
      <c r="N57" s="102"/>
      <c r="O57" s="104" t="str">
        <f t="shared" si="91"/>
        <v/>
      </c>
      <c r="P57" s="102"/>
      <c r="Q57" s="102"/>
      <c r="R57" s="104" t="str">
        <f t="shared" si="239"/>
        <v/>
      </c>
      <c r="S57" s="102"/>
      <c r="T57" s="104" t="str">
        <f t="shared" si="92"/>
        <v/>
      </c>
      <c r="U57" s="102"/>
      <c r="V57" s="102"/>
      <c r="W57" s="104" t="str">
        <f t="shared" si="240"/>
        <v/>
      </c>
      <c r="X57" s="102"/>
      <c r="Y57" s="104" t="str">
        <f t="shared" si="93"/>
        <v/>
      </c>
      <c r="Z57" s="102"/>
      <c r="AA57" s="102"/>
      <c r="AB57" s="104" t="str">
        <f t="shared" si="241"/>
        <v/>
      </c>
      <c r="AC57" s="102"/>
      <c r="AD57" s="104" t="str">
        <f t="shared" si="94"/>
        <v/>
      </c>
      <c r="AE57" s="104" t="str">
        <f t="shared" si="95"/>
        <v/>
      </c>
      <c r="AF57" s="104" t="str">
        <f t="shared" si="96"/>
        <v/>
      </c>
      <c r="AG57" s="104" t="str">
        <f t="shared" si="97"/>
        <v/>
      </c>
      <c r="AH57" s="104" t="str">
        <f t="shared" si="98"/>
        <v/>
      </c>
      <c r="AI57" s="104" t="str">
        <f t="shared" si="99"/>
        <v/>
      </c>
      <c r="AJ57" s="105" t="str">
        <f t="shared" si="242"/>
        <v/>
      </c>
      <c r="AK57" s="109" t="str">
        <f t="shared" si="243"/>
        <v/>
      </c>
      <c r="AL57" s="102"/>
      <c r="AM57" s="102"/>
      <c r="AN57" s="104" t="str">
        <f t="shared" si="244"/>
        <v/>
      </c>
      <c r="AO57" s="102"/>
      <c r="AP57" s="104" t="str">
        <f t="shared" si="100"/>
        <v/>
      </c>
      <c r="AQ57" s="102"/>
      <c r="AR57" s="102"/>
      <c r="AS57" s="104" t="str">
        <f t="shared" si="245"/>
        <v/>
      </c>
      <c r="AT57" s="102"/>
      <c r="AU57" s="104" t="str">
        <f t="shared" si="101"/>
        <v/>
      </c>
      <c r="AV57" s="102"/>
      <c r="AW57" s="102"/>
      <c r="AX57" s="104" t="str">
        <f t="shared" si="246"/>
        <v/>
      </c>
      <c r="AY57" s="102"/>
      <c r="AZ57" s="104" t="str">
        <f t="shared" si="102"/>
        <v/>
      </c>
      <c r="BA57" s="102"/>
      <c r="BB57" s="102"/>
      <c r="BC57" s="104" t="str">
        <f t="shared" si="247"/>
        <v/>
      </c>
      <c r="BD57" s="102"/>
      <c r="BE57" s="104" t="str">
        <f t="shared" si="103"/>
        <v/>
      </c>
      <c r="BF57" s="102"/>
      <c r="BG57" s="102"/>
      <c r="BH57" s="104" t="str">
        <f t="shared" si="248"/>
        <v/>
      </c>
      <c r="BI57" s="102"/>
      <c r="BJ57" s="104" t="str">
        <f t="shared" si="104"/>
        <v/>
      </c>
      <c r="BK57" s="104" t="str">
        <f t="shared" si="105"/>
        <v/>
      </c>
      <c r="BL57" s="104" t="str">
        <f t="shared" si="106"/>
        <v/>
      </c>
      <c r="BM57" s="104" t="str">
        <f t="shared" si="107"/>
        <v/>
      </c>
      <c r="BN57" s="104" t="str">
        <f t="shared" si="108"/>
        <v/>
      </c>
      <c r="BO57" s="104" t="str">
        <f t="shared" si="109"/>
        <v/>
      </c>
      <c r="BP57" s="105" t="str">
        <f t="shared" si="249"/>
        <v/>
      </c>
      <c r="BQ57" s="109" t="str">
        <f t="shared" si="110"/>
        <v/>
      </c>
      <c r="BR57" s="102"/>
      <c r="BS57" s="102"/>
      <c r="BT57" s="104" t="str">
        <f t="shared" si="250"/>
        <v/>
      </c>
      <c r="BU57" s="102"/>
      <c r="BV57" s="104" t="str">
        <f t="shared" si="111"/>
        <v/>
      </c>
      <c r="BW57" s="102"/>
      <c r="BX57" s="102"/>
      <c r="BY57" s="104" t="str">
        <f t="shared" si="251"/>
        <v/>
      </c>
      <c r="BZ57" s="102"/>
      <c r="CA57" s="104" t="str">
        <f t="shared" si="112"/>
        <v/>
      </c>
      <c r="CB57" s="102"/>
      <c r="CC57" s="102"/>
      <c r="CD57" s="104" t="str">
        <f t="shared" si="252"/>
        <v/>
      </c>
      <c r="CE57" s="102"/>
      <c r="CF57" s="104" t="str">
        <f t="shared" si="113"/>
        <v/>
      </c>
      <c r="CG57" s="102"/>
      <c r="CH57" s="102"/>
      <c r="CI57" s="104" t="str">
        <f t="shared" si="253"/>
        <v/>
      </c>
      <c r="CJ57" s="102"/>
      <c r="CK57" s="104" t="str">
        <f t="shared" si="114"/>
        <v/>
      </c>
      <c r="CL57" s="102"/>
      <c r="CM57" s="102"/>
      <c r="CN57" s="104" t="str">
        <f t="shared" si="254"/>
        <v/>
      </c>
      <c r="CO57" s="102"/>
      <c r="CP57" s="104" t="str">
        <f t="shared" si="115"/>
        <v/>
      </c>
      <c r="CQ57" s="104" t="str">
        <f t="shared" si="116"/>
        <v/>
      </c>
      <c r="CR57" s="104" t="str">
        <f t="shared" si="117"/>
        <v/>
      </c>
      <c r="CS57" s="104" t="str">
        <f t="shared" si="118"/>
        <v/>
      </c>
      <c r="CT57" s="104" t="str">
        <f t="shared" si="119"/>
        <v/>
      </c>
      <c r="CU57" s="104" t="str">
        <f t="shared" si="120"/>
        <v/>
      </c>
      <c r="CV57" s="105" t="str">
        <f t="shared" si="255"/>
        <v/>
      </c>
      <c r="CW57" s="109" t="str">
        <f t="shared" si="121"/>
        <v/>
      </c>
      <c r="CX57" s="102"/>
      <c r="CY57" s="102"/>
      <c r="CZ57" s="104" t="str">
        <f t="shared" si="256"/>
        <v/>
      </c>
      <c r="DA57" s="102"/>
      <c r="DB57" s="104" t="str">
        <f t="shared" si="122"/>
        <v/>
      </c>
      <c r="DC57" s="102"/>
      <c r="DD57" s="102"/>
      <c r="DE57" s="104" t="str">
        <f t="shared" si="257"/>
        <v/>
      </c>
      <c r="DF57" s="102"/>
      <c r="DG57" s="104" t="str">
        <f t="shared" si="123"/>
        <v/>
      </c>
      <c r="DH57" s="102"/>
      <c r="DI57" s="102"/>
      <c r="DJ57" s="104" t="str">
        <f t="shared" si="258"/>
        <v/>
      </c>
      <c r="DK57" s="102"/>
      <c r="DL57" s="104" t="str">
        <f t="shared" si="124"/>
        <v/>
      </c>
      <c r="DM57" s="102"/>
      <c r="DN57" s="102"/>
      <c r="DO57" s="104" t="str">
        <f t="shared" si="259"/>
        <v/>
      </c>
      <c r="DP57" s="102"/>
      <c r="DQ57" s="104" t="str">
        <f t="shared" si="125"/>
        <v/>
      </c>
      <c r="DR57" s="102"/>
      <c r="DS57" s="102"/>
      <c r="DT57" s="104" t="str">
        <f t="shared" si="260"/>
        <v/>
      </c>
      <c r="DU57" s="102"/>
      <c r="DV57" s="104" t="str">
        <f t="shared" si="126"/>
        <v/>
      </c>
      <c r="DW57" s="104" t="str">
        <f t="shared" si="127"/>
        <v/>
      </c>
      <c r="DX57" s="104" t="str">
        <f t="shared" si="128"/>
        <v/>
      </c>
      <c r="DY57" s="104" t="str">
        <f t="shared" si="129"/>
        <v/>
      </c>
      <c r="DZ57" s="104" t="str">
        <f t="shared" si="130"/>
        <v/>
      </c>
      <c r="EA57" s="104" t="str">
        <f t="shared" si="131"/>
        <v/>
      </c>
      <c r="EB57" s="105" t="str">
        <f t="shared" si="261"/>
        <v/>
      </c>
      <c r="EC57" s="109" t="str">
        <f t="shared" si="132"/>
        <v/>
      </c>
      <c r="ED57" s="102"/>
      <c r="EE57" s="102"/>
      <c r="EF57" s="104" t="str">
        <f t="shared" si="262"/>
        <v/>
      </c>
      <c r="EG57" s="102"/>
      <c r="EH57" s="104" t="str">
        <f t="shared" si="133"/>
        <v/>
      </c>
      <c r="EI57" s="102"/>
      <c r="EJ57" s="102"/>
      <c r="EK57" s="104" t="str">
        <f t="shared" si="263"/>
        <v/>
      </c>
      <c r="EL57" s="102"/>
      <c r="EM57" s="104" t="str">
        <f t="shared" si="134"/>
        <v/>
      </c>
      <c r="EN57" s="102"/>
      <c r="EO57" s="102"/>
      <c r="EP57" s="104" t="str">
        <f t="shared" si="264"/>
        <v/>
      </c>
      <c r="EQ57" s="102"/>
      <c r="ER57" s="104" t="str">
        <f t="shared" si="135"/>
        <v/>
      </c>
      <c r="ES57" s="102"/>
      <c r="ET57" s="102"/>
      <c r="EU57" s="104" t="str">
        <f t="shared" si="265"/>
        <v/>
      </c>
      <c r="EV57" s="102"/>
      <c r="EW57" s="104" t="str">
        <f t="shared" si="136"/>
        <v/>
      </c>
      <c r="EX57" s="102"/>
      <c r="EY57" s="102"/>
      <c r="EZ57" s="104" t="str">
        <f t="shared" si="266"/>
        <v/>
      </c>
      <c r="FA57" s="102"/>
      <c r="FB57" s="104" t="str">
        <f t="shared" si="137"/>
        <v/>
      </c>
      <c r="FC57" s="104" t="str">
        <f t="shared" si="138"/>
        <v/>
      </c>
      <c r="FD57" s="104" t="str">
        <f t="shared" si="139"/>
        <v/>
      </c>
      <c r="FE57" s="104" t="str">
        <f t="shared" si="140"/>
        <v/>
      </c>
      <c r="FF57" s="104" t="str">
        <f t="shared" si="141"/>
        <v/>
      </c>
      <c r="FG57" s="104" t="str">
        <f t="shared" si="142"/>
        <v/>
      </c>
      <c r="FH57" s="105" t="str">
        <f t="shared" si="267"/>
        <v/>
      </c>
      <c r="FI57" s="109" t="str">
        <f t="shared" si="143"/>
        <v/>
      </c>
      <c r="FJ57" s="102"/>
      <c r="FK57" s="102"/>
      <c r="FL57" s="104" t="str">
        <f t="shared" si="268"/>
        <v/>
      </c>
      <c r="FM57" s="102"/>
      <c r="FN57" s="104" t="str">
        <f t="shared" si="144"/>
        <v/>
      </c>
      <c r="FO57" s="102"/>
      <c r="FP57" s="102"/>
      <c r="FQ57" s="104" t="str">
        <f t="shared" si="269"/>
        <v/>
      </c>
      <c r="FR57" s="102"/>
      <c r="FS57" s="104" t="str">
        <f t="shared" si="145"/>
        <v/>
      </c>
      <c r="FT57" s="102"/>
      <c r="FU57" s="102"/>
      <c r="FV57" s="104" t="str">
        <f t="shared" si="270"/>
        <v/>
      </c>
      <c r="FW57" s="102"/>
      <c r="FX57" s="104" t="str">
        <f t="shared" si="146"/>
        <v/>
      </c>
      <c r="FY57" s="102"/>
      <c r="FZ57" s="102"/>
      <c r="GA57" s="104" t="str">
        <f t="shared" si="271"/>
        <v/>
      </c>
      <c r="GB57" s="102"/>
      <c r="GC57" s="104" t="str">
        <f t="shared" si="147"/>
        <v/>
      </c>
      <c r="GD57" s="102"/>
      <c r="GE57" s="102"/>
      <c r="GF57" s="104" t="str">
        <f t="shared" si="272"/>
        <v/>
      </c>
      <c r="GG57" s="102"/>
      <c r="GH57" s="104" t="str">
        <f t="shared" si="148"/>
        <v/>
      </c>
      <c r="GI57" s="104" t="str">
        <f t="shared" si="149"/>
        <v/>
      </c>
      <c r="GJ57" s="104" t="str">
        <f t="shared" si="150"/>
        <v/>
      </c>
      <c r="GK57" s="104" t="str">
        <f t="shared" si="151"/>
        <v/>
      </c>
      <c r="GL57" s="104" t="str">
        <f t="shared" si="152"/>
        <v/>
      </c>
      <c r="GM57" s="104" t="str">
        <f t="shared" si="153"/>
        <v/>
      </c>
      <c r="GN57" s="105" t="str">
        <f t="shared" si="273"/>
        <v/>
      </c>
      <c r="GO57" s="109" t="str">
        <f t="shared" si="154"/>
        <v/>
      </c>
      <c r="GP57" s="102"/>
      <c r="GQ57" s="102"/>
      <c r="GR57" s="104" t="str">
        <f t="shared" si="274"/>
        <v/>
      </c>
      <c r="GS57" s="102"/>
      <c r="GT57" s="104" t="str">
        <f t="shared" si="155"/>
        <v/>
      </c>
      <c r="GU57" s="102"/>
      <c r="GV57" s="102"/>
      <c r="GW57" s="104" t="str">
        <f t="shared" si="275"/>
        <v/>
      </c>
      <c r="GX57" s="102"/>
      <c r="GY57" s="104" t="str">
        <f t="shared" si="156"/>
        <v/>
      </c>
      <c r="GZ57" s="102"/>
      <c r="HA57" s="102"/>
      <c r="HB57" s="104" t="str">
        <f t="shared" si="276"/>
        <v/>
      </c>
      <c r="HC57" s="102"/>
      <c r="HD57" s="104" t="str">
        <f t="shared" si="157"/>
        <v/>
      </c>
      <c r="HE57" s="102"/>
      <c r="HF57" s="102"/>
      <c r="HG57" s="104" t="str">
        <f t="shared" si="277"/>
        <v/>
      </c>
      <c r="HH57" s="102"/>
      <c r="HI57" s="104" t="str">
        <f t="shared" si="158"/>
        <v/>
      </c>
      <c r="HJ57" s="102"/>
      <c r="HK57" s="102"/>
      <c r="HL57" s="104" t="str">
        <f t="shared" si="278"/>
        <v/>
      </c>
      <c r="HM57" s="102"/>
      <c r="HN57" s="104" t="str">
        <f t="shared" si="159"/>
        <v/>
      </c>
      <c r="HO57" s="104" t="str">
        <f t="shared" si="160"/>
        <v/>
      </c>
      <c r="HP57" s="104" t="str">
        <f t="shared" si="161"/>
        <v/>
      </c>
      <c r="HQ57" s="104" t="str">
        <f t="shared" si="162"/>
        <v/>
      </c>
      <c r="HR57" s="104" t="str">
        <f t="shared" si="163"/>
        <v/>
      </c>
      <c r="HS57" s="104" t="str">
        <f t="shared" si="164"/>
        <v/>
      </c>
      <c r="HT57" s="105" t="str">
        <f t="shared" si="279"/>
        <v/>
      </c>
      <c r="HU57" s="109" t="str">
        <f t="shared" si="165"/>
        <v/>
      </c>
      <c r="HV57" s="102"/>
      <c r="HW57" s="102"/>
      <c r="HX57" s="104" t="str">
        <f t="shared" si="280"/>
        <v/>
      </c>
      <c r="HY57" s="102"/>
      <c r="HZ57" s="104" t="str">
        <f t="shared" si="166"/>
        <v/>
      </c>
      <c r="IA57" s="102"/>
      <c r="IB57" s="102"/>
      <c r="IC57" s="104" t="str">
        <f t="shared" si="281"/>
        <v/>
      </c>
      <c r="ID57" s="102"/>
      <c r="IE57" s="104" t="str">
        <f t="shared" si="167"/>
        <v/>
      </c>
      <c r="IF57" s="102"/>
      <c r="IG57" s="102"/>
      <c r="IH57" s="104" t="str">
        <f t="shared" si="282"/>
        <v/>
      </c>
      <c r="II57" s="102"/>
      <c r="IJ57" s="104" t="str">
        <f t="shared" si="168"/>
        <v/>
      </c>
      <c r="IK57" s="102"/>
      <c r="IL57" s="102"/>
      <c r="IM57" s="104" t="str">
        <f t="shared" si="283"/>
        <v/>
      </c>
      <c r="IN57" s="102"/>
      <c r="IO57" s="104" t="str">
        <f t="shared" si="169"/>
        <v/>
      </c>
      <c r="IP57" s="102"/>
      <c r="IQ57" s="102"/>
      <c r="IR57" s="104" t="str">
        <f t="shared" si="284"/>
        <v/>
      </c>
      <c r="IS57" s="102"/>
      <c r="IT57" s="104" t="str">
        <f t="shared" si="170"/>
        <v/>
      </c>
      <c r="IU57" s="104" t="str">
        <f t="shared" si="171"/>
        <v/>
      </c>
      <c r="IV57" s="104" t="str">
        <f t="shared" si="172"/>
        <v/>
      </c>
      <c r="IW57" s="104" t="str">
        <f t="shared" si="173"/>
        <v/>
      </c>
      <c r="IX57" s="104" t="str">
        <f t="shared" si="174"/>
        <v/>
      </c>
      <c r="IY57" s="104" t="str">
        <f t="shared" si="175"/>
        <v/>
      </c>
      <c r="IZ57" s="105" t="str">
        <f t="shared" si="285"/>
        <v/>
      </c>
      <c r="JA57" s="109" t="str">
        <f t="shared" si="176"/>
        <v/>
      </c>
      <c r="JB57" s="102"/>
      <c r="JC57" s="102"/>
      <c r="JD57" s="104" t="str">
        <f t="shared" si="286"/>
        <v/>
      </c>
      <c r="JE57" s="102"/>
      <c r="JF57" s="104" t="str">
        <f t="shared" si="177"/>
        <v/>
      </c>
      <c r="JG57" s="102"/>
      <c r="JH57" s="102"/>
      <c r="JI57" s="104" t="str">
        <f t="shared" si="287"/>
        <v/>
      </c>
      <c r="JJ57" s="102"/>
      <c r="JK57" s="104" t="str">
        <f t="shared" si="178"/>
        <v/>
      </c>
      <c r="JL57" s="102"/>
      <c r="JM57" s="102"/>
      <c r="JN57" s="104" t="str">
        <f t="shared" si="288"/>
        <v/>
      </c>
      <c r="JO57" s="102"/>
      <c r="JP57" s="104" t="str">
        <f t="shared" si="179"/>
        <v/>
      </c>
      <c r="JQ57" s="102"/>
      <c r="JR57" s="102"/>
      <c r="JS57" s="104" t="str">
        <f t="shared" si="289"/>
        <v/>
      </c>
      <c r="JT57" s="102"/>
      <c r="JU57" s="104" t="str">
        <f t="shared" si="180"/>
        <v/>
      </c>
      <c r="JV57" s="102"/>
      <c r="JW57" s="102"/>
      <c r="JX57" s="104" t="str">
        <f t="shared" si="290"/>
        <v/>
      </c>
      <c r="JY57" s="102"/>
      <c r="JZ57" s="104" t="str">
        <f t="shared" si="181"/>
        <v/>
      </c>
      <c r="KA57" s="104" t="str">
        <f t="shared" si="182"/>
        <v/>
      </c>
      <c r="KB57" s="104" t="str">
        <f t="shared" si="183"/>
        <v/>
      </c>
      <c r="KC57" s="104" t="str">
        <f t="shared" si="184"/>
        <v/>
      </c>
      <c r="KD57" s="104" t="str">
        <f t="shared" si="185"/>
        <v/>
      </c>
      <c r="KE57" s="104" t="str">
        <f t="shared" si="186"/>
        <v/>
      </c>
      <c r="KF57" s="105" t="str">
        <f t="shared" si="291"/>
        <v/>
      </c>
      <c r="KG57" s="109" t="str">
        <f t="shared" si="187"/>
        <v/>
      </c>
      <c r="KH57" s="102"/>
      <c r="KI57" s="102"/>
      <c r="KJ57" s="104" t="str">
        <f t="shared" si="292"/>
        <v/>
      </c>
      <c r="KK57" s="102"/>
      <c r="KL57" s="104" t="str">
        <f t="shared" si="188"/>
        <v/>
      </c>
      <c r="KM57" s="102"/>
      <c r="KN57" s="102"/>
      <c r="KO57" s="104" t="str">
        <f t="shared" si="293"/>
        <v/>
      </c>
      <c r="KP57" s="102"/>
      <c r="KQ57" s="104" t="str">
        <f t="shared" si="189"/>
        <v/>
      </c>
      <c r="KR57" s="102"/>
      <c r="KS57" s="102"/>
      <c r="KT57" s="104" t="str">
        <f t="shared" si="294"/>
        <v/>
      </c>
      <c r="KU57" s="102"/>
      <c r="KV57" s="104" t="str">
        <f t="shared" si="190"/>
        <v/>
      </c>
      <c r="KW57" s="102"/>
      <c r="KX57" s="102"/>
      <c r="KY57" s="104" t="str">
        <f t="shared" si="295"/>
        <v/>
      </c>
      <c r="KZ57" s="102"/>
      <c r="LA57" s="104" t="str">
        <f t="shared" si="191"/>
        <v/>
      </c>
      <c r="LB57" s="102"/>
      <c r="LC57" s="102"/>
      <c r="LD57" s="104" t="str">
        <f t="shared" si="296"/>
        <v/>
      </c>
      <c r="LE57" s="102"/>
      <c r="LF57" s="104" t="str">
        <f t="shared" si="192"/>
        <v/>
      </c>
      <c r="LG57" s="104" t="str">
        <f t="shared" si="193"/>
        <v/>
      </c>
      <c r="LH57" s="104" t="str">
        <f t="shared" si="194"/>
        <v/>
      </c>
      <c r="LI57" s="104" t="str">
        <f t="shared" si="195"/>
        <v/>
      </c>
      <c r="LJ57" s="104" t="str">
        <f t="shared" si="196"/>
        <v/>
      </c>
      <c r="LK57" s="104" t="str">
        <f t="shared" si="197"/>
        <v/>
      </c>
      <c r="LL57" s="105" t="str">
        <f t="shared" si="297"/>
        <v/>
      </c>
      <c r="LM57" s="109" t="str">
        <f t="shared" si="198"/>
        <v/>
      </c>
      <c r="LN57" s="102"/>
      <c r="LO57" s="102"/>
      <c r="LP57" s="104" t="str">
        <f t="shared" si="298"/>
        <v/>
      </c>
      <c r="LQ57" s="102"/>
      <c r="LR57" s="104" t="str">
        <f t="shared" si="199"/>
        <v/>
      </c>
      <c r="LS57" s="102"/>
      <c r="LT57" s="102"/>
      <c r="LU57" s="104" t="str">
        <f t="shared" si="299"/>
        <v/>
      </c>
      <c r="LV57" s="102"/>
      <c r="LW57" s="104" t="str">
        <f t="shared" si="200"/>
        <v/>
      </c>
      <c r="LX57" s="102"/>
      <c r="LY57" s="102"/>
      <c r="LZ57" s="104" t="str">
        <f t="shared" si="300"/>
        <v/>
      </c>
      <c r="MA57" s="102"/>
      <c r="MB57" s="104" t="str">
        <f t="shared" si="201"/>
        <v/>
      </c>
      <c r="MC57" s="102"/>
      <c r="MD57" s="102"/>
      <c r="ME57" s="104" t="str">
        <f t="shared" si="301"/>
        <v/>
      </c>
      <c r="MF57" s="102"/>
      <c r="MG57" s="104" t="str">
        <f t="shared" si="202"/>
        <v/>
      </c>
      <c r="MH57" s="102"/>
      <c r="MI57" s="102"/>
      <c r="MJ57" s="104" t="str">
        <f t="shared" si="302"/>
        <v/>
      </c>
      <c r="MK57" s="102"/>
      <c r="ML57" s="104" t="str">
        <f t="shared" si="203"/>
        <v/>
      </c>
      <c r="MM57" s="104" t="str">
        <f t="shared" si="204"/>
        <v/>
      </c>
      <c r="MN57" s="104" t="str">
        <f t="shared" si="205"/>
        <v/>
      </c>
      <c r="MO57" s="104" t="str">
        <f t="shared" si="206"/>
        <v/>
      </c>
      <c r="MP57" s="104" t="str">
        <f t="shared" si="207"/>
        <v/>
      </c>
      <c r="MQ57" s="104" t="str">
        <f t="shared" si="208"/>
        <v/>
      </c>
      <c r="MR57" s="105" t="str">
        <f t="shared" si="303"/>
        <v/>
      </c>
      <c r="MS57" s="109" t="str">
        <f t="shared" si="209"/>
        <v/>
      </c>
      <c r="MT57" s="102"/>
      <c r="MU57" s="102"/>
      <c r="MV57" s="104" t="str">
        <f t="shared" si="304"/>
        <v/>
      </c>
      <c r="MW57" s="102"/>
      <c r="MX57" s="104" t="str">
        <f t="shared" si="210"/>
        <v/>
      </c>
      <c r="MY57" s="102"/>
      <c r="MZ57" s="102"/>
      <c r="NA57" s="104" t="str">
        <f t="shared" si="305"/>
        <v/>
      </c>
      <c r="NB57" s="102"/>
      <c r="NC57" s="104" t="str">
        <f t="shared" si="211"/>
        <v/>
      </c>
      <c r="ND57" s="102"/>
      <c r="NE57" s="102"/>
      <c r="NF57" s="104" t="str">
        <f t="shared" si="306"/>
        <v/>
      </c>
      <c r="NG57" s="102"/>
      <c r="NH57" s="104" t="str">
        <f t="shared" si="212"/>
        <v/>
      </c>
      <c r="NI57" s="102"/>
      <c r="NJ57" s="102"/>
      <c r="NK57" s="104" t="str">
        <f t="shared" si="307"/>
        <v/>
      </c>
      <c r="NL57" s="102"/>
      <c r="NM57" s="104" t="str">
        <f t="shared" si="213"/>
        <v/>
      </c>
      <c r="NN57" s="102"/>
      <c r="NO57" s="102"/>
      <c r="NP57" s="104" t="str">
        <f t="shared" si="308"/>
        <v/>
      </c>
      <c r="NQ57" s="102"/>
      <c r="NR57" s="104" t="str">
        <f t="shared" si="214"/>
        <v/>
      </c>
      <c r="NS57" s="104" t="str">
        <f t="shared" si="215"/>
        <v/>
      </c>
      <c r="NT57" s="104" t="str">
        <f t="shared" si="216"/>
        <v/>
      </c>
      <c r="NU57" s="104" t="str">
        <f t="shared" si="217"/>
        <v/>
      </c>
      <c r="NV57" s="104" t="str">
        <f t="shared" si="218"/>
        <v/>
      </c>
      <c r="NW57" s="104" t="str">
        <f t="shared" si="219"/>
        <v/>
      </c>
      <c r="NX57" s="105" t="str">
        <f t="shared" si="309"/>
        <v/>
      </c>
      <c r="NY57" s="109" t="str">
        <f t="shared" si="220"/>
        <v/>
      </c>
      <c r="OA57" s="104" t="str">
        <f t="shared" si="310"/>
        <v/>
      </c>
      <c r="OB57" s="104" t="str">
        <f t="shared" si="311"/>
        <v/>
      </c>
      <c r="OC57" s="104" t="str">
        <f t="shared" si="312"/>
        <v/>
      </c>
      <c r="OD57" s="104" t="str">
        <f t="shared" si="313"/>
        <v/>
      </c>
      <c r="OE57" s="104" t="str">
        <f t="shared" si="314"/>
        <v/>
      </c>
      <c r="OF57" s="104" t="str">
        <f t="shared" si="315"/>
        <v/>
      </c>
      <c r="OG57" s="104" t="str">
        <f t="shared" si="316"/>
        <v/>
      </c>
      <c r="OH57" s="104" t="str">
        <f t="shared" si="317"/>
        <v/>
      </c>
      <c r="OI57" s="104" t="str">
        <f t="shared" si="318"/>
        <v/>
      </c>
      <c r="OJ57" s="104" t="str">
        <f t="shared" si="319"/>
        <v/>
      </c>
      <c r="OK57" s="104" t="str">
        <f t="shared" si="320"/>
        <v/>
      </c>
      <c r="OL57" s="104" t="str">
        <f t="shared" si="84"/>
        <v/>
      </c>
      <c r="OM57" s="133"/>
      <c r="ON57" s="104" t="str">
        <f t="shared" si="321"/>
        <v/>
      </c>
      <c r="OO57" s="104" t="str">
        <f t="shared" si="322"/>
        <v/>
      </c>
      <c r="OP57" s="104" t="str">
        <f t="shared" si="229"/>
        <v/>
      </c>
      <c r="OQ57" s="104" t="str">
        <f t="shared" si="230"/>
        <v/>
      </c>
      <c r="OR57" s="105" t="str">
        <f t="shared" si="221"/>
        <v/>
      </c>
      <c r="OS57" s="105" t="str">
        <f t="shared" si="222"/>
        <v/>
      </c>
      <c r="OT57" s="133"/>
      <c r="OU57" s="109" t="str">
        <f t="shared" si="323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36"/>
        <v>53</v>
      </c>
      <c r="B58" s="237"/>
      <c r="C58" s="237"/>
      <c r="D58" s="237"/>
      <c r="E58" s="238"/>
      <c r="F58" s="102"/>
      <c r="G58" s="102"/>
      <c r="H58" s="104" t="str">
        <f t="shared" si="237"/>
        <v/>
      </c>
      <c r="I58" s="102"/>
      <c r="J58" s="104" t="str">
        <f t="shared" si="90"/>
        <v/>
      </c>
      <c r="K58" s="102"/>
      <c r="L58" s="102"/>
      <c r="M58" s="104" t="str">
        <f t="shared" si="238"/>
        <v/>
      </c>
      <c r="N58" s="102"/>
      <c r="O58" s="104" t="str">
        <f t="shared" si="91"/>
        <v/>
      </c>
      <c r="P58" s="102"/>
      <c r="Q58" s="102"/>
      <c r="R58" s="104" t="str">
        <f t="shared" si="239"/>
        <v/>
      </c>
      <c r="S58" s="102"/>
      <c r="T58" s="104" t="str">
        <f t="shared" si="92"/>
        <v/>
      </c>
      <c r="U58" s="102"/>
      <c r="V58" s="102"/>
      <c r="W58" s="104" t="str">
        <f t="shared" si="240"/>
        <v/>
      </c>
      <c r="X58" s="102"/>
      <c r="Y58" s="104" t="str">
        <f t="shared" si="93"/>
        <v/>
      </c>
      <c r="Z58" s="102"/>
      <c r="AA58" s="102"/>
      <c r="AB58" s="104" t="str">
        <f t="shared" si="241"/>
        <v/>
      </c>
      <c r="AC58" s="102"/>
      <c r="AD58" s="104" t="str">
        <f t="shared" si="94"/>
        <v/>
      </c>
      <c r="AE58" s="104" t="str">
        <f t="shared" si="95"/>
        <v/>
      </c>
      <c r="AF58" s="104" t="str">
        <f t="shared" si="96"/>
        <v/>
      </c>
      <c r="AG58" s="104" t="str">
        <f t="shared" si="97"/>
        <v/>
      </c>
      <c r="AH58" s="104" t="str">
        <f t="shared" si="98"/>
        <v/>
      </c>
      <c r="AI58" s="104" t="str">
        <f t="shared" si="99"/>
        <v/>
      </c>
      <c r="AJ58" s="105" t="str">
        <f t="shared" si="242"/>
        <v/>
      </c>
      <c r="AK58" s="109" t="str">
        <f t="shared" si="243"/>
        <v/>
      </c>
      <c r="AL58" s="102"/>
      <c r="AM58" s="102"/>
      <c r="AN58" s="104" t="str">
        <f t="shared" si="244"/>
        <v/>
      </c>
      <c r="AO58" s="102"/>
      <c r="AP58" s="104" t="str">
        <f t="shared" si="100"/>
        <v/>
      </c>
      <c r="AQ58" s="102"/>
      <c r="AR58" s="102"/>
      <c r="AS58" s="104" t="str">
        <f t="shared" si="245"/>
        <v/>
      </c>
      <c r="AT58" s="102"/>
      <c r="AU58" s="104" t="str">
        <f t="shared" si="101"/>
        <v/>
      </c>
      <c r="AV58" s="102"/>
      <c r="AW58" s="102"/>
      <c r="AX58" s="104" t="str">
        <f t="shared" si="246"/>
        <v/>
      </c>
      <c r="AY58" s="102"/>
      <c r="AZ58" s="104" t="str">
        <f t="shared" si="102"/>
        <v/>
      </c>
      <c r="BA58" s="102"/>
      <c r="BB58" s="102"/>
      <c r="BC58" s="104" t="str">
        <f t="shared" si="247"/>
        <v/>
      </c>
      <c r="BD58" s="102"/>
      <c r="BE58" s="104" t="str">
        <f t="shared" si="103"/>
        <v/>
      </c>
      <c r="BF58" s="102"/>
      <c r="BG58" s="102"/>
      <c r="BH58" s="104" t="str">
        <f t="shared" si="248"/>
        <v/>
      </c>
      <c r="BI58" s="102"/>
      <c r="BJ58" s="104" t="str">
        <f t="shared" si="104"/>
        <v/>
      </c>
      <c r="BK58" s="104" t="str">
        <f t="shared" si="105"/>
        <v/>
      </c>
      <c r="BL58" s="104" t="str">
        <f t="shared" si="106"/>
        <v/>
      </c>
      <c r="BM58" s="104" t="str">
        <f t="shared" si="107"/>
        <v/>
      </c>
      <c r="BN58" s="104" t="str">
        <f t="shared" si="108"/>
        <v/>
      </c>
      <c r="BO58" s="104" t="str">
        <f t="shared" si="109"/>
        <v/>
      </c>
      <c r="BP58" s="105" t="str">
        <f t="shared" si="249"/>
        <v/>
      </c>
      <c r="BQ58" s="109" t="str">
        <f t="shared" si="110"/>
        <v/>
      </c>
      <c r="BR58" s="102"/>
      <c r="BS58" s="102"/>
      <c r="BT58" s="104" t="str">
        <f t="shared" si="250"/>
        <v/>
      </c>
      <c r="BU58" s="102"/>
      <c r="BV58" s="104" t="str">
        <f t="shared" si="111"/>
        <v/>
      </c>
      <c r="BW58" s="102"/>
      <c r="BX58" s="102"/>
      <c r="BY58" s="104" t="str">
        <f t="shared" si="251"/>
        <v/>
      </c>
      <c r="BZ58" s="102"/>
      <c r="CA58" s="104" t="str">
        <f t="shared" si="112"/>
        <v/>
      </c>
      <c r="CB58" s="102"/>
      <c r="CC58" s="102"/>
      <c r="CD58" s="104" t="str">
        <f t="shared" si="252"/>
        <v/>
      </c>
      <c r="CE58" s="102"/>
      <c r="CF58" s="104" t="str">
        <f t="shared" si="113"/>
        <v/>
      </c>
      <c r="CG58" s="102"/>
      <c r="CH58" s="102"/>
      <c r="CI58" s="104" t="str">
        <f t="shared" si="253"/>
        <v/>
      </c>
      <c r="CJ58" s="102"/>
      <c r="CK58" s="104" t="str">
        <f t="shared" si="114"/>
        <v/>
      </c>
      <c r="CL58" s="102"/>
      <c r="CM58" s="102"/>
      <c r="CN58" s="104" t="str">
        <f t="shared" si="254"/>
        <v/>
      </c>
      <c r="CO58" s="102"/>
      <c r="CP58" s="104" t="str">
        <f t="shared" si="115"/>
        <v/>
      </c>
      <c r="CQ58" s="104" t="str">
        <f t="shared" si="116"/>
        <v/>
      </c>
      <c r="CR58" s="104" t="str">
        <f t="shared" si="117"/>
        <v/>
      </c>
      <c r="CS58" s="104" t="str">
        <f t="shared" si="118"/>
        <v/>
      </c>
      <c r="CT58" s="104" t="str">
        <f t="shared" si="119"/>
        <v/>
      </c>
      <c r="CU58" s="104" t="str">
        <f t="shared" si="120"/>
        <v/>
      </c>
      <c r="CV58" s="105" t="str">
        <f t="shared" si="255"/>
        <v/>
      </c>
      <c r="CW58" s="109" t="str">
        <f t="shared" si="121"/>
        <v/>
      </c>
      <c r="CX58" s="102"/>
      <c r="CY58" s="102"/>
      <c r="CZ58" s="104" t="str">
        <f t="shared" si="256"/>
        <v/>
      </c>
      <c r="DA58" s="102"/>
      <c r="DB58" s="104" t="str">
        <f t="shared" si="122"/>
        <v/>
      </c>
      <c r="DC58" s="102"/>
      <c r="DD58" s="102"/>
      <c r="DE58" s="104" t="str">
        <f t="shared" si="257"/>
        <v/>
      </c>
      <c r="DF58" s="102"/>
      <c r="DG58" s="104" t="str">
        <f t="shared" si="123"/>
        <v/>
      </c>
      <c r="DH58" s="102"/>
      <c r="DI58" s="102"/>
      <c r="DJ58" s="104" t="str">
        <f t="shared" si="258"/>
        <v/>
      </c>
      <c r="DK58" s="102"/>
      <c r="DL58" s="104" t="str">
        <f t="shared" si="124"/>
        <v/>
      </c>
      <c r="DM58" s="102"/>
      <c r="DN58" s="102"/>
      <c r="DO58" s="104" t="str">
        <f t="shared" si="259"/>
        <v/>
      </c>
      <c r="DP58" s="102"/>
      <c r="DQ58" s="104" t="str">
        <f t="shared" si="125"/>
        <v/>
      </c>
      <c r="DR58" s="102"/>
      <c r="DS58" s="102"/>
      <c r="DT58" s="104" t="str">
        <f t="shared" si="260"/>
        <v/>
      </c>
      <c r="DU58" s="102"/>
      <c r="DV58" s="104" t="str">
        <f t="shared" si="126"/>
        <v/>
      </c>
      <c r="DW58" s="104" t="str">
        <f t="shared" si="127"/>
        <v/>
      </c>
      <c r="DX58" s="104" t="str">
        <f t="shared" si="128"/>
        <v/>
      </c>
      <c r="DY58" s="104" t="str">
        <f t="shared" si="129"/>
        <v/>
      </c>
      <c r="DZ58" s="104" t="str">
        <f t="shared" si="130"/>
        <v/>
      </c>
      <c r="EA58" s="104" t="str">
        <f t="shared" si="131"/>
        <v/>
      </c>
      <c r="EB58" s="105" t="str">
        <f t="shared" si="261"/>
        <v/>
      </c>
      <c r="EC58" s="109" t="str">
        <f t="shared" si="132"/>
        <v/>
      </c>
      <c r="ED58" s="102"/>
      <c r="EE58" s="102"/>
      <c r="EF58" s="104" t="str">
        <f t="shared" si="262"/>
        <v/>
      </c>
      <c r="EG58" s="102"/>
      <c r="EH58" s="104" t="str">
        <f t="shared" si="133"/>
        <v/>
      </c>
      <c r="EI58" s="102"/>
      <c r="EJ58" s="102"/>
      <c r="EK58" s="104" t="str">
        <f t="shared" si="263"/>
        <v/>
      </c>
      <c r="EL58" s="102"/>
      <c r="EM58" s="104" t="str">
        <f t="shared" si="134"/>
        <v/>
      </c>
      <c r="EN58" s="102"/>
      <c r="EO58" s="102"/>
      <c r="EP58" s="104" t="str">
        <f t="shared" si="264"/>
        <v/>
      </c>
      <c r="EQ58" s="102"/>
      <c r="ER58" s="104" t="str">
        <f t="shared" si="135"/>
        <v/>
      </c>
      <c r="ES58" s="102"/>
      <c r="ET58" s="102"/>
      <c r="EU58" s="104" t="str">
        <f t="shared" si="265"/>
        <v/>
      </c>
      <c r="EV58" s="102"/>
      <c r="EW58" s="104" t="str">
        <f t="shared" si="136"/>
        <v/>
      </c>
      <c r="EX58" s="102"/>
      <c r="EY58" s="102"/>
      <c r="EZ58" s="104" t="str">
        <f t="shared" si="266"/>
        <v/>
      </c>
      <c r="FA58" s="102"/>
      <c r="FB58" s="104" t="str">
        <f t="shared" si="137"/>
        <v/>
      </c>
      <c r="FC58" s="104" t="str">
        <f t="shared" si="138"/>
        <v/>
      </c>
      <c r="FD58" s="104" t="str">
        <f t="shared" si="139"/>
        <v/>
      </c>
      <c r="FE58" s="104" t="str">
        <f t="shared" si="140"/>
        <v/>
      </c>
      <c r="FF58" s="104" t="str">
        <f t="shared" si="141"/>
        <v/>
      </c>
      <c r="FG58" s="104" t="str">
        <f t="shared" si="142"/>
        <v/>
      </c>
      <c r="FH58" s="105" t="str">
        <f t="shared" si="267"/>
        <v/>
      </c>
      <c r="FI58" s="109" t="str">
        <f t="shared" si="143"/>
        <v/>
      </c>
      <c r="FJ58" s="102"/>
      <c r="FK58" s="102"/>
      <c r="FL58" s="104" t="str">
        <f t="shared" si="268"/>
        <v/>
      </c>
      <c r="FM58" s="102"/>
      <c r="FN58" s="104" t="str">
        <f t="shared" si="144"/>
        <v/>
      </c>
      <c r="FO58" s="102"/>
      <c r="FP58" s="102"/>
      <c r="FQ58" s="104" t="str">
        <f t="shared" si="269"/>
        <v/>
      </c>
      <c r="FR58" s="102"/>
      <c r="FS58" s="104" t="str">
        <f t="shared" si="145"/>
        <v/>
      </c>
      <c r="FT58" s="102"/>
      <c r="FU58" s="102"/>
      <c r="FV58" s="104" t="str">
        <f t="shared" si="270"/>
        <v/>
      </c>
      <c r="FW58" s="102"/>
      <c r="FX58" s="104" t="str">
        <f t="shared" si="146"/>
        <v/>
      </c>
      <c r="FY58" s="102"/>
      <c r="FZ58" s="102"/>
      <c r="GA58" s="104" t="str">
        <f t="shared" si="271"/>
        <v/>
      </c>
      <c r="GB58" s="102"/>
      <c r="GC58" s="104" t="str">
        <f t="shared" si="147"/>
        <v/>
      </c>
      <c r="GD58" s="102"/>
      <c r="GE58" s="102"/>
      <c r="GF58" s="104" t="str">
        <f t="shared" si="272"/>
        <v/>
      </c>
      <c r="GG58" s="102"/>
      <c r="GH58" s="104" t="str">
        <f t="shared" si="148"/>
        <v/>
      </c>
      <c r="GI58" s="104" t="str">
        <f t="shared" si="149"/>
        <v/>
      </c>
      <c r="GJ58" s="104" t="str">
        <f t="shared" si="150"/>
        <v/>
      </c>
      <c r="GK58" s="104" t="str">
        <f t="shared" si="151"/>
        <v/>
      </c>
      <c r="GL58" s="104" t="str">
        <f t="shared" si="152"/>
        <v/>
      </c>
      <c r="GM58" s="104" t="str">
        <f t="shared" si="153"/>
        <v/>
      </c>
      <c r="GN58" s="105" t="str">
        <f t="shared" si="273"/>
        <v/>
      </c>
      <c r="GO58" s="109" t="str">
        <f t="shared" si="154"/>
        <v/>
      </c>
      <c r="GP58" s="102"/>
      <c r="GQ58" s="102"/>
      <c r="GR58" s="104" t="str">
        <f t="shared" si="274"/>
        <v/>
      </c>
      <c r="GS58" s="102"/>
      <c r="GT58" s="104" t="str">
        <f t="shared" si="155"/>
        <v/>
      </c>
      <c r="GU58" s="102"/>
      <c r="GV58" s="102"/>
      <c r="GW58" s="104" t="str">
        <f t="shared" si="275"/>
        <v/>
      </c>
      <c r="GX58" s="102"/>
      <c r="GY58" s="104" t="str">
        <f t="shared" si="156"/>
        <v/>
      </c>
      <c r="GZ58" s="102"/>
      <c r="HA58" s="102"/>
      <c r="HB58" s="104" t="str">
        <f t="shared" si="276"/>
        <v/>
      </c>
      <c r="HC58" s="102"/>
      <c r="HD58" s="104" t="str">
        <f t="shared" si="157"/>
        <v/>
      </c>
      <c r="HE58" s="102"/>
      <c r="HF58" s="102"/>
      <c r="HG58" s="104" t="str">
        <f t="shared" si="277"/>
        <v/>
      </c>
      <c r="HH58" s="102"/>
      <c r="HI58" s="104" t="str">
        <f t="shared" si="158"/>
        <v/>
      </c>
      <c r="HJ58" s="102"/>
      <c r="HK58" s="102"/>
      <c r="HL58" s="104" t="str">
        <f t="shared" si="278"/>
        <v/>
      </c>
      <c r="HM58" s="102"/>
      <c r="HN58" s="104" t="str">
        <f t="shared" si="159"/>
        <v/>
      </c>
      <c r="HO58" s="104" t="str">
        <f t="shared" si="160"/>
        <v/>
      </c>
      <c r="HP58" s="104" t="str">
        <f t="shared" si="161"/>
        <v/>
      </c>
      <c r="HQ58" s="104" t="str">
        <f t="shared" si="162"/>
        <v/>
      </c>
      <c r="HR58" s="104" t="str">
        <f t="shared" si="163"/>
        <v/>
      </c>
      <c r="HS58" s="104" t="str">
        <f t="shared" si="164"/>
        <v/>
      </c>
      <c r="HT58" s="105" t="str">
        <f t="shared" si="279"/>
        <v/>
      </c>
      <c r="HU58" s="109" t="str">
        <f t="shared" si="165"/>
        <v/>
      </c>
      <c r="HV58" s="102"/>
      <c r="HW58" s="102"/>
      <c r="HX58" s="104" t="str">
        <f t="shared" si="280"/>
        <v/>
      </c>
      <c r="HY58" s="102"/>
      <c r="HZ58" s="104" t="str">
        <f t="shared" si="166"/>
        <v/>
      </c>
      <c r="IA58" s="102"/>
      <c r="IB58" s="102"/>
      <c r="IC58" s="104" t="str">
        <f t="shared" si="281"/>
        <v/>
      </c>
      <c r="ID58" s="102"/>
      <c r="IE58" s="104" t="str">
        <f t="shared" si="167"/>
        <v/>
      </c>
      <c r="IF58" s="102"/>
      <c r="IG58" s="102"/>
      <c r="IH58" s="104" t="str">
        <f t="shared" si="282"/>
        <v/>
      </c>
      <c r="II58" s="102"/>
      <c r="IJ58" s="104" t="str">
        <f t="shared" si="168"/>
        <v/>
      </c>
      <c r="IK58" s="102"/>
      <c r="IL58" s="102"/>
      <c r="IM58" s="104" t="str">
        <f t="shared" si="283"/>
        <v/>
      </c>
      <c r="IN58" s="102"/>
      <c r="IO58" s="104" t="str">
        <f t="shared" si="169"/>
        <v/>
      </c>
      <c r="IP58" s="102"/>
      <c r="IQ58" s="102"/>
      <c r="IR58" s="104" t="str">
        <f t="shared" si="284"/>
        <v/>
      </c>
      <c r="IS58" s="102"/>
      <c r="IT58" s="104" t="str">
        <f t="shared" si="170"/>
        <v/>
      </c>
      <c r="IU58" s="104" t="str">
        <f t="shared" si="171"/>
        <v/>
      </c>
      <c r="IV58" s="104" t="str">
        <f t="shared" si="172"/>
        <v/>
      </c>
      <c r="IW58" s="104" t="str">
        <f t="shared" si="173"/>
        <v/>
      </c>
      <c r="IX58" s="104" t="str">
        <f t="shared" si="174"/>
        <v/>
      </c>
      <c r="IY58" s="104" t="str">
        <f t="shared" si="175"/>
        <v/>
      </c>
      <c r="IZ58" s="105" t="str">
        <f t="shared" si="285"/>
        <v/>
      </c>
      <c r="JA58" s="109" t="str">
        <f t="shared" si="176"/>
        <v/>
      </c>
      <c r="JB58" s="102"/>
      <c r="JC58" s="102"/>
      <c r="JD58" s="104" t="str">
        <f t="shared" si="286"/>
        <v/>
      </c>
      <c r="JE58" s="102"/>
      <c r="JF58" s="104" t="str">
        <f t="shared" si="177"/>
        <v/>
      </c>
      <c r="JG58" s="102"/>
      <c r="JH58" s="102"/>
      <c r="JI58" s="104" t="str">
        <f t="shared" si="287"/>
        <v/>
      </c>
      <c r="JJ58" s="102"/>
      <c r="JK58" s="104" t="str">
        <f t="shared" si="178"/>
        <v/>
      </c>
      <c r="JL58" s="102"/>
      <c r="JM58" s="102"/>
      <c r="JN58" s="104" t="str">
        <f t="shared" si="288"/>
        <v/>
      </c>
      <c r="JO58" s="102"/>
      <c r="JP58" s="104" t="str">
        <f t="shared" si="179"/>
        <v/>
      </c>
      <c r="JQ58" s="102"/>
      <c r="JR58" s="102"/>
      <c r="JS58" s="104" t="str">
        <f t="shared" si="289"/>
        <v/>
      </c>
      <c r="JT58" s="102"/>
      <c r="JU58" s="104" t="str">
        <f t="shared" si="180"/>
        <v/>
      </c>
      <c r="JV58" s="102"/>
      <c r="JW58" s="102"/>
      <c r="JX58" s="104" t="str">
        <f t="shared" si="290"/>
        <v/>
      </c>
      <c r="JY58" s="102"/>
      <c r="JZ58" s="104" t="str">
        <f t="shared" si="181"/>
        <v/>
      </c>
      <c r="KA58" s="104" t="str">
        <f t="shared" si="182"/>
        <v/>
      </c>
      <c r="KB58" s="104" t="str">
        <f t="shared" si="183"/>
        <v/>
      </c>
      <c r="KC58" s="104" t="str">
        <f t="shared" si="184"/>
        <v/>
      </c>
      <c r="KD58" s="104" t="str">
        <f t="shared" si="185"/>
        <v/>
      </c>
      <c r="KE58" s="104" t="str">
        <f t="shared" si="186"/>
        <v/>
      </c>
      <c r="KF58" s="105" t="str">
        <f t="shared" si="291"/>
        <v/>
      </c>
      <c r="KG58" s="109" t="str">
        <f t="shared" si="187"/>
        <v/>
      </c>
      <c r="KH58" s="102"/>
      <c r="KI58" s="102"/>
      <c r="KJ58" s="104" t="str">
        <f t="shared" si="292"/>
        <v/>
      </c>
      <c r="KK58" s="102"/>
      <c r="KL58" s="104" t="str">
        <f t="shared" si="188"/>
        <v/>
      </c>
      <c r="KM58" s="102"/>
      <c r="KN58" s="102"/>
      <c r="KO58" s="104" t="str">
        <f t="shared" si="293"/>
        <v/>
      </c>
      <c r="KP58" s="102"/>
      <c r="KQ58" s="104" t="str">
        <f t="shared" si="189"/>
        <v/>
      </c>
      <c r="KR58" s="102"/>
      <c r="KS58" s="102"/>
      <c r="KT58" s="104" t="str">
        <f t="shared" si="294"/>
        <v/>
      </c>
      <c r="KU58" s="102"/>
      <c r="KV58" s="104" t="str">
        <f t="shared" si="190"/>
        <v/>
      </c>
      <c r="KW58" s="102"/>
      <c r="KX58" s="102"/>
      <c r="KY58" s="104" t="str">
        <f t="shared" si="295"/>
        <v/>
      </c>
      <c r="KZ58" s="102"/>
      <c r="LA58" s="104" t="str">
        <f t="shared" si="191"/>
        <v/>
      </c>
      <c r="LB58" s="102"/>
      <c r="LC58" s="102"/>
      <c r="LD58" s="104" t="str">
        <f t="shared" si="296"/>
        <v/>
      </c>
      <c r="LE58" s="102"/>
      <c r="LF58" s="104" t="str">
        <f t="shared" si="192"/>
        <v/>
      </c>
      <c r="LG58" s="104" t="str">
        <f t="shared" si="193"/>
        <v/>
      </c>
      <c r="LH58" s="104" t="str">
        <f t="shared" si="194"/>
        <v/>
      </c>
      <c r="LI58" s="104" t="str">
        <f t="shared" si="195"/>
        <v/>
      </c>
      <c r="LJ58" s="104" t="str">
        <f t="shared" si="196"/>
        <v/>
      </c>
      <c r="LK58" s="104" t="str">
        <f t="shared" si="197"/>
        <v/>
      </c>
      <c r="LL58" s="105" t="str">
        <f t="shared" si="297"/>
        <v/>
      </c>
      <c r="LM58" s="109" t="str">
        <f t="shared" si="198"/>
        <v/>
      </c>
      <c r="LN58" s="102"/>
      <c r="LO58" s="102"/>
      <c r="LP58" s="104" t="str">
        <f t="shared" si="298"/>
        <v/>
      </c>
      <c r="LQ58" s="102"/>
      <c r="LR58" s="104" t="str">
        <f t="shared" si="199"/>
        <v/>
      </c>
      <c r="LS58" s="102"/>
      <c r="LT58" s="102"/>
      <c r="LU58" s="104" t="str">
        <f t="shared" si="299"/>
        <v/>
      </c>
      <c r="LV58" s="102"/>
      <c r="LW58" s="104" t="str">
        <f t="shared" si="200"/>
        <v/>
      </c>
      <c r="LX58" s="102"/>
      <c r="LY58" s="102"/>
      <c r="LZ58" s="104" t="str">
        <f t="shared" si="300"/>
        <v/>
      </c>
      <c r="MA58" s="102"/>
      <c r="MB58" s="104" t="str">
        <f t="shared" si="201"/>
        <v/>
      </c>
      <c r="MC58" s="102"/>
      <c r="MD58" s="102"/>
      <c r="ME58" s="104" t="str">
        <f t="shared" si="301"/>
        <v/>
      </c>
      <c r="MF58" s="102"/>
      <c r="MG58" s="104" t="str">
        <f t="shared" si="202"/>
        <v/>
      </c>
      <c r="MH58" s="102"/>
      <c r="MI58" s="102"/>
      <c r="MJ58" s="104" t="str">
        <f t="shared" si="302"/>
        <v/>
      </c>
      <c r="MK58" s="102"/>
      <c r="ML58" s="104" t="str">
        <f t="shared" si="203"/>
        <v/>
      </c>
      <c r="MM58" s="104" t="str">
        <f t="shared" si="204"/>
        <v/>
      </c>
      <c r="MN58" s="104" t="str">
        <f t="shared" si="205"/>
        <v/>
      </c>
      <c r="MO58" s="104" t="str">
        <f t="shared" si="206"/>
        <v/>
      </c>
      <c r="MP58" s="104" t="str">
        <f t="shared" si="207"/>
        <v/>
      </c>
      <c r="MQ58" s="104" t="str">
        <f t="shared" si="208"/>
        <v/>
      </c>
      <c r="MR58" s="105" t="str">
        <f t="shared" si="303"/>
        <v/>
      </c>
      <c r="MS58" s="109" t="str">
        <f t="shared" si="209"/>
        <v/>
      </c>
      <c r="MT58" s="102"/>
      <c r="MU58" s="102"/>
      <c r="MV58" s="104" t="str">
        <f t="shared" si="304"/>
        <v/>
      </c>
      <c r="MW58" s="102"/>
      <c r="MX58" s="104" t="str">
        <f t="shared" si="210"/>
        <v/>
      </c>
      <c r="MY58" s="102"/>
      <c r="MZ58" s="102"/>
      <c r="NA58" s="104" t="str">
        <f t="shared" si="305"/>
        <v/>
      </c>
      <c r="NB58" s="102"/>
      <c r="NC58" s="104" t="str">
        <f t="shared" si="211"/>
        <v/>
      </c>
      <c r="ND58" s="102"/>
      <c r="NE58" s="102"/>
      <c r="NF58" s="104" t="str">
        <f t="shared" si="306"/>
        <v/>
      </c>
      <c r="NG58" s="102"/>
      <c r="NH58" s="104" t="str">
        <f t="shared" si="212"/>
        <v/>
      </c>
      <c r="NI58" s="102"/>
      <c r="NJ58" s="102"/>
      <c r="NK58" s="104" t="str">
        <f t="shared" si="307"/>
        <v/>
      </c>
      <c r="NL58" s="102"/>
      <c r="NM58" s="104" t="str">
        <f t="shared" si="213"/>
        <v/>
      </c>
      <c r="NN58" s="102"/>
      <c r="NO58" s="102"/>
      <c r="NP58" s="104" t="str">
        <f t="shared" si="308"/>
        <v/>
      </c>
      <c r="NQ58" s="102"/>
      <c r="NR58" s="104" t="str">
        <f t="shared" si="214"/>
        <v/>
      </c>
      <c r="NS58" s="104" t="str">
        <f t="shared" si="215"/>
        <v/>
      </c>
      <c r="NT58" s="104" t="str">
        <f t="shared" si="216"/>
        <v/>
      </c>
      <c r="NU58" s="104" t="str">
        <f t="shared" si="217"/>
        <v/>
      </c>
      <c r="NV58" s="104" t="str">
        <f t="shared" si="218"/>
        <v/>
      </c>
      <c r="NW58" s="104" t="str">
        <f t="shared" si="219"/>
        <v/>
      </c>
      <c r="NX58" s="105" t="str">
        <f t="shared" si="309"/>
        <v/>
      </c>
      <c r="NY58" s="109" t="str">
        <f t="shared" si="220"/>
        <v/>
      </c>
      <c r="OA58" s="104" t="str">
        <f t="shared" si="310"/>
        <v/>
      </c>
      <c r="OB58" s="104" t="str">
        <f t="shared" si="311"/>
        <v/>
      </c>
      <c r="OC58" s="104" t="str">
        <f t="shared" si="312"/>
        <v/>
      </c>
      <c r="OD58" s="104" t="str">
        <f t="shared" si="313"/>
        <v/>
      </c>
      <c r="OE58" s="104" t="str">
        <f t="shared" si="314"/>
        <v/>
      </c>
      <c r="OF58" s="104" t="str">
        <f t="shared" si="315"/>
        <v/>
      </c>
      <c r="OG58" s="104" t="str">
        <f t="shared" si="316"/>
        <v/>
      </c>
      <c r="OH58" s="104" t="str">
        <f t="shared" si="317"/>
        <v/>
      </c>
      <c r="OI58" s="104" t="str">
        <f t="shared" si="318"/>
        <v/>
      </c>
      <c r="OJ58" s="104" t="str">
        <f t="shared" si="319"/>
        <v/>
      </c>
      <c r="OK58" s="104" t="str">
        <f t="shared" si="320"/>
        <v/>
      </c>
      <c r="OL58" s="104" t="str">
        <f t="shared" si="84"/>
        <v/>
      </c>
      <c r="OM58" s="134"/>
      <c r="ON58" s="104" t="str">
        <f t="shared" si="321"/>
        <v/>
      </c>
      <c r="OO58" s="104" t="str">
        <f t="shared" si="322"/>
        <v/>
      </c>
      <c r="OP58" s="104" t="str">
        <f t="shared" si="229"/>
        <v/>
      </c>
      <c r="OQ58" s="104" t="str">
        <f t="shared" si="230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323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36"/>
        <v>54</v>
      </c>
      <c r="B59" s="237"/>
      <c r="C59" s="237"/>
      <c r="D59" s="237"/>
      <c r="E59" s="238"/>
      <c r="F59" s="102"/>
      <c r="G59" s="102"/>
      <c r="H59" s="104" t="str">
        <f t="shared" si="237"/>
        <v/>
      </c>
      <c r="I59" s="102"/>
      <c r="J59" s="104" t="str">
        <f t="shared" si="90"/>
        <v/>
      </c>
      <c r="K59" s="102"/>
      <c r="L59" s="102"/>
      <c r="M59" s="104" t="str">
        <f t="shared" si="238"/>
        <v/>
      </c>
      <c r="N59" s="102"/>
      <c r="O59" s="104" t="str">
        <f t="shared" si="91"/>
        <v/>
      </c>
      <c r="P59" s="102"/>
      <c r="Q59" s="102"/>
      <c r="R59" s="104" t="str">
        <f t="shared" si="239"/>
        <v/>
      </c>
      <c r="S59" s="102"/>
      <c r="T59" s="104" t="str">
        <f t="shared" si="92"/>
        <v/>
      </c>
      <c r="U59" s="102"/>
      <c r="V59" s="102"/>
      <c r="W59" s="104" t="str">
        <f t="shared" si="240"/>
        <v/>
      </c>
      <c r="X59" s="102"/>
      <c r="Y59" s="104" t="str">
        <f t="shared" si="93"/>
        <v/>
      </c>
      <c r="Z59" s="102"/>
      <c r="AA59" s="102"/>
      <c r="AB59" s="104" t="str">
        <f t="shared" si="241"/>
        <v/>
      </c>
      <c r="AC59" s="102"/>
      <c r="AD59" s="104" t="str">
        <f t="shared" si="94"/>
        <v/>
      </c>
      <c r="AE59" s="104" t="str">
        <f t="shared" si="95"/>
        <v/>
      </c>
      <c r="AF59" s="104" t="str">
        <f t="shared" si="96"/>
        <v/>
      </c>
      <c r="AG59" s="104" t="str">
        <f t="shared" si="97"/>
        <v/>
      </c>
      <c r="AH59" s="104" t="str">
        <f t="shared" si="98"/>
        <v/>
      </c>
      <c r="AI59" s="104" t="str">
        <f t="shared" si="99"/>
        <v/>
      </c>
      <c r="AJ59" s="105" t="str">
        <f t="shared" si="242"/>
        <v/>
      </c>
      <c r="AK59" s="109" t="str">
        <f t="shared" si="243"/>
        <v/>
      </c>
      <c r="AL59" s="102"/>
      <c r="AM59" s="102"/>
      <c r="AN59" s="104" t="str">
        <f t="shared" si="244"/>
        <v/>
      </c>
      <c r="AO59" s="102"/>
      <c r="AP59" s="104" t="str">
        <f t="shared" si="100"/>
        <v/>
      </c>
      <c r="AQ59" s="102"/>
      <c r="AR59" s="102"/>
      <c r="AS59" s="104" t="str">
        <f t="shared" si="245"/>
        <v/>
      </c>
      <c r="AT59" s="102"/>
      <c r="AU59" s="104" t="str">
        <f t="shared" si="101"/>
        <v/>
      </c>
      <c r="AV59" s="102"/>
      <c r="AW59" s="102"/>
      <c r="AX59" s="104" t="str">
        <f t="shared" si="246"/>
        <v/>
      </c>
      <c r="AY59" s="102"/>
      <c r="AZ59" s="104" t="str">
        <f t="shared" si="102"/>
        <v/>
      </c>
      <c r="BA59" s="102"/>
      <c r="BB59" s="102"/>
      <c r="BC59" s="104" t="str">
        <f t="shared" si="247"/>
        <v/>
      </c>
      <c r="BD59" s="102"/>
      <c r="BE59" s="104" t="str">
        <f t="shared" si="103"/>
        <v/>
      </c>
      <c r="BF59" s="102"/>
      <c r="BG59" s="102"/>
      <c r="BH59" s="104" t="str">
        <f t="shared" si="248"/>
        <v/>
      </c>
      <c r="BI59" s="102"/>
      <c r="BJ59" s="104" t="str">
        <f t="shared" si="104"/>
        <v/>
      </c>
      <c r="BK59" s="104" t="str">
        <f t="shared" si="105"/>
        <v/>
      </c>
      <c r="BL59" s="104" t="str">
        <f t="shared" si="106"/>
        <v/>
      </c>
      <c r="BM59" s="104" t="str">
        <f t="shared" si="107"/>
        <v/>
      </c>
      <c r="BN59" s="104" t="str">
        <f t="shared" si="108"/>
        <v/>
      </c>
      <c r="BO59" s="104" t="str">
        <f t="shared" si="109"/>
        <v/>
      </c>
      <c r="BP59" s="105" t="str">
        <f t="shared" si="249"/>
        <v/>
      </c>
      <c r="BQ59" s="109" t="str">
        <f t="shared" si="110"/>
        <v/>
      </c>
      <c r="BR59" s="102"/>
      <c r="BS59" s="102"/>
      <c r="BT59" s="104" t="str">
        <f t="shared" si="250"/>
        <v/>
      </c>
      <c r="BU59" s="102"/>
      <c r="BV59" s="104" t="str">
        <f t="shared" si="111"/>
        <v/>
      </c>
      <c r="BW59" s="102"/>
      <c r="BX59" s="102"/>
      <c r="BY59" s="104" t="str">
        <f t="shared" si="251"/>
        <v/>
      </c>
      <c r="BZ59" s="102"/>
      <c r="CA59" s="104" t="str">
        <f t="shared" si="112"/>
        <v/>
      </c>
      <c r="CB59" s="102"/>
      <c r="CC59" s="102"/>
      <c r="CD59" s="104" t="str">
        <f t="shared" si="252"/>
        <v/>
      </c>
      <c r="CE59" s="102"/>
      <c r="CF59" s="104" t="str">
        <f t="shared" si="113"/>
        <v/>
      </c>
      <c r="CG59" s="102"/>
      <c r="CH59" s="102"/>
      <c r="CI59" s="104" t="str">
        <f t="shared" si="253"/>
        <v/>
      </c>
      <c r="CJ59" s="102"/>
      <c r="CK59" s="104" t="str">
        <f t="shared" si="114"/>
        <v/>
      </c>
      <c r="CL59" s="102"/>
      <c r="CM59" s="102"/>
      <c r="CN59" s="104" t="str">
        <f t="shared" si="254"/>
        <v/>
      </c>
      <c r="CO59" s="102"/>
      <c r="CP59" s="104" t="str">
        <f t="shared" si="115"/>
        <v/>
      </c>
      <c r="CQ59" s="104" t="str">
        <f t="shared" si="116"/>
        <v/>
      </c>
      <c r="CR59" s="104" t="str">
        <f t="shared" si="117"/>
        <v/>
      </c>
      <c r="CS59" s="104" t="str">
        <f t="shared" si="118"/>
        <v/>
      </c>
      <c r="CT59" s="104" t="str">
        <f t="shared" si="119"/>
        <v/>
      </c>
      <c r="CU59" s="104" t="str">
        <f t="shared" si="120"/>
        <v/>
      </c>
      <c r="CV59" s="105" t="str">
        <f t="shared" si="255"/>
        <v/>
      </c>
      <c r="CW59" s="109" t="str">
        <f t="shared" si="121"/>
        <v/>
      </c>
      <c r="CX59" s="102"/>
      <c r="CY59" s="102"/>
      <c r="CZ59" s="104" t="str">
        <f t="shared" si="256"/>
        <v/>
      </c>
      <c r="DA59" s="102"/>
      <c r="DB59" s="104" t="str">
        <f t="shared" si="122"/>
        <v/>
      </c>
      <c r="DC59" s="102"/>
      <c r="DD59" s="102"/>
      <c r="DE59" s="104" t="str">
        <f t="shared" si="257"/>
        <v/>
      </c>
      <c r="DF59" s="102"/>
      <c r="DG59" s="104" t="str">
        <f t="shared" si="123"/>
        <v/>
      </c>
      <c r="DH59" s="102"/>
      <c r="DI59" s="102"/>
      <c r="DJ59" s="104" t="str">
        <f t="shared" si="258"/>
        <v/>
      </c>
      <c r="DK59" s="102"/>
      <c r="DL59" s="104" t="str">
        <f t="shared" si="124"/>
        <v/>
      </c>
      <c r="DM59" s="102"/>
      <c r="DN59" s="102"/>
      <c r="DO59" s="104" t="str">
        <f t="shared" si="259"/>
        <v/>
      </c>
      <c r="DP59" s="102"/>
      <c r="DQ59" s="104" t="str">
        <f t="shared" si="125"/>
        <v/>
      </c>
      <c r="DR59" s="102"/>
      <c r="DS59" s="102"/>
      <c r="DT59" s="104" t="str">
        <f t="shared" si="260"/>
        <v/>
      </c>
      <c r="DU59" s="102"/>
      <c r="DV59" s="104" t="str">
        <f t="shared" si="126"/>
        <v/>
      </c>
      <c r="DW59" s="104" t="str">
        <f t="shared" si="127"/>
        <v/>
      </c>
      <c r="DX59" s="104" t="str">
        <f t="shared" si="128"/>
        <v/>
      </c>
      <c r="DY59" s="104" t="str">
        <f t="shared" si="129"/>
        <v/>
      </c>
      <c r="DZ59" s="104" t="str">
        <f t="shared" si="130"/>
        <v/>
      </c>
      <c r="EA59" s="104" t="str">
        <f t="shared" si="131"/>
        <v/>
      </c>
      <c r="EB59" s="105" t="str">
        <f t="shared" si="261"/>
        <v/>
      </c>
      <c r="EC59" s="109" t="str">
        <f t="shared" si="132"/>
        <v/>
      </c>
      <c r="ED59" s="102"/>
      <c r="EE59" s="102"/>
      <c r="EF59" s="104" t="str">
        <f t="shared" si="262"/>
        <v/>
      </c>
      <c r="EG59" s="102"/>
      <c r="EH59" s="104" t="str">
        <f t="shared" si="133"/>
        <v/>
      </c>
      <c r="EI59" s="102"/>
      <c r="EJ59" s="102"/>
      <c r="EK59" s="104" t="str">
        <f t="shared" si="263"/>
        <v/>
      </c>
      <c r="EL59" s="102"/>
      <c r="EM59" s="104" t="str">
        <f t="shared" si="134"/>
        <v/>
      </c>
      <c r="EN59" s="102"/>
      <c r="EO59" s="102"/>
      <c r="EP59" s="104" t="str">
        <f t="shared" si="264"/>
        <v/>
      </c>
      <c r="EQ59" s="102"/>
      <c r="ER59" s="104" t="str">
        <f t="shared" si="135"/>
        <v/>
      </c>
      <c r="ES59" s="102"/>
      <c r="ET59" s="102"/>
      <c r="EU59" s="104" t="str">
        <f t="shared" si="265"/>
        <v/>
      </c>
      <c r="EV59" s="102"/>
      <c r="EW59" s="104" t="str">
        <f t="shared" si="136"/>
        <v/>
      </c>
      <c r="EX59" s="102"/>
      <c r="EY59" s="102"/>
      <c r="EZ59" s="104" t="str">
        <f t="shared" si="266"/>
        <v/>
      </c>
      <c r="FA59" s="102"/>
      <c r="FB59" s="104" t="str">
        <f t="shared" si="137"/>
        <v/>
      </c>
      <c r="FC59" s="104" t="str">
        <f t="shared" si="138"/>
        <v/>
      </c>
      <c r="FD59" s="104" t="str">
        <f t="shared" si="139"/>
        <v/>
      </c>
      <c r="FE59" s="104" t="str">
        <f t="shared" si="140"/>
        <v/>
      </c>
      <c r="FF59" s="104" t="str">
        <f t="shared" si="141"/>
        <v/>
      </c>
      <c r="FG59" s="104" t="str">
        <f t="shared" si="142"/>
        <v/>
      </c>
      <c r="FH59" s="105" t="str">
        <f t="shared" si="267"/>
        <v/>
      </c>
      <c r="FI59" s="109" t="str">
        <f t="shared" si="143"/>
        <v/>
      </c>
      <c r="FJ59" s="102"/>
      <c r="FK59" s="102"/>
      <c r="FL59" s="104" t="str">
        <f t="shared" si="268"/>
        <v/>
      </c>
      <c r="FM59" s="102"/>
      <c r="FN59" s="104" t="str">
        <f t="shared" si="144"/>
        <v/>
      </c>
      <c r="FO59" s="102"/>
      <c r="FP59" s="102"/>
      <c r="FQ59" s="104" t="str">
        <f t="shared" si="269"/>
        <v/>
      </c>
      <c r="FR59" s="102"/>
      <c r="FS59" s="104" t="str">
        <f t="shared" si="145"/>
        <v/>
      </c>
      <c r="FT59" s="102"/>
      <c r="FU59" s="102"/>
      <c r="FV59" s="104" t="str">
        <f t="shared" si="270"/>
        <v/>
      </c>
      <c r="FW59" s="102"/>
      <c r="FX59" s="104" t="str">
        <f t="shared" si="146"/>
        <v/>
      </c>
      <c r="FY59" s="102"/>
      <c r="FZ59" s="102"/>
      <c r="GA59" s="104" t="str">
        <f t="shared" si="271"/>
        <v/>
      </c>
      <c r="GB59" s="102"/>
      <c r="GC59" s="104" t="str">
        <f t="shared" si="147"/>
        <v/>
      </c>
      <c r="GD59" s="102"/>
      <c r="GE59" s="102"/>
      <c r="GF59" s="104" t="str">
        <f t="shared" si="272"/>
        <v/>
      </c>
      <c r="GG59" s="102"/>
      <c r="GH59" s="104" t="str">
        <f t="shared" si="148"/>
        <v/>
      </c>
      <c r="GI59" s="104" t="str">
        <f t="shared" si="149"/>
        <v/>
      </c>
      <c r="GJ59" s="104" t="str">
        <f t="shared" si="150"/>
        <v/>
      </c>
      <c r="GK59" s="104" t="str">
        <f t="shared" si="151"/>
        <v/>
      </c>
      <c r="GL59" s="104" t="str">
        <f t="shared" si="152"/>
        <v/>
      </c>
      <c r="GM59" s="104" t="str">
        <f t="shared" si="153"/>
        <v/>
      </c>
      <c r="GN59" s="105" t="str">
        <f t="shared" si="273"/>
        <v/>
      </c>
      <c r="GO59" s="109" t="str">
        <f t="shared" si="154"/>
        <v/>
      </c>
      <c r="GP59" s="102"/>
      <c r="GQ59" s="102"/>
      <c r="GR59" s="104" t="str">
        <f t="shared" si="274"/>
        <v/>
      </c>
      <c r="GS59" s="102"/>
      <c r="GT59" s="104" t="str">
        <f t="shared" si="155"/>
        <v/>
      </c>
      <c r="GU59" s="102"/>
      <c r="GV59" s="102"/>
      <c r="GW59" s="104" t="str">
        <f t="shared" si="275"/>
        <v/>
      </c>
      <c r="GX59" s="102"/>
      <c r="GY59" s="104" t="str">
        <f t="shared" si="156"/>
        <v/>
      </c>
      <c r="GZ59" s="102"/>
      <c r="HA59" s="102"/>
      <c r="HB59" s="104" t="str">
        <f t="shared" si="276"/>
        <v/>
      </c>
      <c r="HC59" s="102"/>
      <c r="HD59" s="104" t="str">
        <f t="shared" si="157"/>
        <v/>
      </c>
      <c r="HE59" s="102"/>
      <c r="HF59" s="102"/>
      <c r="HG59" s="104" t="str">
        <f t="shared" si="277"/>
        <v/>
      </c>
      <c r="HH59" s="102"/>
      <c r="HI59" s="104" t="str">
        <f t="shared" si="158"/>
        <v/>
      </c>
      <c r="HJ59" s="102"/>
      <c r="HK59" s="102"/>
      <c r="HL59" s="104" t="str">
        <f t="shared" si="278"/>
        <v/>
      </c>
      <c r="HM59" s="102"/>
      <c r="HN59" s="104" t="str">
        <f t="shared" si="159"/>
        <v/>
      </c>
      <c r="HO59" s="104" t="str">
        <f t="shared" si="160"/>
        <v/>
      </c>
      <c r="HP59" s="104" t="str">
        <f t="shared" si="161"/>
        <v/>
      </c>
      <c r="HQ59" s="104" t="str">
        <f t="shared" si="162"/>
        <v/>
      </c>
      <c r="HR59" s="104" t="str">
        <f t="shared" si="163"/>
        <v/>
      </c>
      <c r="HS59" s="104" t="str">
        <f t="shared" si="164"/>
        <v/>
      </c>
      <c r="HT59" s="105" t="str">
        <f t="shared" si="279"/>
        <v/>
      </c>
      <c r="HU59" s="109" t="str">
        <f t="shared" si="165"/>
        <v/>
      </c>
      <c r="HV59" s="102"/>
      <c r="HW59" s="102"/>
      <c r="HX59" s="104" t="str">
        <f t="shared" si="280"/>
        <v/>
      </c>
      <c r="HY59" s="102"/>
      <c r="HZ59" s="104" t="str">
        <f t="shared" si="166"/>
        <v/>
      </c>
      <c r="IA59" s="102"/>
      <c r="IB59" s="102"/>
      <c r="IC59" s="104" t="str">
        <f t="shared" si="281"/>
        <v/>
      </c>
      <c r="ID59" s="102"/>
      <c r="IE59" s="104" t="str">
        <f t="shared" si="167"/>
        <v/>
      </c>
      <c r="IF59" s="102"/>
      <c r="IG59" s="102"/>
      <c r="IH59" s="104" t="str">
        <f t="shared" si="282"/>
        <v/>
      </c>
      <c r="II59" s="102"/>
      <c r="IJ59" s="104" t="str">
        <f t="shared" si="168"/>
        <v/>
      </c>
      <c r="IK59" s="102"/>
      <c r="IL59" s="102"/>
      <c r="IM59" s="104" t="str">
        <f t="shared" si="283"/>
        <v/>
      </c>
      <c r="IN59" s="102"/>
      <c r="IO59" s="104" t="str">
        <f t="shared" si="169"/>
        <v/>
      </c>
      <c r="IP59" s="102"/>
      <c r="IQ59" s="102"/>
      <c r="IR59" s="104" t="str">
        <f t="shared" si="284"/>
        <v/>
      </c>
      <c r="IS59" s="102"/>
      <c r="IT59" s="104" t="str">
        <f t="shared" si="170"/>
        <v/>
      </c>
      <c r="IU59" s="104" t="str">
        <f t="shared" si="171"/>
        <v/>
      </c>
      <c r="IV59" s="104" t="str">
        <f t="shared" si="172"/>
        <v/>
      </c>
      <c r="IW59" s="104" t="str">
        <f t="shared" si="173"/>
        <v/>
      </c>
      <c r="IX59" s="104" t="str">
        <f t="shared" si="174"/>
        <v/>
      </c>
      <c r="IY59" s="104" t="str">
        <f t="shared" si="175"/>
        <v/>
      </c>
      <c r="IZ59" s="105" t="str">
        <f t="shared" si="285"/>
        <v/>
      </c>
      <c r="JA59" s="109" t="str">
        <f t="shared" si="176"/>
        <v/>
      </c>
      <c r="JB59" s="102"/>
      <c r="JC59" s="102"/>
      <c r="JD59" s="104" t="str">
        <f t="shared" si="286"/>
        <v/>
      </c>
      <c r="JE59" s="102"/>
      <c r="JF59" s="104" t="str">
        <f t="shared" si="177"/>
        <v/>
      </c>
      <c r="JG59" s="102"/>
      <c r="JH59" s="102"/>
      <c r="JI59" s="104" t="str">
        <f t="shared" si="287"/>
        <v/>
      </c>
      <c r="JJ59" s="102"/>
      <c r="JK59" s="104" t="str">
        <f t="shared" si="178"/>
        <v/>
      </c>
      <c r="JL59" s="102"/>
      <c r="JM59" s="102"/>
      <c r="JN59" s="104" t="str">
        <f t="shared" si="288"/>
        <v/>
      </c>
      <c r="JO59" s="102"/>
      <c r="JP59" s="104" t="str">
        <f t="shared" si="179"/>
        <v/>
      </c>
      <c r="JQ59" s="102"/>
      <c r="JR59" s="102"/>
      <c r="JS59" s="104" t="str">
        <f t="shared" si="289"/>
        <v/>
      </c>
      <c r="JT59" s="102"/>
      <c r="JU59" s="104" t="str">
        <f t="shared" si="180"/>
        <v/>
      </c>
      <c r="JV59" s="102"/>
      <c r="JW59" s="102"/>
      <c r="JX59" s="104" t="str">
        <f t="shared" si="290"/>
        <v/>
      </c>
      <c r="JY59" s="102"/>
      <c r="JZ59" s="104" t="str">
        <f t="shared" si="181"/>
        <v/>
      </c>
      <c r="KA59" s="104" t="str">
        <f t="shared" si="182"/>
        <v/>
      </c>
      <c r="KB59" s="104" t="str">
        <f t="shared" si="183"/>
        <v/>
      </c>
      <c r="KC59" s="104" t="str">
        <f t="shared" si="184"/>
        <v/>
      </c>
      <c r="KD59" s="104" t="str">
        <f t="shared" si="185"/>
        <v/>
      </c>
      <c r="KE59" s="104" t="str">
        <f t="shared" si="186"/>
        <v/>
      </c>
      <c r="KF59" s="105" t="str">
        <f t="shared" si="291"/>
        <v/>
      </c>
      <c r="KG59" s="109" t="str">
        <f t="shared" si="187"/>
        <v/>
      </c>
      <c r="KH59" s="102"/>
      <c r="KI59" s="102"/>
      <c r="KJ59" s="104" t="str">
        <f t="shared" si="292"/>
        <v/>
      </c>
      <c r="KK59" s="102"/>
      <c r="KL59" s="104" t="str">
        <f t="shared" si="188"/>
        <v/>
      </c>
      <c r="KM59" s="102"/>
      <c r="KN59" s="102"/>
      <c r="KO59" s="104" t="str">
        <f t="shared" si="293"/>
        <v/>
      </c>
      <c r="KP59" s="102"/>
      <c r="KQ59" s="104" t="str">
        <f t="shared" si="189"/>
        <v/>
      </c>
      <c r="KR59" s="102"/>
      <c r="KS59" s="102"/>
      <c r="KT59" s="104" t="str">
        <f t="shared" si="294"/>
        <v/>
      </c>
      <c r="KU59" s="102"/>
      <c r="KV59" s="104" t="str">
        <f t="shared" si="190"/>
        <v/>
      </c>
      <c r="KW59" s="102"/>
      <c r="KX59" s="102"/>
      <c r="KY59" s="104" t="str">
        <f t="shared" si="295"/>
        <v/>
      </c>
      <c r="KZ59" s="102"/>
      <c r="LA59" s="104" t="str">
        <f t="shared" si="191"/>
        <v/>
      </c>
      <c r="LB59" s="102"/>
      <c r="LC59" s="102"/>
      <c r="LD59" s="104" t="str">
        <f t="shared" si="296"/>
        <v/>
      </c>
      <c r="LE59" s="102"/>
      <c r="LF59" s="104" t="str">
        <f t="shared" si="192"/>
        <v/>
      </c>
      <c r="LG59" s="104" t="str">
        <f t="shared" si="193"/>
        <v/>
      </c>
      <c r="LH59" s="104" t="str">
        <f t="shared" si="194"/>
        <v/>
      </c>
      <c r="LI59" s="104" t="str">
        <f t="shared" si="195"/>
        <v/>
      </c>
      <c r="LJ59" s="104" t="str">
        <f t="shared" si="196"/>
        <v/>
      </c>
      <c r="LK59" s="104" t="str">
        <f t="shared" si="197"/>
        <v/>
      </c>
      <c r="LL59" s="105" t="str">
        <f t="shared" si="297"/>
        <v/>
      </c>
      <c r="LM59" s="109" t="str">
        <f t="shared" si="198"/>
        <v/>
      </c>
      <c r="LN59" s="102"/>
      <c r="LO59" s="102"/>
      <c r="LP59" s="104" t="str">
        <f t="shared" si="298"/>
        <v/>
      </c>
      <c r="LQ59" s="102"/>
      <c r="LR59" s="104" t="str">
        <f t="shared" si="199"/>
        <v/>
      </c>
      <c r="LS59" s="102"/>
      <c r="LT59" s="102"/>
      <c r="LU59" s="104" t="str">
        <f t="shared" si="299"/>
        <v/>
      </c>
      <c r="LV59" s="102"/>
      <c r="LW59" s="104" t="str">
        <f t="shared" si="200"/>
        <v/>
      </c>
      <c r="LX59" s="102"/>
      <c r="LY59" s="102"/>
      <c r="LZ59" s="104" t="str">
        <f t="shared" si="300"/>
        <v/>
      </c>
      <c r="MA59" s="102"/>
      <c r="MB59" s="104" t="str">
        <f t="shared" si="201"/>
        <v/>
      </c>
      <c r="MC59" s="102"/>
      <c r="MD59" s="102"/>
      <c r="ME59" s="104" t="str">
        <f t="shared" si="301"/>
        <v/>
      </c>
      <c r="MF59" s="102"/>
      <c r="MG59" s="104" t="str">
        <f t="shared" si="202"/>
        <v/>
      </c>
      <c r="MH59" s="102"/>
      <c r="MI59" s="102"/>
      <c r="MJ59" s="104" t="str">
        <f t="shared" si="302"/>
        <v/>
      </c>
      <c r="MK59" s="102"/>
      <c r="ML59" s="104" t="str">
        <f t="shared" si="203"/>
        <v/>
      </c>
      <c r="MM59" s="104" t="str">
        <f t="shared" si="204"/>
        <v/>
      </c>
      <c r="MN59" s="104" t="str">
        <f t="shared" si="205"/>
        <v/>
      </c>
      <c r="MO59" s="104" t="str">
        <f t="shared" si="206"/>
        <v/>
      </c>
      <c r="MP59" s="104" t="str">
        <f t="shared" si="207"/>
        <v/>
      </c>
      <c r="MQ59" s="104" t="str">
        <f t="shared" si="208"/>
        <v/>
      </c>
      <c r="MR59" s="105" t="str">
        <f t="shared" si="303"/>
        <v/>
      </c>
      <c r="MS59" s="109" t="str">
        <f t="shared" si="209"/>
        <v/>
      </c>
      <c r="MT59" s="102"/>
      <c r="MU59" s="102"/>
      <c r="MV59" s="104" t="str">
        <f t="shared" si="304"/>
        <v/>
      </c>
      <c r="MW59" s="102"/>
      <c r="MX59" s="104" t="str">
        <f t="shared" si="210"/>
        <v/>
      </c>
      <c r="MY59" s="102"/>
      <c r="MZ59" s="102"/>
      <c r="NA59" s="104" t="str">
        <f t="shared" si="305"/>
        <v/>
      </c>
      <c r="NB59" s="102"/>
      <c r="NC59" s="104" t="str">
        <f t="shared" si="211"/>
        <v/>
      </c>
      <c r="ND59" s="102"/>
      <c r="NE59" s="102"/>
      <c r="NF59" s="104" t="str">
        <f t="shared" si="306"/>
        <v/>
      </c>
      <c r="NG59" s="102"/>
      <c r="NH59" s="104" t="str">
        <f t="shared" si="212"/>
        <v/>
      </c>
      <c r="NI59" s="102"/>
      <c r="NJ59" s="102"/>
      <c r="NK59" s="104" t="str">
        <f t="shared" si="307"/>
        <v/>
      </c>
      <c r="NL59" s="102"/>
      <c r="NM59" s="104" t="str">
        <f t="shared" si="213"/>
        <v/>
      </c>
      <c r="NN59" s="102"/>
      <c r="NO59" s="102"/>
      <c r="NP59" s="104" t="str">
        <f t="shared" si="308"/>
        <v/>
      </c>
      <c r="NQ59" s="102"/>
      <c r="NR59" s="104" t="str">
        <f t="shared" si="214"/>
        <v/>
      </c>
      <c r="NS59" s="104" t="str">
        <f t="shared" si="215"/>
        <v/>
      </c>
      <c r="NT59" s="104" t="str">
        <f t="shared" si="216"/>
        <v/>
      </c>
      <c r="NU59" s="104" t="str">
        <f t="shared" si="217"/>
        <v/>
      </c>
      <c r="NV59" s="104" t="str">
        <f t="shared" si="218"/>
        <v/>
      </c>
      <c r="NW59" s="104" t="str">
        <f t="shared" si="219"/>
        <v/>
      </c>
      <c r="NX59" s="105" t="str">
        <f t="shared" si="309"/>
        <v/>
      </c>
      <c r="NY59" s="109" t="str">
        <f t="shared" si="220"/>
        <v/>
      </c>
      <c r="OA59" s="104" t="str">
        <f t="shared" si="310"/>
        <v/>
      </c>
      <c r="OB59" s="104" t="str">
        <f t="shared" si="311"/>
        <v/>
      </c>
      <c r="OC59" s="104" t="str">
        <f t="shared" si="312"/>
        <v/>
      </c>
      <c r="OD59" s="104" t="str">
        <f t="shared" si="313"/>
        <v/>
      </c>
      <c r="OE59" s="104" t="str">
        <f t="shared" si="314"/>
        <v/>
      </c>
      <c r="OF59" s="104" t="str">
        <f t="shared" si="315"/>
        <v/>
      </c>
      <c r="OG59" s="104" t="str">
        <f t="shared" si="316"/>
        <v/>
      </c>
      <c r="OH59" s="104" t="str">
        <f t="shared" si="317"/>
        <v/>
      </c>
      <c r="OI59" s="104" t="str">
        <f t="shared" si="318"/>
        <v/>
      </c>
      <c r="OJ59" s="104" t="str">
        <f t="shared" si="319"/>
        <v/>
      </c>
      <c r="OK59" s="104" t="str">
        <f t="shared" si="320"/>
        <v/>
      </c>
      <c r="OL59" s="104" t="str">
        <f t="shared" si="84"/>
        <v/>
      </c>
      <c r="OM59" s="134"/>
      <c r="ON59" s="104" t="str">
        <f t="shared" si="321"/>
        <v/>
      </c>
      <c r="OO59" s="104" t="str">
        <f t="shared" si="322"/>
        <v/>
      </c>
      <c r="OP59" s="104" t="str">
        <f t="shared" si="229"/>
        <v/>
      </c>
      <c r="OQ59" s="104" t="str">
        <f t="shared" si="230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323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36"/>
        <v>55</v>
      </c>
      <c r="B60" s="237"/>
      <c r="C60" s="237"/>
      <c r="D60" s="237"/>
      <c r="E60" s="238"/>
      <c r="F60" s="102"/>
      <c r="G60" s="102"/>
      <c r="H60" s="104" t="str">
        <f t="shared" si="237"/>
        <v/>
      </c>
      <c r="I60" s="102"/>
      <c r="J60" s="104" t="str">
        <f t="shared" si="90"/>
        <v/>
      </c>
      <c r="K60" s="102"/>
      <c r="L60" s="102"/>
      <c r="M60" s="104" t="str">
        <f t="shared" si="238"/>
        <v/>
      </c>
      <c r="N60" s="102"/>
      <c r="O60" s="104" t="str">
        <f t="shared" si="91"/>
        <v/>
      </c>
      <c r="P60" s="102"/>
      <c r="Q60" s="102"/>
      <c r="R60" s="104" t="str">
        <f t="shared" si="239"/>
        <v/>
      </c>
      <c r="S60" s="102"/>
      <c r="T60" s="104" t="str">
        <f t="shared" si="92"/>
        <v/>
      </c>
      <c r="U60" s="102"/>
      <c r="V60" s="102"/>
      <c r="W60" s="104" t="str">
        <f t="shared" si="240"/>
        <v/>
      </c>
      <c r="X60" s="102"/>
      <c r="Y60" s="104" t="str">
        <f t="shared" si="93"/>
        <v/>
      </c>
      <c r="Z60" s="102"/>
      <c r="AA60" s="102"/>
      <c r="AB60" s="104" t="str">
        <f t="shared" si="241"/>
        <v/>
      </c>
      <c r="AC60" s="102"/>
      <c r="AD60" s="104" t="str">
        <f t="shared" si="94"/>
        <v/>
      </c>
      <c r="AE60" s="104" t="str">
        <f t="shared" si="95"/>
        <v/>
      </c>
      <c r="AF60" s="104" t="str">
        <f t="shared" si="96"/>
        <v/>
      </c>
      <c r="AG60" s="104" t="str">
        <f t="shared" si="97"/>
        <v/>
      </c>
      <c r="AH60" s="104" t="str">
        <f t="shared" si="98"/>
        <v/>
      </c>
      <c r="AI60" s="104" t="str">
        <f t="shared" si="99"/>
        <v/>
      </c>
      <c r="AJ60" s="105" t="str">
        <f t="shared" si="242"/>
        <v/>
      </c>
      <c r="AK60" s="109" t="str">
        <f t="shared" si="243"/>
        <v/>
      </c>
      <c r="AL60" s="102"/>
      <c r="AM60" s="102"/>
      <c r="AN60" s="104" t="str">
        <f t="shared" si="244"/>
        <v/>
      </c>
      <c r="AO60" s="102"/>
      <c r="AP60" s="104" t="str">
        <f t="shared" si="100"/>
        <v/>
      </c>
      <c r="AQ60" s="102"/>
      <c r="AR60" s="102"/>
      <c r="AS60" s="104" t="str">
        <f t="shared" si="245"/>
        <v/>
      </c>
      <c r="AT60" s="102"/>
      <c r="AU60" s="104" t="str">
        <f t="shared" si="101"/>
        <v/>
      </c>
      <c r="AV60" s="102"/>
      <c r="AW60" s="102"/>
      <c r="AX60" s="104" t="str">
        <f t="shared" si="246"/>
        <v/>
      </c>
      <c r="AY60" s="102"/>
      <c r="AZ60" s="104" t="str">
        <f t="shared" si="102"/>
        <v/>
      </c>
      <c r="BA60" s="102"/>
      <c r="BB60" s="102"/>
      <c r="BC60" s="104" t="str">
        <f t="shared" si="247"/>
        <v/>
      </c>
      <c r="BD60" s="102"/>
      <c r="BE60" s="104" t="str">
        <f t="shared" si="103"/>
        <v/>
      </c>
      <c r="BF60" s="102"/>
      <c r="BG60" s="102"/>
      <c r="BH60" s="104" t="str">
        <f t="shared" si="248"/>
        <v/>
      </c>
      <c r="BI60" s="102"/>
      <c r="BJ60" s="104" t="str">
        <f t="shared" si="104"/>
        <v/>
      </c>
      <c r="BK60" s="104" t="str">
        <f t="shared" si="105"/>
        <v/>
      </c>
      <c r="BL60" s="104" t="str">
        <f t="shared" si="106"/>
        <v/>
      </c>
      <c r="BM60" s="104" t="str">
        <f t="shared" si="107"/>
        <v/>
      </c>
      <c r="BN60" s="104" t="str">
        <f t="shared" si="108"/>
        <v/>
      </c>
      <c r="BO60" s="104" t="str">
        <f t="shared" si="109"/>
        <v/>
      </c>
      <c r="BP60" s="105" t="str">
        <f t="shared" si="249"/>
        <v/>
      </c>
      <c r="BQ60" s="109" t="str">
        <f t="shared" si="110"/>
        <v/>
      </c>
      <c r="BR60" s="102"/>
      <c r="BS60" s="102"/>
      <c r="BT60" s="104" t="str">
        <f t="shared" si="250"/>
        <v/>
      </c>
      <c r="BU60" s="102"/>
      <c r="BV60" s="104" t="str">
        <f t="shared" si="111"/>
        <v/>
      </c>
      <c r="BW60" s="102"/>
      <c r="BX60" s="102"/>
      <c r="BY60" s="104" t="str">
        <f t="shared" si="251"/>
        <v/>
      </c>
      <c r="BZ60" s="102"/>
      <c r="CA60" s="104" t="str">
        <f t="shared" si="112"/>
        <v/>
      </c>
      <c r="CB60" s="102"/>
      <c r="CC60" s="102"/>
      <c r="CD60" s="104" t="str">
        <f t="shared" si="252"/>
        <v/>
      </c>
      <c r="CE60" s="102"/>
      <c r="CF60" s="104" t="str">
        <f t="shared" si="113"/>
        <v/>
      </c>
      <c r="CG60" s="102"/>
      <c r="CH60" s="102"/>
      <c r="CI60" s="104" t="str">
        <f t="shared" si="253"/>
        <v/>
      </c>
      <c r="CJ60" s="102"/>
      <c r="CK60" s="104" t="str">
        <f t="shared" si="114"/>
        <v/>
      </c>
      <c r="CL60" s="102"/>
      <c r="CM60" s="102"/>
      <c r="CN60" s="104" t="str">
        <f t="shared" si="254"/>
        <v/>
      </c>
      <c r="CO60" s="102"/>
      <c r="CP60" s="104" t="str">
        <f t="shared" si="115"/>
        <v/>
      </c>
      <c r="CQ60" s="104" t="str">
        <f t="shared" si="116"/>
        <v/>
      </c>
      <c r="CR60" s="104" t="str">
        <f t="shared" si="117"/>
        <v/>
      </c>
      <c r="CS60" s="104" t="str">
        <f t="shared" si="118"/>
        <v/>
      </c>
      <c r="CT60" s="104" t="str">
        <f t="shared" si="119"/>
        <v/>
      </c>
      <c r="CU60" s="104" t="str">
        <f t="shared" si="120"/>
        <v/>
      </c>
      <c r="CV60" s="105" t="str">
        <f t="shared" si="255"/>
        <v/>
      </c>
      <c r="CW60" s="109" t="str">
        <f t="shared" si="121"/>
        <v/>
      </c>
      <c r="CX60" s="102"/>
      <c r="CY60" s="102"/>
      <c r="CZ60" s="104" t="str">
        <f t="shared" si="256"/>
        <v/>
      </c>
      <c r="DA60" s="102"/>
      <c r="DB60" s="104" t="str">
        <f t="shared" si="122"/>
        <v/>
      </c>
      <c r="DC60" s="102"/>
      <c r="DD60" s="102"/>
      <c r="DE60" s="104" t="str">
        <f t="shared" si="257"/>
        <v/>
      </c>
      <c r="DF60" s="102"/>
      <c r="DG60" s="104" t="str">
        <f t="shared" si="123"/>
        <v/>
      </c>
      <c r="DH60" s="102"/>
      <c r="DI60" s="102"/>
      <c r="DJ60" s="104" t="str">
        <f t="shared" si="258"/>
        <v/>
      </c>
      <c r="DK60" s="102"/>
      <c r="DL60" s="104" t="str">
        <f t="shared" si="124"/>
        <v/>
      </c>
      <c r="DM60" s="102"/>
      <c r="DN60" s="102"/>
      <c r="DO60" s="104" t="str">
        <f t="shared" si="259"/>
        <v/>
      </c>
      <c r="DP60" s="102"/>
      <c r="DQ60" s="104" t="str">
        <f t="shared" si="125"/>
        <v/>
      </c>
      <c r="DR60" s="102"/>
      <c r="DS60" s="102"/>
      <c r="DT60" s="104" t="str">
        <f t="shared" si="260"/>
        <v/>
      </c>
      <c r="DU60" s="102"/>
      <c r="DV60" s="104" t="str">
        <f t="shared" si="126"/>
        <v/>
      </c>
      <c r="DW60" s="104" t="str">
        <f t="shared" si="127"/>
        <v/>
      </c>
      <c r="DX60" s="104" t="str">
        <f t="shared" si="128"/>
        <v/>
      </c>
      <c r="DY60" s="104" t="str">
        <f t="shared" si="129"/>
        <v/>
      </c>
      <c r="DZ60" s="104" t="str">
        <f t="shared" si="130"/>
        <v/>
      </c>
      <c r="EA60" s="104" t="str">
        <f t="shared" si="131"/>
        <v/>
      </c>
      <c r="EB60" s="105" t="str">
        <f t="shared" si="261"/>
        <v/>
      </c>
      <c r="EC60" s="109" t="str">
        <f t="shared" si="132"/>
        <v/>
      </c>
      <c r="ED60" s="102"/>
      <c r="EE60" s="102"/>
      <c r="EF60" s="104" t="str">
        <f t="shared" si="262"/>
        <v/>
      </c>
      <c r="EG60" s="102"/>
      <c r="EH60" s="104" t="str">
        <f t="shared" si="133"/>
        <v/>
      </c>
      <c r="EI60" s="102"/>
      <c r="EJ60" s="102"/>
      <c r="EK60" s="104" t="str">
        <f t="shared" si="263"/>
        <v/>
      </c>
      <c r="EL60" s="102"/>
      <c r="EM60" s="104" t="str">
        <f t="shared" si="134"/>
        <v/>
      </c>
      <c r="EN60" s="102"/>
      <c r="EO60" s="102"/>
      <c r="EP60" s="104" t="str">
        <f t="shared" si="264"/>
        <v/>
      </c>
      <c r="EQ60" s="102"/>
      <c r="ER60" s="104" t="str">
        <f t="shared" si="135"/>
        <v/>
      </c>
      <c r="ES60" s="102"/>
      <c r="ET60" s="102"/>
      <c r="EU60" s="104" t="str">
        <f t="shared" si="265"/>
        <v/>
      </c>
      <c r="EV60" s="102"/>
      <c r="EW60" s="104" t="str">
        <f t="shared" si="136"/>
        <v/>
      </c>
      <c r="EX60" s="102"/>
      <c r="EY60" s="102"/>
      <c r="EZ60" s="104" t="str">
        <f t="shared" si="266"/>
        <v/>
      </c>
      <c r="FA60" s="102"/>
      <c r="FB60" s="104" t="str">
        <f t="shared" si="137"/>
        <v/>
      </c>
      <c r="FC60" s="104" t="str">
        <f t="shared" si="138"/>
        <v/>
      </c>
      <c r="FD60" s="104" t="str">
        <f t="shared" si="139"/>
        <v/>
      </c>
      <c r="FE60" s="104" t="str">
        <f t="shared" si="140"/>
        <v/>
      </c>
      <c r="FF60" s="104" t="str">
        <f t="shared" si="141"/>
        <v/>
      </c>
      <c r="FG60" s="104" t="str">
        <f t="shared" si="142"/>
        <v/>
      </c>
      <c r="FH60" s="105" t="str">
        <f t="shared" si="267"/>
        <v/>
      </c>
      <c r="FI60" s="109" t="str">
        <f t="shared" si="143"/>
        <v/>
      </c>
      <c r="FJ60" s="102"/>
      <c r="FK60" s="102"/>
      <c r="FL60" s="104" t="str">
        <f t="shared" si="268"/>
        <v/>
      </c>
      <c r="FM60" s="102"/>
      <c r="FN60" s="104" t="str">
        <f t="shared" si="144"/>
        <v/>
      </c>
      <c r="FO60" s="102"/>
      <c r="FP60" s="102"/>
      <c r="FQ60" s="104" t="str">
        <f t="shared" si="269"/>
        <v/>
      </c>
      <c r="FR60" s="102"/>
      <c r="FS60" s="104" t="str">
        <f t="shared" si="145"/>
        <v/>
      </c>
      <c r="FT60" s="102"/>
      <c r="FU60" s="102"/>
      <c r="FV60" s="104" t="str">
        <f t="shared" si="270"/>
        <v/>
      </c>
      <c r="FW60" s="102"/>
      <c r="FX60" s="104" t="str">
        <f t="shared" si="146"/>
        <v/>
      </c>
      <c r="FY60" s="102"/>
      <c r="FZ60" s="102"/>
      <c r="GA60" s="104" t="str">
        <f t="shared" si="271"/>
        <v/>
      </c>
      <c r="GB60" s="102"/>
      <c r="GC60" s="104" t="str">
        <f t="shared" si="147"/>
        <v/>
      </c>
      <c r="GD60" s="102"/>
      <c r="GE60" s="102"/>
      <c r="GF60" s="104" t="str">
        <f t="shared" si="272"/>
        <v/>
      </c>
      <c r="GG60" s="102"/>
      <c r="GH60" s="104" t="str">
        <f t="shared" si="148"/>
        <v/>
      </c>
      <c r="GI60" s="104" t="str">
        <f t="shared" si="149"/>
        <v/>
      </c>
      <c r="GJ60" s="104" t="str">
        <f t="shared" si="150"/>
        <v/>
      </c>
      <c r="GK60" s="104" t="str">
        <f t="shared" si="151"/>
        <v/>
      </c>
      <c r="GL60" s="104" t="str">
        <f t="shared" si="152"/>
        <v/>
      </c>
      <c r="GM60" s="104" t="str">
        <f t="shared" si="153"/>
        <v/>
      </c>
      <c r="GN60" s="105" t="str">
        <f t="shared" si="273"/>
        <v/>
      </c>
      <c r="GO60" s="109" t="str">
        <f t="shared" si="154"/>
        <v/>
      </c>
      <c r="GP60" s="102"/>
      <c r="GQ60" s="102"/>
      <c r="GR60" s="104" t="str">
        <f t="shared" si="274"/>
        <v/>
      </c>
      <c r="GS60" s="102"/>
      <c r="GT60" s="104" t="str">
        <f t="shared" si="155"/>
        <v/>
      </c>
      <c r="GU60" s="102"/>
      <c r="GV60" s="102"/>
      <c r="GW60" s="104" t="str">
        <f t="shared" si="275"/>
        <v/>
      </c>
      <c r="GX60" s="102"/>
      <c r="GY60" s="104" t="str">
        <f t="shared" si="156"/>
        <v/>
      </c>
      <c r="GZ60" s="102"/>
      <c r="HA60" s="102"/>
      <c r="HB60" s="104" t="str">
        <f t="shared" si="276"/>
        <v/>
      </c>
      <c r="HC60" s="102"/>
      <c r="HD60" s="104" t="str">
        <f t="shared" si="157"/>
        <v/>
      </c>
      <c r="HE60" s="102"/>
      <c r="HF60" s="102"/>
      <c r="HG60" s="104" t="str">
        <f t="shared" si="277"/>
        <v/>
      </c>
      <c r="HH60" s="102"/>
      <c r="HI60" s="104" t="str">
        <f t="shared" si="158"/>
        <v/>
      </c>
      <c r="HJ60" s="102"/>
      <c r="HK60" s="102"/>
      <c r="HL60" s="104" t="str">
        <f t="shared" si="278"/>
        <v/>
      </c>
      <c r="HM60" s="102"/>
      <c r="HN60" s="104" t="str">
        <f t="shared" si="159"/>
        <v/>
      </c>
      <c r="HO60" s="104" t="str">
        <f t="shared" si="160"/>
        <v/>
      </c>
      <c r="HP60" s="104" t="str">
        <f t="shared" si="161"/>
        <v/>
      </c>
      <c r="HQ60" s="104" t="str">
        <f t="shared" si="162"/>
        <v/>
      </c>
      <c r="HR60" s="104" t="str">
        <f t="shared" si="163"/>
        <v/>
      </c>
      <c r="HS60" s="104" t="str">
        <f t="shared" si="164"/>
        <v/>
      </c>
      <c r="HT60" s="105" t="str">
        <f t="shared" si="279"/>
        <v/>
      </c>
      <c r="HU60" s="109" t="str">
        <f t="shared" si="165"/>
        <v/>
      </c>
      <c r="HV60" s="102"/>
      <c r="HW60" s="102"/>
      <c r="HX60" s="104" t="str">
        <f t="shared" si="280"/>
        <v/>
      </c>
      <c r="HY60" s="102"/>
      <c r="HZ60" s="104" t="str">
        <f t="shared" si="166"/>
        <v/>
      </c>
      <c r="IA60" s="102"/>
      <c r="IB60" s="102"/>
      <c r="IC60" s="104" t="str">
        <f t="shared" si="281"/>
        <v/>
      </c>
      <c r="ID60" s="102"/>
      <c r="IE60" s="104" t="str">
        <f t="shared" si="167"/>
        <v/>
      </c>
      <c r="IF60" s="102"/>
      <c r="IG60" s="102"/>
      <c r="IH60" s="104" t="str">
        <f t="shared" si="282"/>
        <v/>
      </c>
      <c r="II60" s="102"/>
      <c r="IJ60" s="104" t="str">
        <f t="shared" si="168"/>
        <v/>
      </c>
      <c r="IK60" s="102"/>
      <c r="IL60" s="102"/>
      <c r="IM60" s="104" t="str">
        <f t="shared" si="283"/>
        <v/>
      </c>
      <c r="IN60" s="102"/>
      <c r="IO60" s="104" t="str">
        <f t="shared" si="169"/>
        <v/>
      </c>
      <c r="IP60" s="102"/>
      <c r="IQ60" s="102"/>
      <c r="IR60" s="104" t="str">
        <f t="shared" si="284"/>
        <v/>
      </c>
      <c r="IS60" s="102"/>
      <c r="IT60" s="104" t="str">
        <f t="shared" si="170"/>
        <v/>
      </c>
      <c r="IU60" s="104" t="str">
        <f t="shared" si="171"/>
        <v/>
      </c>
      <c r="IV60" s="104" t="str">
        <f t="shared" si="172"/>
        <v/>
      </c>
      <c r="IW60" s="104" t="str">
        <f t="shared" si="173"/>
        <v/>
      </c>
      <c r="IX60" s="104" t="str">
        <f t="shared" si="174"/>
        <v/>
      </c>
      <c r="IY60" s="104" t="str">
        <f t="shared" si="175"/>
        <v/>
      </c>
      <c r="IZ60" s="105" t="str">
        <f t="shared" si="285"/>
        <v/>
      </c>
      <c r="JA60" s="109" t="str">
        <f t="shared" si="176"/>
        <v/>
      </c>
      <c r="JB60" s="102"/>
      <c r="JC60" s="102"/>
      <c r="JD60" s="104" t="str">
        <f t="shared" si="286"/>
        <v/>
      </c>
      <c r="JE60" s="102"/>
      <c r="JF60" s="104" t="str">
        <f t="shared" si="177"/>
        <v/>
      </c>
      <c r="JG60" s="102"/>
      <c r="JH60" s="102"/>
      <c r="JI60" s="104" t="str">
        <f t="shared" si="287"/>
        <v/>
      </c>
      <c r="JJ60" s="102"/>
      <c r="JK60" s="104" t="str">
        <f t="shared" si="178"/>
        <v/>
      </c>
      <c r="JL60" s="102"/>
      <c r="JM60" s="102"/>
      <c r="JN60" s="104" t="str">
        <f t="shared" si="288"/>
        <v/>
      </c>
      <c r="JO60" s="102"/>
      <c r="JP60" s="104" t="str">
        <f t="shared" si="179"/>
        <v/>
      </c>
      <c r="JQ60" s="102"/>
      <c r="JR60" s="102"/>
      <c r="JS60" s="104" t="str">
        <f t="shared" si="289"/>
        <v/>
      </c>
      <c r="JT60" s="102"/>
      <c r="JU60" s="104" t="str">
        <f t="shared" si="180"/>
        <v/>
      </c>
      <c r="JV60" s="102"/>
      <c r="JW60" s="102"/>
      <c r="JX60" s="104" t="str">
        <f t="shared" si="290"/>
        <v/>
      </c>
      <c r="JY60" s="102"/>
      <c r="JZ60" s="104" t="str">
        <f t="shared" si="181"/>
        <v/>
      </c>
      <c r="KA60" s="104" t="str">
        <f t="shared" si="182"/>
        <v/>
      </c>
      <c r="KB60" s="104" t="str">
        <f t="shared" si="183"/>
        <v/>
      </c>
      <c r="KC60" s="104" t="str">
        <f t="shared" si="184"/>
        <v/>
      </c>
      <c r="KD60" s="104" t="str">
        <f t="shared" si="185"/>
        <v/>
      </c>
      <c r="KE60" s="104" t="str">
        <f t="shared" si="186"/>
        <v/>
      </c>
      <c r="KF60" s="105" t="str">
        <f t="shared" si="291"/>
        <v/>
      </c>
      <c r="KG60" s="109" t="str">
        <f t="shared" si="187"/>
        <v/>
      </c>
      <c r="KH60" s="102"/>
      <c r="KI60" s="102"/>
      <c r="KJ60" s="104" t="str">
        <f t="shared" si="292"/>
        <v/>
      </c>
      <c r="KK60" s="102"/>
      <c r="KL60" s="104" t="str">
        <f t="shared" si="188"/>
        <v/>
      </c>
      <c r="KM60" s="102"/>
      <c r="KN60" s="102"/>
      <c r="KO60" s="104" t="str">
        <f t="shared" si="293"/>
        <v/>
      </c>
      <c r="KP60" s="102"/>
      <c r="KQ60" s="104" t="str">
        <f t="shared" si="189"/>
        <v/>
      </c>
      <c r="KR60" s="102"/>
      <c r="KS60" s="102"/>
      <c r="KT60" s="104" t="str">
        <f t="shared" si="294"/>
        <v/>
      </c>
      <c r="KU60" s="102"/>
      <c r="KV60" s="104" t="str">
        <f t="shared" si="190"/>
        <v/>
      </c>
      <c r="KW60" s="102"/>
      <c r="KX60" s="102"/>
      <c r="KY60" s="104" t="str">
        <f t="shared" si="295"/>
        <v/>
      </c>
      <c r="KZ60" s="102"/>
      <c r="LA60" s="104" t="str">
        <f t="shared" si="191"/>
        <v/>
      </c>
      <c r="LB60" s="102"/>
      <c r="LC60" s="102"/>
      <c r="LD60" s="104" t="str">
        <f t="shared" si="296"/>
        <v/>
      </c>
      <c r="LE60" s="102"/>
      <c r="LF60" s="104" t="str">
        <f t="shared" si="192"/>
        <v/>
      </c>
      <c r="LG60" s="104" t="str">
        <f t="shared" si="193"/>
        <v/>
      </c>
      <c r="LH60" s="104" t="str">
        <f t="shared" si="194"/>
        <v/>
      </c>
      <c r="LI60" s="104" t="str">
        <f t="shared" si="195"/>
        <v/>
      </c>
      <c r="LJ60" s="104" t="str">
        <f t="shared" si="196"/>
        <v/>
      </c>
      <c r="LK60" s="104" t="str">
        <f t="shared" si="197"/>
        <v/>
      </c>
      <c r="LL60" s="105" t="str">
        <f t="shared" si="297"/>
        <v/>
      </c>
      <c r="LM60" s="109" t="str">
        <f t="shared" si="198"/>
        <v/>
      </c>
      <c r="LN60" s="102"/>
      <c r="LO60" s="102"/>
      <c r="LP60" s="104" t="str">
        <f t="shared" si="298"/>
        <v/>
      </c>
      <c r="LQ60" s="102"/>
      <c r="LR60" s="104" t="str">
        <f t="shared" si="199"/>
        <v/>
      </c>
      <c r="LS60" s="102"/>
      <c r="LT60" s="102"/>
      <c r="LU60" s="104" t="str">
        <f t="shared" si="299"/>
        <v/>
      </c>
      <c r="LV60" s="102"/>
      <c r="LW60" s="104" t="str">
        <f t="shared" si="200"/>
        <v/>
      </c>
      <c r="LX60" s="102"/>
      <c r="LY60" s="102"/>
      <c r="LZ60" s="104" t="str">
        <f t="shared" si="300"/>
        <v/>
      </c>
      <c r="MA60" s="102"/>
      <c r="MB60" s="104" t="str">
        <f t="shared" si="201"/>
        <v/>
      </c>
      <c r="MC60" s="102"/>
      <c r="MD60" s="102"/>
      <c r="ME60" s="104" t="str">
        <f t="shared" si="301"/>
        <v/>
      </c>
      <c r="MF60" s="102"/>
      <c r="MG60" s="104" t="str">
        <f t="shared" si="202"/>
        <v/>
      </c>
      <c r="MH60" s="102"/>
      <c r="MI60" s="102"/>
      <c r="MJ60" s="104" t="str">
        <f t="shared" si="302"/>
        <v/>
      </c>
      <c r="MK60" s="102"/>
      <c r="ML60" s="104" t="str">
        <f t="shared" si="203"/>
        <v/>
      </c>
      <c r="MM60" s="104" t="str">
        <f t="shared" si="204"/>
        <v/>
      </c>
      <c r="MN60" s="104" t="str">
        <f t="shared" si="205"/>
        <v/>
      </c>
      <c r="MO60" s="104" t="str">
        <f t="shared" si="206"/>
        <v/>
      </c>
      <c r="MP60" s="104" t="str">
        <f t="shared" si="207"/>
        <v/>
      </c>
      <c r="MQ60" s="104" t="str">
        <f t="shared" si="208"/>
        <v/>
      </c>
      <c r="MR60" s="105" t="str">
        <f t="shared" si="303"/>
        <v/>
      </c>
      <c r="MS60" s="109" t="str">
        <f t="shared" si="209"/>
        <v/>
      </c>
      <c r="MT60" s="102"/>
      <c r="MU60" s="102"/>
      <c r="MV60" s="104" t="str">
        <f t="shared" si="304"/>
        <v/>
      </c>
      <c r="MW60" s="102"/>
      <c r="MX60" s="104" t="str">
        <f t="shared" si="210"/>
        <v/>
      </c>
      <c r="MY60" s="102"/>
      <c r="MZ60" s="102"/>
      <c r="NA60" s="104" t="str">
        <f t="shared" si="305"/>
        <v/>
      </c>
      <c r="NB60" s="102"/>
      <c r="NC60" s="104" t="str">
        <f t="shared" si="211"/>
        <v/>
      </c>
      <c r="ND60" s="102"/>
      <c r="NE60" s="102"/>
      <c r="NF60" s="104" t="str">
        <f t="shared" si="306"/>
        <v/>
      </c>
      <c r="NG60" s="102"/>
      <c r="NH60" s="104" t="str">
        <f t="shared" si="212"/>
        <v/>
      </c>
      <c r="NI60" s="102"/>
      <c r="NJ60" s="102"/>
      <c r="NK60" s="104" t="str">
        <f t="shared" si="307"/>
        <v/>
      </c>
      <c r="NL60" s="102"/>
      <c r="NM60" s="104" t="str">
        <f t="shared" si="213"/>
        <v/>
      </c>
      <c r="NN60" s="102"/>
      <c r="NO60" s="102"/>
      <c r="NP60" s="104" t="str">
        <f t="shared" si="308"/>
        <v/>
      </c>
      <c r="NQ60" s="102"/>
      <c r="NR60" s="104" t="str">
        <f t="shared" si="214"/>
        <v/>
      </c>
      <c r="NS60" s="104" t="str">
        <f t="shared" si="215"/>
        <v/>
      </c>
      <c r="NT60" s="104" t="str">
        <f t="shared" si="216"/>
        <v/>
      </c>
      <c r="NU60" s="104" t="str">
        <f t="shared" si="217"/>
        <v/>
      </c>
      <c r="NV60" s="104" t="str">
        <f t="shared" si="218"/>
        <v/>
      </c>
      <c r="NW60" s="104" t="str">
        <f t="shared" si="219"/>
        <v/>
      </c>
      <c r="NX60" s="105" t="str">
        <f t="shared" si="309"/>
        <v/>
      </c>
      <c r="NY60" s="109" t="str">
        <f t="shared" si="220"/>
        <v/>
      </c>
      <c r="OA60" s="104" t="str">
        <f t="shared" si="310"/>
        <v/>
      </c>
      <c r="OB60" s="104" t="str">
        <f t="shared" si="311"/>
        <v/>
      </c>
      <c r="OC60" s="104" t="str">
        <f t="shared" si="312"/>
        <v/>
      </c>
      <c r="OD60" s="104" t="str">
        <f t="shared" si="313"/>
        <v/>
      </c>
      <c r="OE60" s="104" t="str">
        <f t="shared" si="314"/>
        <v/>
      </c>
      <c r="OF60" s="104" t="str">
        <f t="shared" si="315"/>
        <v/>
      </c>
      <c r="OG60" s="104" t="str">
        <f t="shared" si="316"/>
        <v/>
      </c>
      <c r="OH60" s="104" t="str">
        <f t="shared" si="317"/>
        <v/>
      </c>
      <c r="OI60" s="104" t="str">
        <f t="shared" si="318"/>
        <v/>
      </c>
      <c r="OJ60" s="104" t="str">
        <f t="shared" si="319"/>
        <v/>
      </c>
      <c r="OK60" s="104" t="str">
        <f t="shared" si="320"/>
        <v/>
      </c>
      <c r="OL60" s="104" t="str">
        <f t="shared" si="84"/>
        <v/>
      </c>
      <c r="OM60" s="134"/>
      <c r="ON60" s="104" t="str">
        <f t="shared" si="321"/>
        <v/>
      </c>
      <c r="OO60" s="104" t="str">
        <f t="shared" si="322"/>
        <v/>
      </c>
      <c r="OP60" s="104" t="str">
        <f t="shared" si="229"/>
        <v/>
      </c>
      <c r="OQ60" s="104" t="str">
        <f t="shared" si="230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323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36"/>
        <v>56</v>
      </c>
      <c r="B61" s="237"/>
      <c r="C61" s="237"/>
      <c r="D61" s="237"/>
      <c r="E61" s="238"/>
      <c r="F61" s="102"/>
      <c r="G61" s="102"/>
      <c r="H61" s="104" t="str">
        <f t="shared" si="237"/>
        <v/>
      </c>
      <c r="I61" s="102"/>
      <c r="J61" s="104" t="str">
        <f t="shared" si="90"/>
        <v/>
      </c>
      <c r="K61" s="102"/>
      <c r="L61" s="102"/>
      <c r="M61" s="104" t="str">
        <f t="shared" si="238"/>
        <v/>
      </c>
      <c r="N61" s="102"/>
      <c r="O61" s="104" t="str">
        <f t="shared" si="91"/>
        <v/>
      </c>
      <c r="P61" s="102"/>
      <c r="Q61" s="102"/>
      <c r="R61" s="104" t="str">
        <f t="shared" si="239"/>
        <v/>
      </c>
      <c r="S61" s="102"/>
      <c r="T61" s="104" t="str">
        <f t="shared" si="92"/>
        <v/>
      </c>
      <c r="U61" s="102"/>
      <c r="V61" s="102"/>
      <c r="W61" s="104" t="str">
        <f t="shared" si="240"/>
        <v/>
      </c>
      <c r="X61" s="102"/>
      <c r="Y61" s="104" t="str">
        <f t="shared" si="93"/>
        <v/>
      </c>
      <c r="Z61" s="102"/>
      <c r="AA61" s="102"/>
      <c r="AB61" s="104" t="str">
        <f t="shared" si="241"/>
        <v/>
      </c>
      <c r="AC61" s="102"/>
      <c r="AD61" s="104" t="str">
        <f t="shared" si="94"/>
        <v/>
      </c>
      <c r="AE61" s="104" t="str">
        <f t="shared" si="95"/>
        <v/>
      </c>
      <c r="AF61" s="104" t="str">
        <f t="shared" si="96"/>
        <v/>
      </c>
      <c r="AG61" s="104" t="str">
        <f t="shared" si="97"/>
        <v/>
      </c>
      <c r="AH61" s="104" t="str">
        <f t="shared" si="98"/>
        <v/>
      </c>
      <c r="AI61" s="104" t="str">
        <f t="shared" si="99"/>
        <v/>
      </c>
      <c r="AJ61" s="105" t="str">
        <f t="shared" si="242"/>
        <v/>
      </c>
      <c r="AK61" s="109" t="str">
        <f t="shared" si="243"/>
        <v/>
      </c>
      <c r="AL61" s="102"/>
      <c r="AM61" s="102"/>
      <c r="AN61" s="104" t="str">
        <f t="shared" si="244"/>
        <v/>
      </c>
      <c r="AO61" s="102"/>
      <c r="AP61" s="104" t="str">
        <f t="shared" si="100"/>
        <v/>
      </c>
      <c r="AQ61" s="102"/>
      <c r="AR61" s="102"/>
      <c r="AS61" s="104" t="str">
        <f t="shared" si="245"/>
        <v/>
      </c>
      <c r="AT61" s="102"/>
      <c r="AU61" s="104" t="str">
        <f t="shared" si="101"/>
        <v/>
      </c>
      <c r="AV61" s="102"/>
      <c r="AW61" s="102"/>
      <c r="AX61" s="104" t="str">
        <f t="shared" si="246"/>
        <v/>
      </c>
      <c r="AY61" s="102"/>
      <c r="AZ61" s="104" t="str">
        <f t="shared" si="102"/>
        <v/>
      </c>
      <c r="BA61" s="102"/>
      <c r="BB61" s="102"/>
      <c r="BC61" s="104" t="str">
        <f t="shared" si="247"/>
        <v/>
      </c>
      <c r="BD61" s="102"/>
      <c r="BE61" s="104" t="str">
        <f t="shared" si="103"/>
        <v/>
      </c>
      <c r="BF61" s="102"/>
      <c r="BG61" s="102"/>
      <c r="BH61" s="104" t="str">
        <f t="shared" si="248"/>
        <v/>
      </c>
      <c r="BI61" s="102"/>
      <c r="BJ61" s="104" t="str">
        <f t="shared" si="104"/>
        <v/>
      </c>
      <c r="BK61" s="104" t="str">
        <f t="shared" si="105"/>
        <v/>
      </c>
      <c r="BL61" s="104" t="str">
        <f t="shared" si="106"/>
        <v/>
      </c>
      <c r="BM61" s="104" t="str">
        <f t="shared" si="107"/>
        <v/>
      </c>
      <c r="BN61" s="104" t="str">
        <f t="shared" si="108"/>
        <v/>
      </c>
      <c r="BO61" s="104" t="str">
        <f t="shared" si="109"/>
        <v/>
      </c>
      <c r="BP61" s="105" t="str">
        <f t="shared" si="249"/>
        <v/>
      </c>
      <c r="BQ61" s="109" t="str">
        <f t="shared" si="110"/>
        <v/>
      </c>
      <c r="BR61" s="102"/>
      <c r="BS61" s="102"/>
      <c r="BT61" s="104" t="str">
        <f t="shared" si="250"/>
        <v/>
      </c>
      <c r="BU61" s="102"/>
      <c r="BV61" s="104" t="str">
        <f t="shared" si="111"/>
        <v/>
      </c>
      <c r="BW61" s="102"/>
      <c r="BX61" s="102"/>
      <c r="BY61" s="104" t="str">
        <f t="shared" si="251"/>
        <v/>
      </c>
      <c r="BZ61" s="102"/>
      <c r="CA61" s="104" t="str">
        <f t="shared" si="112"/>
        <v/>
      </c>
      <c r="CB61" s="102"/>
      <c r="CC61" s="102"/>
      <c r="CD61" s="104" t="str">
        <f t="shared" si="252"/>
        <v/>
      </c>
      <c r="CE61" s="102"/>
      <c r="CF61" s="104" t="str">
        <f t="shared" si="113"/>
        <v/>
      </c>
      <c r="CG61" s="102"/>
      <c r="CH61" s="102"/>
      <c r="CI61" s="104" t="str">
        <f t="shared" si="253"/>
        <v/>
      </c>
      <c r="CJ61" s="102"/>
      <c r="CK61" s="104" t="str">
        <f t="shared" si="114"/>
        <v/>
      </c>
      <c r="CL61" s="102"/>
      <c r="CM61" s="102"/>
      <c r="CN61" s="104" t="str">
        <f t="shared" si="254"/>
        <v/>
      </c>
      <c r="CO61" s="102"/>
      <c r="CP61" s="104" t="str">
        <f t="shared" si="115"/>
        <v/>
      </c>
      <c r="CQ61" s="104" t="str">
        <f t="shared" si="116"/>
        <v/>
      </c>
      <c r="CR61" s="104" t="str">
        <f t="shared" si="117"/>
        <v/>
      </c>
      <c r="CS61" s="104" t="str">
        <f t="shared" si="118"/>
        <v/>
      </c>
      <c r="CT61" s="104" t="str">
        <f t="shared" si="119"/>
        <v/>
      </c>
      <c r="CU61" s="104" t="str">
        <f t="shared" si="120"/>
        <v/>
      </c>
      <c r="CV61" s="105" t="str">
        <f t="shared" si="255"/>
        <v/>
      </c>
      <c r="CW61" s="109" t="str">
        <f t="shared" si="121"/>
        <v/>
      </c>
      <c r="CX61" s="102"/>
      <c r="CY61" s="102"/>
      <c r="CZ61" s="104" t="str">
        <f t="shared" si="256"/>
        <v/>
      </c>
      <c r="DA61" s="102"/>
      <c r="DB61" s="104" t="str">
        <f t="shared" si="122"/>
        <v/>
      </c>
      <c r="DC61" s="102"/>
      <c r="DD61" s="102"/>
      <c r="DE61" s="104" t="str">
        <f t="shared" si="257"/>
        <v/>
      </c>
      <c r="DF61" s="102"/>
      <c r="DG61" s="104" t="str">
        <f t="shared" si="123"/>
        <v/>
      </c>
      <c r="DH61" s="102"/>
      <c r="DI61" s="102"/>
      <c r="DJ61" s="104" t="str">
        <f t="shared" si="258"/>
        <v/>
      </c>
      <c r="DK61" s="102"/>
      <c r="DL61" s="104" t="str">
        <f t="shared" si="124"/>
        <v/>
      </c>
      <c r="DM61" s="102"/>
      <c r="DN61" s="102"/>
      <c r="DO61" s="104" t="str">
        <f t="shared" si="259"/>
        <v/>
      </c>
      <c r="DP61" s="102"/>
      <c r="DQ61" s="104" t="str">
        <f t="shared" si="125"/>
        <v/>
      </c>
      <c r="DR61" s="102"/>
      <c r="DS61" s="102"/>
      <c r="DT61" s="104" t="str">
        <f t="shared" si="260"/>
        <v/>
      </c>
      <c r="DU61" s="102"/>
      <c r="DV61" s="104" t="str">
        <f t="shared" si="126"/>
        <v/>
      </c>
      <c r="DW61" s="104" t="str">
        <f t="shared" si="127"/>
        <v/>
      </c>
      <c r="DX61" s="104" t="str">
        <f t="shared" si="128"/>
        <v/>
      </c>
      <c r="DY61" s="104" t="str">
        <f t="shared" si="129"/>
        <v/>
      </c>
      <c r="DZ61" s="104" t="str">
        <f t="shared" si="130"/>
        <v/>
      </c>
      <c r="EA61" s="104" t="str">
        <f t="shared" si="131"/>
        <v/>
      </c>
      <c r="EB61" s="105" t="str">
        <f t="shared" si="261"/>
        <v/>
      </c>
      <c r="EC61" s="109" t="str">
        <f t="shared" si="132"/>
        <v/>
      </c>
      <c r="ED61" s="102"/>
      <c r="EE61" s="102"/>
      <c r="EF61" s="104" t="str">
        <f t="shared" si="262"/>
        <v/>
      </c>
      <c r="EG61" s="102"/>
      <c r="EH61" s="104" t="str">
        <f t="shared" si="133"/>
        <v/>
      </c>
      <c r="EI61" s="102"/>
      <c r="EJ61" s="102"/>
      <c r="EK61" s="104" t="str">
        <f t="shared" si="263"/>
        <v/>
      </c>
      <c r="EL61" s="102"/>
      <c r="EM61" s="104" t="str">
        <f t="shared" si="134"/>
        <v/>
      </c>
      <c r="EN61" s="102"/>
      <c r="EO61" s="102"/>
      <c r="EP61" s="104" t="str">
        <f t="shared" si="264"/>
        <v/>
      </c>
      <c r="EQ61" s="102"/>
      <c r="ER61" s="104" t="str">
        <f t="shared" si="135"/>
        <v/>
      </c>
      <c r="ES61" s="102"/>
      <c r="ET61" s="102"/>
      <c r="EU61" s="104" t="str">
        <f t="shared" si="265"/>
        <v/>
      </c>
      <c r="EV61" s="102"/>
      <c r="EW61" s="104" t="str">
        <f t="shared" si="136"/>
        <v/>
      </c>
      <c r="EX61" s="102"/>
      <c r="EY61" s="102"/>
      <c r="EZ61" s="104" t="str">
        <f t="shared" si="266"/>
        <v/>
      </c>
      <c r="FA61" s="102"/>
      <c r="FB61" s="104" t="str">
        <f t="shared" si="137"/>
        <v/>
      </c>
      <c r="FC61" s="104" t="str">
        <f t="shared" si="138"/>
        <v/>
      </c>
      <c r="FD61" s="104" t="str">
        <f t="shared" si="139"/>
        <v/>
      </c>
      <c r="FE61" s="104" t="str">
        <f t="shared" si="140"/>
        <v/>
      </c>
      <c r="FF61" s="104" t="str">
        <f t="shared" si="141"/>
        <v/>
      </c>
      <c r="FG61" s="104" t="str">
        <f t="shared" si="142"/>
        <v/>
      </c>
      <c r="FH61" s="105" t="str">
        <f t="shared" si="267"/>
        <v/>
      </c>
      <c r="FI61" s="109" t="str">
        <f t="shared" si="143"/>
        <v/>
      </c>
      <c r="FJ61" s="102"/>
      <c r="FK61" s="102"/>
      <c r="FL61" s="104" t="str">
        <f t="shared" si="268"/>
        <v/>
      </c>
      <c r="FM61" s="102"/>
      <c r="FN61" s="104" t="str">
        <f t="shared" si="144"/>
        <v/>
      </c>
      <c r="FO61" s="102"/>
      <c r="FP61" s="102"/>
      <c r="FQ61" s="104" t="str">
        <f t="shared" si="269"/>
        <v/>
      </c>
      <c r="FR61" s="102"/>
      <c r="FS61" s="104" t="str">
        <f t="shared" si="145"/>
        <v/>
      </c>
      <c r="FT61" s="102"/>
      <c r="FU61" s="102"/>
      <c r="FV61" s="104" t="str">
        <f t="shared" si="270"/>
        <v/>
      </c>
      <c r="FW61" s="102"/>
      <c r="FX61" s="104" t="str">
        <f t="shared" si="146"/>
        <v/>
      </c>
      <c r="FY61" s="102"/>
      <c r="FZ61" s="102"/>
      <c r="GA61" s="104" t="str">
        <f t="shared" si="271"/>
        <v/>
      </c>
      <c r="GB61" s="102"/>
      <c r="GC61" s="104" t="str">
        <f t="shared" si="147"/>
        <v/>
      </c>
      <c r="GD61" s="102"/>
      <c r="GE61" s="102"/>
      <c r="GF61" s="104" t="str">
        <f t="shared" si="272"/>
        <v/>
      </c>
      <c r="GG61" s="102"/>
      <c r="GH61" s="104" t="str">
        <f t="shared" si="148"/>
        <v/>
      </c>
      <c r="GI61" s="104" t="str">
        <f t="shared" si="149"/>
        <v/>
      </c>
      <c r="GJ61" s="104" t="str">
        <f t="shared" si="150"/>
        <v/>
      </c>
      <c r="GK61" s="104" t="str">
        <f t="shared" si="151"/>
        <v/>
      </c>
      <c r="GL61" s="104" t="str">
        <f t="shared" si="152"/>
        <v/>
      </c>
      <c r="GM61" s="104" t="str">
        <f t="shared" si="153"/>
        <v/>
      </c>
      <c r="GN61" s="105" t="str">
        <f t="shared" si="273"/>
        <v/>
      </c>
      <c r="GO61" s="109" t="str">
        <f t="shared" si="154"/>
        <v/>
      </c>
      <c r="GP61" s="102"/>
      <c r="GQ61" s="102"/>
      <c r="GR61" s="104" t="str">
        <f t="shared" si="274"/>
        <v/>
      </c>
      <c r="GS61" s="102"/>
      <c r="GT61" s="104" t="str">
        <f t="shared" si="155"/>
        <v/>
      </c>
      <c r="GU61" s="102"/>
      <c r="GV61" s="102"/>
      <c r="GW61" s="104" t="str">
        <f t="shared" si="275"/>
        <v/>
      </c>
      <c r="GX61" s="102"/>
      <c r="GY61" s="104" t="str">
        <f t="shared" si="156"/>
        <v/>
      </c>
      <c r="GZ61" s="102"/>
      <c r="HA61" s="102"/>
      <c r="HB61" s="104" t="str">
        <f t="shared" si="276"/>
        <v/>
      </c>
      <c r="HC61" s="102"/>
      <c r="HD61" s="104" t="str">
        <f t="shared" si="157"/>
        <v/>
      </c>
      <c r="HE61" s="102"/>
      <c r="HF61" s="102"/>
      <c r="HG61" s="104" t="str">
        <f t="shared" si="277"/>
        <v/>
      </c>
      <c r="HH61" s="102"/>
      <c r="HI61" s="104" t="str">
        <f t="shared" si="158"/>
        <v/>
      </c>
      <c r="HJ61" s="102"/>
      <c r="HK61" s="102"/>
      <c r="HL61" s="104" t="str">
        <f t="shared" si="278"/>
        <v/>
      </c>
      <c r="HM61" s="102"/>
      <c r="HN61" s="104" t="str">
        <f t="shared" si="159"/>
        <v/>
      </c>
      <c r="HO61" s="104" t="str">
        <f t="shared" si="160"/>
        <v/>
      </c>
      <c r="HP61" s="104" t="str">
        <f t="shared" si="161"/>
        <v/>
      </c>
      <c r="HQ61" s="104" t="str">
        <f t="shared" si="162"/>
        <v/>
      </c>
      <c r="HR61" s="104" t="str">
        <f t="shared" si="163"/>
        <v/>
      </c>
      <c r="HS61" s="104" t="str">
        <f t="shared" si="164"/>
        <v/>
      </c>
      <c r="HT61" s="105" t="str">
        <f t="shared" si="279"/>
        <v/>
      </c>
      <c r="HU61" s="109" t="str">
        <f t="shared" si="165"/>
        <v/>
      </c>
      <c r="HV61" s="102"/>
      <c r="HW61" s="102"/>
      <c r="HX61" s="104" t="str">
        <f t="shared" si="280"/>
        <v/>
      </c>
      <c r="HY61" s="102"/>
      <c r="HZ61" s="104" t="str">
        <f t="shared" si="166"/>
        <v/>
      </c>
      <c r="IA61" s="102"/>
      <c r="IB61" s="102"/>
      <c r="IC61" s="104" t="str">
        <f t="shared" si="281"/>
        <v/>
      </c>
      <c r="ID61" s="102"/>
      <c r="IE61" s="104" t="str">
        <f t="shared" si="167"/>
        <v/>
      </c>
      <c r="IF61" s="102"/>
      <c r="IG61" s="102"/>
      <c r="IH61" s="104" t="str">
        <f t="shared" si="282"/>
        <v/>
      </c>
      <c r="II61" s="102"/>
      <c r="IJ61" s="104" t="str">
        <f t="shared" si="168"/>
        <v/>
      </c>
      <c r="IK61" s="102"/>
      <c r="IL61" s="102"/>
      <c r="IM61" s="104" t="str">
        <f t="shared" si="283"/>
        <v/>
      </c>
      <c r="IN61" s="102"/>
      <c r="IO61" s="104" t="str">
        <f t="shared" si="169"/>
        <v/>
      </c>
      <c r="IP61" s="102"/>
      <c r="IQ61" s="102"/>
      <c r="IR61" s="104" t="str">
        <f t="shared" si="284"/>
        <v/>
      </c>
      <c r="IS61" s="102"/>
      <c r="IT61" s="104" t="str">
        <f t="shared" si="170"/>
        <v/>
      </c>
      <c r="IU61" s="104" t="str">
        <f t="shared" si="171"/>
        <v/>
      </c>
      <c r="IV61" s="104" t="str">
        <f t="shared" si="172"/>
        <v/>
      </c>
      <c r="IW61" s="104" t="str">
        <f t="shared" si="173"/>
        <v/>
      </c>
      <c r="IX61" s="104" t="str">
        <f t="shared" si="174"/>
        <v/>
      </c>
      <c r="IY61" s="104" t="str">
        <f t="shared" si="175"/>
        <v/>
      </c>
      <c r="IZ61" s="105" t="str">
        <f t="shared" si="285"/>
        <v/>
      </c>
      <c r="JA61" s="109" t="str">
        <f t="shared" si="176"/>
        <v/>
      </c>
      <c r="JB61" s="102"/>
      <c r="JC61" s="102"/>
      <c r="JD61" s="104" t="str">
        <f t="shared" si="286"/>
        <v/>
      </c>
      <c r="JE61" s="102"/>
      <c r="JF61" s="104" t="str">
        <f t="shared" si="177"/>
        <v/>
      </c>
      <c r="JG61" s="102"/>
      <c r="JH61" s="102"/>
      <c r="JI61" s="104" t="str">
        <f t="shared" si="287"/>
        <v/>
      </c>
      <c r="JJ61" s="102"/>
      <c r="JK61" s="104" t="str">
        <f t="shared" si="178"/>
        <v/>
      </c>
      <c r="JL61" s="102"/>
      <c r="JM61" s="102"/>
      <c r="JN61" s="104" t="str">
        <f t="shared" si="288"/>
        <v/>
      </c>
      <c r="JO61" s="102"/>
      <c r="JP61" s="104" t="str">
        <f t="shared" si="179"/>
        <v/>
      </c>
      <c r="JQ61" s="102"/>
      <c r="JR61" s="102"/>
      <c r="JS61" s="104" t="str">
        <f t="shared" si="289"/>
        <v/>
      </c>
      <c r="JT61" s="102"/>
      <c r="JU61" s="104" t="str">
        <f t="shared" si="180"/>
        <v/>
      </c>
      <c r="JV61" s="102"/>
      <c r="JW61" s="102"/>
      <c r="JX61" s="104" t="str">
        <f t="shared" si="290"/>
        <v/>
      </c>
      <c r="JY61" s="102"/>
      <c r="JZ61" s="104" t="str">
        <f t="shared" si="181"/>
        <v/>
      </c>
      <c r="KA61" s="104" t="str">
        <f t="shared" si="182"/>
        <v/>
      </c>
      <c r="KB61" s="104" t="str">
        <f t="shared" si="183"/>
        <v/>
      </c>
      <c r="KC61" s="104" t="str">
        <f t="shared" si="184"/>
        <v/>
      </c>
      <c r="KD61" s="104" t="str">
        <f t="shared" si="185"/>
        <v/>
      </c>
      <c r="KE61" s="104" t="str">
        <f t="shared" si="186"/>
        <v/>
      </c>
      <c r="KF61" s="105" t="str">
        <f t="shared" si="291"/>
        <v/>
      </c>
      <c r="KG61" s="109" t="str">
        <f t="shared" si="187"/>
        <v/>
      </c>
      <c r="KH61" s="102"/>
      <c r="KI61" s="102"/>
      <c r="KJ61" s="104" t="str">
        <f t="shared" si="292"/>
        <v/>
      </c>
      <c r="KK61" s="102"/>
      <c r="KL61" s="104" t="str">
        <f t="shared" si="188"/>
        <v/>
      </c>
      <c r="KM61" s="102"/>
      <c r="KN61" s="102"/>
      <c r="KO61" s="104" t="str">
        <f t="shared" si="293"/>
        <v/>
      </c>
      <c r="KP61" s="102"/>
      <c r="KQ61" s="104" t="str">
        <f t="shared" si="189"/>
        <v/>
      </c>
      <c r="KR61" s="102"/>
      <c r="KS61" s="102"/>
      <c r="KT61" s="104" t="str">
        <f t="shared" si="294"/>
        <v/>
      </c>
      <c r="KU61" s="102"/>
      <c r="KV61" s="104" t="str">
        <f t="shared" si="190"/>
        <v/>
      </c>
      <c r="KW61" s="102"/>
      <c r="KX61" s="102"/>
      <c r="KY61" s="104" t="str">
        <f t="shared" si="295"/>
        <v/>
      </c>
      <c r="KZ61" s="102"/>
      <c r="LA61" s="104" t="str">
        <f t="shared" si="191"/>
        <v/>
      </c>
      <c r="LB61" s="102"/>
      <c r="LC61" s="102"/>
      <c r="LD61" s="104" t="str">
        <f t="shared" si="296"/>
        <v/>
      </c>
      <c r="LE61" s="102"/>
      <c r="LF61" s="104" t="str">
        <f t="shared" si="192"/>
        <v/>
      </c>
      <c r="LG61" s="104" t="str">
        <f t="shared" si="193"/>
        <v/>
      </c>
      <c r="LH61" s="104" t="str">
        <f t="shared" si="194"/>
        <v/>
      </c>
      <c r="LI61" s="104" t="str">
        <f t="shared" si="195"/>
        <v/>
      </c>
      <c r="LJ61" s="104" t="str">
        <f t="shared" si="196"/>
        <v/>
      </c>
      <c r="LK61" s="104" t="str">
        <f t="shared" si="197"/>
        <v/>
      </c>
      <c r="LL61" s="105" t="str">
        <f t="shared" si="297"/>
        <v/>
      </c>
      <c r="LM61" s="109" t="str">
        <f t="shared" si="198"/>
        <v/>
      </c>
      <c r="LN61" s="102"/>
      <c r="LO61" s="102"/>
      <c r="LP61" s="104" t="str">
        <f t="shared" si="298"/>
        <v/>
      </c>
      <c r="LQ61" s="102"/>
      <c r="LR61" s="104" t="str">
        <f t="shared" si="199"/>
        <v/>
      </c>
      <c r="LS61" s="102"/>
      <c r="LT61" s="102"/>
      <c r="LU61" s="104" t="str">
        <f t="shared" si="299"/>
        <v/>
      </c>
      <c r="LV61" s="102"/>
      <c r="LW61" s="104" t="str">
        <f t="shared" si="200"/>
        <v/>
      </c>
      <c r="LX61" s="102"/>
      <c r="LY61" s="102"/>
      <c r="LZ61" s="104" t="str">
        <f t="shared" si="300"/>
        <v/>
      </c>
      <c r="MA61" s="102"/>
      <c r="MB61" s="104" t="str">
        <f t="shared" si="201"/>
        <v/>
      </c>
      <c r="MC61" s="102"/>
      <c r="MD61" s="102"/>
      <c r="ME61" s="104" t="str">
        <f t="shared" si="301"/>
        <v/>
      </c>
      <c r="MF61" s="102"/>
      <c r="MG61" s="104" t="str">
        <f t="shared" si="202"/>
        <v/>
      </c>
      <c r="MH61" s="102"/>
      <c r="MI61" s="102"/>
      <c r="MJ61" s="104" t="str">
        <f t="shared" si="302"/>
        <v/>
      </c>
      <c r="MK61" s="102"/>
      <c r="ML61" s="104" t="str">
        <f t="shared" si="203"/>
        <v/>
      </c>
      <c r="MM61" s="104" t="str">
        <f t="shared" si="204"/>
        <v/>
      </c>
      <c r="MN61" s="104" t="str">
        <f t="shared" si="205"/>
        <v/>
      </c>
      <c r="MO61" s="104" t="str">
        <f t="shared" si="206"/>
        <v/>
      </c>
      <c r="MP61" s="104" t="str">
        <f t="shared" si="207"/>
        <v/>
      </c>
      <c r="MQ61" s="104" t="str">
        <f t="shared" si="208"/>
        <v/>
      </c>
      <c r="MR61" s="105" t="str">
        <f t="shared" si="303"/>
        <v/>
      </c>
      <c r="MS61" s="109" t="str">
        <f t="shared" si="209"/>
        <v/>
      </c>
      <c r="MT61" s="102"/>
      <c r="MU61" s="102"/>
      <c r="MV61" s="104" t="str">
        <f t="shared" si="304"/>
        <v/>
      </c>
      <c r="MW61" s="102"/>
      <c r="MX61" s="104" t="str">
        <f t="shared" si="210"/>
        <v/>
      </c>
      <c r="MY61" s="102"/>
      <c r="MZ61" s="102"/>
      <c r="NA61" s="104" t="str">
        <f t="shared" si="305"/>
        <v/>
      </c>
      <c r="NB61" s="102"/>
      <c r="NC61" s="104" t="str">
        <f t="shared" si="211"/>
        <v/>
      </c>
      <c r="ND61" s="102"/>
      <c r="NE61" s="102"/>
      <c r="NF61" s="104" t="str">
        <f t="shared" si="306"/>
        <v/>
      </c>
      <c r="NG61" s="102"/>
      <c r="NH61" s="104" t="str">
        <f t="shared" si="212"/>
        <v/>
      </c>
      <c r="NI61" s="102"/>
      <c r="NJ61" s="102"/>
      <c r="NK61" s="104" t="str">
        <f t="shared" si="307"/>
        <v/>
      </c>
      <c r="NL61" s="102"/>
      <c r="NM61" s="104" t="str">
        <f t="shared" si="213"/>
        <v/>
      </c>
      <c r="NN61" s="102"/>
      <c r="NO61" s="102"/>
      <c r="NP61" s="104" t="str">
        <f t="shared" si="308"/>
        <v/>
      </c>
      <c r="NQ61" s="102"/>
      <c r="NR61" s="104" t="str">
        <f t="shared" si="214"/>
        <v/>
      </c>
      <c r="NS61" s="104" t="str">
        <f t="shared" si="215"/>
        <v/>
      </c>
      <c r="NT61" s="104" t="str">
        <f t="shared" si="216"/>
        <v/>
      </c>
      <c r="NU61" s="104" t="str">
        <f t="shared" si="217"/>
        <v/>
      </c>
      <c r="NV61" s="104" t="str">
        <f t="shared" si="218"/>
        <v/>
      </c>
      <c r="NW61" s="104" t="str">
        <f t="shared" si="219"/>
        <v/>
      </c>
      <c r="NX61" s="105" t="str">
        <f t="shared" si="309"/>
        <v/>
      </c>
      <c r="NY61" s="109" t="str">
        <f t="shared" si="220"/>
        <v/>
      </c>
      <c r="OA61" s="104" t="str">
        <f t="shared" si="310"/>
        <v/>
      </c>
      <c r="OB61" s="104" t="str">
        <f t="shared" si="311"/>
        <v/>
      </c>
      <c r="OC61" s="104" t="str">
        <f t="shared" si="312"/>
        <v/>
      </c>
      <c r="OD61" s="104" t="str">
        <f t="shared" si="313"/>
        <v/>
      </c>
      <c r="OE61" s="104" t="str">
        <f t="shared" si="314"/>
        <v/>
      </c>
      <c r="OF61" s="104" t="str">
        <f t="shared" si="315"/>
        <v/>
      </c>
      <c r="OG61" s="104" t="str">
        <f t="shared" si="316"/>
        <v/>
      </c>
      <c r="OH61" s="104" t="str">
        <f t="shared" si="317"/>
        <v/>
      </c>
      <c r="OI61" s="104" t="str">
        <f t="shared" si="318"/>
        <v/>
      </c>
      <c r="OJ61" s="104" t="str">
        <f t="shared" si="319"/>
        <v/>
      </c>
      <c r="OK61" s="104" t="str">
        <f t="shared" si="320"/>
        <v/>
      </c>
      <c r="OL61" s="104" t="str">
        <f t="shared" si="84"/>
        <v/>
      </c>
      <c r="OM61" s="134"/>
      <c r="ON61" s="104" t="str">
        <f t="shared" si="321"/>
        <v/>
      </c>
      <c r="OO61" s="104" t="str">
        <f t="shared" si="322"/>
        <v/>
      </c>
      <c r="OP61" s="104" t="str">
        <f t="shared" si="229"/>
        <v/>
      </c>
      <c r="OQ61" s="104" t="str">
        <f t="shared" si="230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323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36"/>
        <v>57</v>
      </c>
      <c r="B62" s="237"/>
      <c r="C62" s="237"/>
      <c r="D62" s="237"/>
      <c r="E62" s="238"/>
      <c r="F62" s="102"/>
      <c r="G62" s="102"/>
      <c r="H62" s="104" t="str">
        <f t="shared" si="237"/>
        <v/>
      </c>
      <c r="I62" s="102"/>
      <c r="J62" s="104" t="str">
        <f t="shared" si="90"/>
        <v/>
      </c>
      <c r="K62" s="102"/>
      <c r="L62" s="102"/>
      <c r="M62" s="104" t="str">
        <f t="shared" si="238"/>
        <v/>
      </c>
      <c r="N62" s="102"/>
      <c r="O62" s="104" t="str">
        <f t="shared" si="91"/>
        <v/>
      </c>
      <c r="P62" s="102"/>
      <c r="Q62" s="102"/>
      <c r="R62" s="104" t="str">
        <f t="shared" si="239"/>
        <v/>
      </c>
      <c r="S62" s="102"/>
      <c r="T62" s="104" t="str">
        <f t="shared" si="92"/>
        <v/>
      </c>
      <c r="U62" s="102"/>
      <c r="V62" s="102"/>
      <c r="W62" s="104" t="str">
        <f t="shared" si="240"/>
        <v/>
      </c>
      <c r="X62" s="102"/>
      <c r="Y62" s="104" t="str">
        <f t="shared" si="93"/>
        <v/>
      </c>
      <c r="Z62" s="102"/>
      <c r="AA62" s="102"/>
      <c r="AB62" s="104" t="str">
        <f t="shared" si="241"/>
        <v/>
      </c>
      <c r="AC62" s="102"/>
      <c r="AD62" s="104" t="str">
        <f t="shared" si="94"/>
        <v/>
      </c>
      <c r="AE62" s="104" t="str">
        <f t="shared" si="95"/>
        <v/>
      </c>
      <c r="AF62" s="104" t="str">
        <f t="shared" si="96"/>
        <v/>
      </c>
      <c r="AG62" s="104" t="str">
        <f t="shared" si="97"/>
        <v/>
      </c>
      <c r="AH62" s="104" t="str">
        <f t="shared" si="98"/>
        <v/>
      </c>
      <c r="AI62" s="104" t="str">
        <f t="shared" si="99"/>
        <v/>
      </c>
      <c r="AJ62" s="105" t="str">
        <f t="shared" si="242"/>
        <v/>
      </c>
      <c r="AK62" s="109" t="str">
        <f t="shared" si="243"/>
        <v/>
      </c>
      <c r="AL62" s="102"/>
      <c r="AM62" s="102"/>
      <c r="AN62" s="104" t="str">
        <f t="shared" si="244"/>
        <v/>
      </c>
      <c r="AO62" s="102"/>
      <c r="AP62" s="104" t="str">
        <f t="shared" si="100"/>
        <v/>
      </c>
      <c r="AQ62" s="102"/>
      <c r="AR62" s="102"/>
      <c r="AS62" s="104" t="str">
        <f t="shared" si="245"/>
        <v/>
      </c>
      <c r="AT62" s="102"/>
      <c r="AU62" s="104" t="str">
        <f t="shared" si="101"/>
        <v/>
      </c>
      <c r="AV62" s="102"/>
      <c r="AW62" s="102"/>
      <c r="AX62" s="104" t="str">
        <f t="shared" si="246"/>
        <v/>
      </c>
      <c r="AY62" s="102"/>
      <c r="AZ62" s="104" t="str">
        <f t="shared" si="102"/>
        <v/>
      </c>
      <c r="BA62" s="102"/>
      <c r="BB62" s="102"/>
      <c r="BC62" s="104" t="str">
        <f t="shared" si="247"/>
        <v/>
      </c>
      <c r="BD62" s="102"/>
      <c r="BE62" s="104" t="str">
        <f t="shared" si="103"/>
        <v/>
      </c>
      <c r="BF62" s="102"/>
      <c r="BG62" s="102"/>
      <c r="BH62" s="104" t="str">
        <f t="shared" si="248"/>
        <v/>
      </c>
      <c r="BI62" s="102"/>
      <c r="BJ62" s="104" t="str">
        <f t="shared" si="104"/>
        <v/>
      </c>
      <c r="BK62" s="104" t="str">
        <f t="shared" si="105"/>
        <v/>
      </c>
      <c r="BL62" s="104" t="str">
        <f t="shared" si="106"/>
        <v/>
      </c>
      <c r="BM62" s="104" t="str">
        <f t="shared" si="107"/>
        <v/>
      </c>
      <c r="BN62" s="104" t="str">
        <f t="shared" si="108"/>
        <v/>
      </c>
      <c r="BO62" s="104" t="str">
        <f t="shared" si="109"/>
        <v/>
      </c>
      <c r="BP62" s="105" t="str">
        <f t="shared" si="249"/>
        <v/>
      </c>
      <c r="BQ62" s="109" t="str">
        <f t="shared" si="110"/>
        <v/>
      </c>
      <c r="BR62" s="102"/>
      <c r="BS62" s="102"/>
      <c r="BT62" s="104" t="str">
        <f t="shared" si="250"/>
        <v/>
      </c>
      <c r="BU62" s="102"/>
      <c r="BV62" s="104" t="str">
        <f t="shared" si="111"/>
        <v/>
      </c>
      <c r="BW62" s="102"/>
      <c r="BX62" s="102"/>
      <c r="BY62" s="104" t="str">
        <f t="shared" si="251"/>
        <v/>
      </c>
      <c r="BZ62" s="102"/>
      <c r="CA62" s="104" t="str">
        <f t="shared" si="112"/>
        <v/>
      </c>
      <c r="CB62" s="102"/>
      <c r="CC62" s="102"/>
      <c r="CD62" s="104" t="str">
        <f t="shared" si="252"/>
        <v/>
      </c>
      <c r="CE62" s="102"/>
      <c r="CF62" s="104" t="str">
        <f t="shared" si="113"/>
        <v/>
      </c>
      <c r="CG62" s="102"/>
      <c r="CH62" s="102"/>
      <c r="CI62" s="104" t="str">
        <f t="shared" si="253"/>
        <v/>
      </c>
      <c r="CJ62" s="102"/>
      <c r="CK62" s="104" t="str">
        <f t="shared" si="114"/>
        <v/>
      </c>
      <c r="CL62" s="102"/>
      <c r="CM62" s="102"/>
      <c r="CN62" s="104" t="str">
        <f t="shared" si="254"/>
        <v/>
      </c>
      <c r="CO62" s="102"/>
      <c r="CP62" s="104" t="str">
        <f t="shared" si="115"/>
        <v/>
      </c>
      <c r="CQ62" s="104" t="str">
        <f t="shared" si="116"/>
        <v/>
      </c>
      <c r="CR62" s="104" t="str">
        <f t="shared" si="117"/>
        <v/>
      </c>
      <c r="CS62" s="104" t="str">
        <f t="shared" si="118"/>
        <v/>
      </c>
      <c r="CT62" s="104" t="str">
        <f t="shared" si="119"/>
        <v/>
      </c>
      <c r="CU62" s="104" t="str">
        <f t="shared" si="120"/>
        <v/>
      </c>
      <c r="CV62" s="105" t="str">
        <f t="shared" si="255"/>
        <v/>
      </c>
      <c r="CW62" s="109" t="str">
        <f t="shared" si="121"/>
        <v/>
      </c>
      <c r="CX62" s="102"/>
      <c r="CY62" s="102"/>
      <c r="CZ62" s="104" t="str">
        <f t="shared" si="256"/>
        <v/>
      </c>
      <c r="DA62" s="102"/>
      <c r="DB62" s="104" t="str">
        <f t="shared" si="122"/>
        <v/>
      </c>
      <c r="DC62" s="102"/>
      <c r="DD62" s="102"/>
      <c r="DE62" s="104" t="str">
        <f t="shared" si="257"/>
        <v/>
      </c>
      <c r="DF62" s="102"/>
      <c r="DG62" s="104" t="str">
        <f t="shared" si="123"/>
        <v/>
      </c>
      <c r="DH62" s="102"/>
      <c r="DI62" s="102"/>
      <c r="DJ62" s="104" t="str">
        <f t="shared" si="258"/>
        <v/>
      </c>
      <c r="DK62" s="102"/>
      <c r="DL62" s="104" t="str">
        <f t="shared" si="124"/>
        <v/>
      </c>
      <c r="DM62" s="102"/>
      <c r="DN62" s="102"/>
      <c r="DO62" s="104" t="str">
        <f t="shared" si="259"/>
        <v/>
      </c>
      <c r="DP62" s="102"/>
      <c r="DQ62" s="104" t="str">
        <f t="shared" si="125"/>
        <v/>
      </c>
      <c r="DR62" s="102"/>
      <c r="DS62" s="102"/>
      <c r="DT62" s="104" t="str">
        <f t="shared" si="260"/>
        <v/>
      </c>
      <c r="DU62" s="102"/>
      <c r="DV62" s="104" t="str">
        <f t="shared" si="126"/>
        <v/>
      </c>
      <c r="DW62" s="104" t="str">
        <f t="shared" si="127"/>
        <v/>
      </c>
      <c r="DX62" s="104" t="str">
        <f t="shared" si="128"/>
        <v/>
      </c>
      <c r="DY62" s="104" t="str">
        <f t="shared" si="129"/>
        <v/>
      </c>
      <c r="DZ62" s="104" t="str">
        <f t="shared" si="130"/>
        <v/>
      </c>
      <c r="EA62" s="104" t="str">
        <f t="shared" si="131"/>
        <v/>
      </c>
      <c r="EB62" s="105" t="str">
        <f t="shared" si="261"/>
        <v/>
      </c>
      <c r="EC62" s="109" t="str">
        <f t="shared" si="132"/>
        <v/>
      </c>
      <c r="ED62" s="102"/>
      <c r="EE62" s="102"/>
      <c r="EF62" s="104" t="str">
        <f t="shared" si="262"/>
        <v/>
      </c>
      <c r="EG62" s="102"/>
      <c r="EH62" s="104" t="str">
        <f t="shared" si="133"/>
        <v/>
      </c>
      <c r="EI62" s="102"/>
      <c r="EJ62" s="102"/>
      <c r="EK62" s="104" t="str">
        <f t="shared" si="263"/>
        <v/>
      </c>
      <c r="EL62" s="102"/>
      <c r="EM62" s="104" t="str">
        <f t="shared" si="134"/>
        <v/>
      </c>
      <c r="EN62" s="102"/>
      <c r="EO62" s="102"/>
      <c r="EP62" s="104" t="str">
        <f t="shared" si="264"/>
        <v/>
      </c>
      <c r="EQ62" s="102"/>
      <c r="ER62" s="104" t="str">
        <f t="shared" si="135"/>
        <v/>
      </c>
      <c r="ES62" s="102"/>
      <c r="ET62" s="102"/>
      <c r="EU62" s="104" t="str">
        <f t="shared" si="265"/>
        <v/>
      </c>
      <c r="EV62" s="102"/>
      <c r="EW62" s="104" t="str">
        <f t="shared" si="136"/>
        <v/>
      </c>
      <c r="EX62" s="102"/>
      <c r="EY62" s="102"/>
      <c r="EZ62" s="104" t="str">
        <f t="shared" si="266"/>
        <v/>
      </c>
      <c r="FA62" s="102"/>
      <c r="FB62" s="104" t="str">
        <f t="shared" si="137"/>
        <v/>
      </c>
      <c r="FC62" s="104" t="str">
        <f t="shared" si="138"/>
        <v/>
      </c>
      <c r="FD62" s="104" t="str">
        <f t="shared" si="139"/>
        <v/>
      </c>
      <c r="FE62" s="104" t="str">
        <f t="shared" si="140"/>
        <v/>
      </c>
      <c r="FF62" s="104" t="str">
        <f t="shared" si="141"/>
        <v/>
      </c>
      <c r="FG62" s="104" t="str">
        <f t="shared" si="142"/>
        <v/>
      </c>
      <c r="FH62" s="105" t="str">
        <f t="shared" si="267"/>
        <v/>
      </c>
      <c r="FI62" s="109" t="str">
        <f t="shared" si="143"/>
        <v/>
      </c>
      <c r="FJ62" s="102"/>
      <c r="FK62" s="102"/>
      <c r="FL62" s="104" t="str">
        <f t="shared" si="268"/>
        <v/>
      </c>
      <c r="FM62" s="102"/>
      <c r="FN62" s="104" t="str">
        <f t="shared" si="144"/>
        <v/>
      </c>
      <c r="FO62" s="102"/>
      <c r="FP62" s="102"/>
      <c r="FQ62" s="104" t="str">
        <f t="shared" si="269"/>
        <v/>
      </c>
      <c r="FR62" s="102"/>
      <c r="FS62" s="104" t="str">
        <f t="shared" si="145"/>
        <v/>
      </c>
      <c r="FT62" s="102"/>
      <c r="FU62" s="102"/>
      <c r="FV62" s="104" t="str">
        <f t="shared" si="270"/>
        <v/>
      </c>
      <c r="FW62" s="102"/>
      <c r="FX62" s="104" t="str">
        <f t="shared" si="146"/>
        <v/>
      </c>
      <c r="FY62" s="102"/>
      <c r="FZ62" s="102"/>
      <c r="GA62" s="104" t="str">
        <f t="shared" si="271"/>
        <v/>
      </c>
      <c r="GB62" s="102"/>
      <c r="GC62" s="104" t="str">
        <f t="shared" si="147"/>
        <v/>
      </c>
      <c r="GD62" s="102"/>
      <c r="GE62" s="102"/>
      <c r="GF62" s="104" t="str">
        <f t="shared" si="272"/>
        <v/>
      </c>
      <c r="GG62" s="102"/>
      <c r="GH62" s="104" t="str">
        <f t="shared" si="148"/>
        <v/>
      </c>
      <c r="GI62" s="104" t="str">
        <f t="shared" si="149"/>
        <v/>
      </c>
      <c r="GJ62" s="104" t="str">
        <f t="shared" si="150"/>
        <v/>
      </c>
      <c r="GK62" s="104" t="str">
        <f t="shared" si="151"/>
        <v/>
      </c>
      <c r="GL62" s="104" t="str">
        <f t="shared" si="152"/>
        <v/>
      </c>
      <c r="GM62" s="104" t="str">
        <f t="shared" si="153"/>
        <v/>
      </c>
      <c r="GN62" s="105" t="str">
        <f t="shared" si="273"/>
        <v/>
      </c>
      <c r="GO62" s="109" t="str">
        <f t="shared" si="154"/>
        <v/>
      </c>
      <c r="GP62" s="102"/>
      <c r="GQ62" s="102"/>
      <c r="GR62" s="104" t="str">
        <f t="shared" si="274"/>
        <v/>
      </c>
      <c r="GS62" s="102"/>
      <c r="GT62" s="104" t="str">
        <f t="shared" si="155"/>
        <v/>
      </c>
      <c r="GU62" s="102"/>
      <c r="GV62" s="102"/>
      <c r="GW62" s="104" t="str">
        <f t="shared" si="275"/>
        <v/>
      </c>
      <c r="GX62" s="102"/>
      <c r="GY62" s="104" t="str">
        <f t="shared" si="156"/>
        <v/>
      </c>
      <c r="GZ62" s="102"/>
      <c r="HA62" s="102"/>
      <c r="HB62" s="104" t="str">
        <f t="shared" si="276"/>
        <v/>
      </c>
      <c r="HC62" s="102"/>
      <c r="HD62" s="104" t="str">
        <f t="shared" si="157"/>
        <v/>
      </c>
      <c r="HE62" s="102"/>
      <c r="HF62" s="102"/>
      <c r="HG62" s="104" t="str">
        <f t="shared" si="277"/>
        <v/>
      </c>
      <c r="HH62" s="102"/>
      <c r="HI62" s="104" t="str">
        <f t="shared" si="158"/>
        <v/>
      </c>
      <c r="HJ62" s="102"/>
      <c r="HK62" s="102"/>
      <c r="HL62" s="104" t="str">
        <f t="shared" si="278"/>
        <v/>
      </c>
      <c r="HM62" s="102"/>
      <c r="HN62" s="104" t="str">
        <f t="shared" si="159"/>
        <v/>
      </c>
      <c r="HO62" s="104" t="str">
        <f t="shared" si="160"/>
        <v/>
      </c>
      <c r="HP62" s="104" t="str">
        <f t="shared" si="161"/>
        <v/>
      </c>
      <c r="HQ62" s="104" t="str">
        <f t="shared" si="162"/>
        <v/>
      </c>
      <c r="HR62" s="104" t="str">
        <f t="shared" si="163"/>
        <v/>
      </c>
      <c r="HS62" s="104" t="str">
        <f t="shared" si="164"/>
        <v/>
      </c>
      <c r="HT62" s="105" t="str">
        <f t="shared" si="279"/>
        <v/>
      </c>
      <c r="HU62" s="109" t="str">
        <f t="shared" si="165"/>
        <v/>
      </c>
      <c r="HV62" s="102"/>
      <c r="HW62" s="102"/>
      <c r="HX62" s="104" t="str">
        <f t="shared" si="280"/>
        <v/>
      </c>
      <c r="HY62" s="102"/>
      <c r="HZ62" s="104" t="str">
        <f t="shared" si="166"/>
        <v/>
      </c>
      <c r="IA62" s="102"/>
      <c r="IB62" s="102"/>
      <c r="IC62" s="104" t="str">
        <f t="shared" si="281"/>
        <v/>
      </c>
      <c r="ID62" s="102"/>
      <c r="IE62" s="104" t="str">
        <f t="shared" si="167"/>
        <v/>
      </c>
      <c r="IF62" s="102"/>
      <c r="IG62" s="102"/>
      <c r="IH62" s="104" t="str">
        <f t="shared" si="282"/>
        <v/>
      </c>
      <c r="II62" s="102"/>
      <c r="IJ62" s="104" t="str">
        <f t="shared" si="168"/>
        <v/>
      </c>
      <c r="IK62" s="102"/>
      <c r="IL62" s="102"/>
      <c r="IM62" s="104" t="str">
        <f t="shared" si="283"/>
        <v/>
      </c>
      <c r="IN62" s="102"/>
      <c r="IO62" s="104" t="str">
        <f t="shared" si="169"/>
        <v/>
      </c>
      <c r="IP62" s="102"/>
      <c r="IQ62" s="102"/>
      <c r="IR62" s="104" t="str">
        <f t="shared" si="284"/>
        <v/>
      </c>
      <c r="IS62" s="102"/>
      <c r="IT62" s="104" t="str">
        <f t="shared" si="170"/>
        <v/>
      </c>
      <c r="IU62" s="104" t="str">
        <f t="shared" si="171"/>
        <v/>
      </c>
      <c r="IV62" s="104" t="str">
        <f t="shared" si="172"/>
        <v/>
      </c>
      <c r="IW62" s="104" t="str">
        <f t="shared" si="173"/>
        <v/>
      </c>
      <c r="IX62" s="104" t="str">
        <f t="shared" si="174"/>
        <v/>
      </c>
      <c r="IY62" s="104" t="str">
        <f t="shared" si="175"/>
        <v/>
      </c>
      <c r="IZ62" s="105" t="str">
        <f t="shared" si="285"/>
        <v/>
      </c>
      <c r="JA62" s="109" t="str">
        <f t="shared" si="176"/>
        <v/>
      </c>
      <c r="JB62" s="102"/>
      <c r="JC62" s="102"/>
      <c r="JD62" s="104" t="str">
        <f t="shared" si="286"/>
        <v/>
      </c>
      <c r="JE62" s="102"/>
      <c r="JF62" s="104" t="str">
        <f t="shared" si="177"/>
        <v/>
      </c>
      <c r="JG62" s="102"/>
      <c r="JH62" s="102"/>
      <c r="JI62" s="104" t="str">
        <f t="shared" si="287"/>
        <v/>
      </c>
      <c r="JJ62" s="102"/>
      <c r="JK62" s="104" t="str">
        <f t="shared" si="178"/>
        <v/>
      </c>
      <c r="JL62" s="102"/>
      <c r="JM62" s="102"/>
      <c r="JN62" s="104" t="str">
        <f t="shared" si="288"/>
        <v/>
      </c>
      <c r="JO62" s="102"/>
      <c r="JP62" s="104" t="str">
        <f t="shared" si="179"/>
        <v/>
      </c>
      <c r="JQ62" s="102"/>
      <c r="JR62" s="102"/>
      <c r="JS62" s="104" t="str">
        <f t="shared" si="289"/>
        <v/>
      </c>
      <c r="JT62" s="102"/>
      <c r="JU62" s="104" t="str">
        <f t="shared" si="180"/>
        <v/>
      </c>
      <c r="JV62" s="102"/>
      <c r="JW62" s="102"/>
      <c r="JX62" s="104" t="str">
        <f t="shared" si="290"/>
        <v/>
      </c>
      <c r="JY62" s="102"/>
      <c r="JZ62" s="104" t="str">
        <f t="shared" si="181"/>
        <v/>
      </c>
      <c r="KA62" s="104" t="str">
        <f t="shared" si="182"/>
        <v/>
      </c>
      <c r="KB62" s="104" t="str">
        <f t="shared" si="183"/>
        <v/>
      </c>
      <c r="KC62" s="104" t="str">
        <f t="shared" si="184"/>
        <v/>
      </c>
      <c r="KD62" s="104" t="str">
        <f t="shared" si="185"/>
        <v/>
      </c>
      <c r="KE62" s="104" t="str">
        <f t="shared" si="186"/>
        <v/>
      </c>
      <c r="KF62" s="105" t="str">
        <f t="shared" si="291"/>
        <v/>
      </c>
      <c r="KG62" s="109" t="str">
        <f t="shared" si="187"/>
        <v/>
      </c>
      <c r="KH62" s="102"/>
      <c r="KI62" s="102"/>
      <c r="KJ62" s="104" t="str">
        <f t="shared" si="292"/>
        <v/>
      </c>
      <c r="KK62" s="102"/>
      <c r="KL62" s="104" t="str">
        <f t="shared" si="188"/>
        <v/>
      </c>
      <c r="KM62" s="102"/>
      <c r="KN62" s="102"/>
      <c r="KO62" s="104" t="str">
        <f t="shared" si="293"/>
        <v/>
      </c>
      <c r="KP62" s="102"/>
      <c r="KQ62" s="104" t="str">
        <f t="shared" si="189"/>
        <v/>
      </c>
      <c r="KR62" s="102"/>
      <c r="KS62" s="102"/>
      <c r="KT62" s="104" t="str">
        <f t="shared" si="294"/>
        <v/>
      </c>
      <c r="KU62" s="102"/>
      <c r="KV62" s="104" t="str">
        <f t="shared" si="190"/>
        <v/>
      </c>
      <c r="KW62" s="102"/>
      <c r="KX62" s="102"/>
      <c r="KY62" s="104" t="str">
        <f t="shared" si="295"/>
        <v/>
      </c>
      <c r="KZ62" s="102"/>
      <c r="LA62" s="104" t="str">
        <f t="shared" si="191"/>
        <v/>
      </c>
      <c r="LB62" s="102"/>
      <c r="LC62" s="102"/>
      <c r="LD62" s="104" t="str">
        <f t="shared" si="296"/>
        <v/>
      </c>
      <c r="LE62" s="102"/>
      <c r="LF62" s="104" t="str">
        <f t="shared" si="192"/>
        <v/>
      </c>
      <c r="LG62" s="104" t="str">
        <f t="shared" si="193"/>
        <v/>
      </c>
      <c r="LH62" s="104" t="str">
        <f t="shared" si="194"/>
        <v/>
      </c>
      <c r="LI62" s="104" t="str">
        <f t="shared" si="195"/>
        <v/>
      </c>
      <c r="LJ62" s="104" t="str">
        <f t="shared" si="196"/>
        <v/>
      </c>
      <c r="LK62" s="104" t="str">
        <f t="shared" si="197"/>
        <v/>
      </c>
      <c r="LL62" s="105" t="str">
        <f t="shared" si="297"/>
        <v/>
      </c>
      <c r="LM62" s="109" t="str">
        <f t="shared" si="198"/>
        <v/>
      </c>
      <c r="LN62" s="102"/>
      <c r="LO62" s="102"/>
      <c r="LP62" s="104" t="str">
        <f t="shared" si="298"/>
        <v/>
      </c>
      <c r="LQ62" s="102"/>
      <c r="LR62" s="104" t="str">
        <f t="shared" si="199"/>
        <v/>
      </c>
      <c r="LS62" s="102"/>
      <c r="LT62" s="102"/>
      <c r="LU62" s="104" t="str">
        <f t="shared" si="299"/>
        <v/>
      </c>
      <c r="LV62" s="102"/>
      <c r="LW62" s="104" t="str">
        <f t="shared" si="200"/>
        <v/>
      </c>
      <c r="LX62" s="102"/>
      <c r="LY62" s="102"/>
      <c r="LZ62" s="104" t="str">
        <f t="shared" si="300"/>
        <v/>
      </c>
      <c r="MA62" s="102"/>
      <c r="MB62" s="104" t="str">
        <f t="shared" si="201"/>
        <v/>
      </c>
      <c r="MC62" s="102"/>
      <c r="MD62" s="102"/>
      <c r="ME62" s="104" t="str">
        <f t="shared" si="301"/>
        <v/>
      </c>
      <c r="MF62" s="102"/>
      <c r="MG62" s="104" t="str">
        <f t="shared" si="202"/>
        <v/>
      </c>
      <c r="MH62" s="102"/>
      <c r="MI62" s="102"/>
      <c r="MJ62" s="104" t="str">
        <f t="shared" si="302"/>
        <v/>
      </c>
      <c r="MK62" s="102"/>
      <c r="ML62" s="104" t="str">
        <f t="shared" si="203"/>
        <v/>
      </c>
      <c r="MM62" s="104" t="str">
        <f t="shared" si="204"/>
        <v/>
      </c>
      <c r="MN62" s="104" t="str">
        <f t="shared" si="205"/>
        <v/>
      </c>
      <c r="MO62" s="104" t="str">
        <f t="shared" si="206"/>
        <v/>
      </c>
      <c r="MP62" s="104" t="str">
        <f t="shared" si="207"/>
        <v/>
      </c>
      <c r="MQ62" s="104" t="str">
        <f t="shared" si="208"/>
        <v/>
      </c>
      <c r="MR62" s="105" t="str">
        <f t="shared" si="303"/>
        <v/>
      </c>
      <c r="MS62" s="109" t="str">
        <f t="shared" si="209"/>
        <v/>
      </c>
      <c r="MT62" s="102"/>
      <c r="MU62" s="102"/>
      <c r="MV62" s="104" t="str">
        <f t="shared" si="304"/>
        <v/>
      </c>
      <c r="MW62" s="102"/>
      <c r="MX62" s="104" t="str">
        <f t="shared" si="210"/>
        <v/>
      </c>
      <c r="MY62" s="102"/>
      <c r="MZ62" s="102"/>
      <c r="NA62" s="104" t="str">
        <f t="shared" si="305"/>
        <v/>
      </c>
      <c r="NB62" s="102"/>
      <c r="NC62" s="104" t="str">
        <f t="shared" si="211"/>
        <v/>
      </c>
      <c r="ND62" s="102"/>
      <c r="NE62" s="102"/>
      <c r="NF62" s="104" t="str">
        <f t="shared" si="306"/>
        <v/>
      </c>
      <c r="NG62" s="102"/>
      <c r="NH62" s="104" t="str">
        <f t="shared" si="212"/>
        <v/>
      </c>
      <c r="NI62" s="102"/>
      <c r="NJ62" s="102"/>
      <c r="NK62" s="104" t="str">
        <f t="shared" si="307"/>
        <v/>
      </c>
      <c r="NL62" s="102"/>
      <c r="NM62" s="104" t="str">
        <f t="shared" si="213"/>
        <v/>
      </c>
      <c r="NN62" s="102"/>
      <c r="NO62" s="102"/>
      <c r="NP62" s="104" t="str">
        <f t="shared" si="308"/>
        <v/>
      </c>
      <c r="NQ62" s="102"/>
      <c r="NR62" s="104" t="str">
        <f t="shared" si="214"/>
        <v/>
      </c>
      <c r="NS62" s="104" t="str">
        <f t="shared" si="215"/>
        <v/>
      </c>
      <c r="NT62" s="104" t="str">
        <f t="shared" si="216"/>
        <v/>
      </c>
      <c r="NU62" s="104" t="str">
        <f t="shared" si="217"/>
        <v/>
      </c>
      <c r="NV62" s="104" t="str">
        <f t="shared" si="218"/>
        <v/>
      </c>
      <c r="NW62" s="104" t="str">
        <f t="shared" si="219"/>
        <v/>
      </c>
      <c r="NX62" s="105" t="str">
        <f t="shared" si="309"/>
        <v/>
      </c>
      <c r="NY62" s="109" t="str">
        <f t="shared" si="220"/>
        <v/>
      </c>
      <c r="OA62" s="104" t="str">
        <f t="shared" si="310"/>
        <v/>
      </c>
      <c r="OB62" s="104" t="str">
        <f t="shared" si="311"/>
        <v/>
      </c>
      <c r="OC62" s="104" t="str">
        <f t="shared" si="312"/>
        <v/>
      </c>
      <c r="OD62" s="104" t="str">
        <f t="shared" si="313"/>
        <v/>
      </c>
      <c r="OE62" s="104" t="str">
        <f t="shared" si="314"/>
        <v/>
      </c>
      <c r="OF62" s="104" t="str">
        <f t="shared" si="315"/>
        <v/>
      </c>
      <c r="OG62" s="104" t="str">
        <f t="shared" si="316"/>
        <v/>
      </c>
      <c r="OH62" s="104" t="str">
        <f t="shared" si="317"/>
        <v/>
      </c>
      <c r="OI62" s="104" t="str">
        <f t="shared" si="318"/>
        <v/>
      </c>
      <c r="OJ62" s="104" t="str">
        <f t="shared" si="319"/>
        <v/>
      </c>
      <c r="OK62" s="104" t="str">
        <f t="shared" si="320"/>
        <v/>
      </c>
      <c r="OL62" s="104" t="str">
        <f t="shared" si="84"/>
        <v/>
      </c>
      <c r="OM62" s="134"/>
      <c r="ON62" s="104" t="str">
        <f t="shared" si="321"/>
        <v/>
      </c>
      <c r="OO62" s="104" t="str">
        <f t="shared" si="322"/>
        <v/>
      </c>
      <c r="OP62" s="104" t="str">
        <f t="shared" si="229"/>
        <v/>
      </c>
      <c r="OQ62" s="104" t="str">
        <f t="shared" si="230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323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36"/>
        <v>58</v>
      </c>
      <c r="B63" s="237"/>
      <c r="C63" s="237"/>
      <c r="D63" s="237"/>
      <c r="E63" s="238"/>
      <c r="F63" s="102"/>
      <c r="G63" s="102"/>
      <c r="H63" s="104" t="str">
        <f t="shared" si="237"/>
        <v/>
      </c>
      <c r="I63" s="102"/>
      <c r="J63" s="104" t="str">
        <f t="shared" si="90"/>
        <v/>
      </c>
      <c r="K63" s="102"/>
      <c r="L63" s="102"/>
      <c r="M63" s="104" t="str">
        <f t="shared" si="238"/>
        <v/>
      </c>
      <c r="N63" s="102"/>
      <c r="O63" s="104" t="str">
        <f t="shared" si="91"/>
        <v/>
      </c>
      <c r="P63" s="102"/>
      <c r="Q63" s="102"/>
      <c r="R63" s="104" t="str">
        <f t="shared" si="239"/>
        <v/>
      </c>
      <c r="S63" s="102"/>
      <c r="T63" s="104" t="str">
        <f t="shared" si="92"/>
        <v/>
      </c>
      <c r="U63" s="102"/>
      <c r="V63" s="102"/>
      <c r="W63" s="104" t="str">
        <f t="shared" si="240"/>
        <v/>
      </c>
      <c r="X63" s="102"/>
      <c r="Y63" s="104" t="str">
        <f t="shared" si="93"/>
        <v/>
      </c>
      <c r="Z63" s="102"/>
      <c r="AA63" s="102"/>
      <c r="AB63" s="104" t="str">
        <f t="shared" si="241"/>
        <v/>
      </c>
      <c r="AC63" s="102"/>
      <c r="AD63" s="104" t="str">
        <f t="shared" si="94"/>
        <v/>
      </c>
      <c r="AE63" s="104" t="str">
        <f t="shared" si="95"/>
        <v/>
      </c>
      <c r="AF63" s="104" t="str">
        <f t="shared" si="96"/>
        <v/>
      </c>
      <c r="AG63" s="104" t="str">
        <f t="shared" si="97"/>
        <v/>
      </c>
      <c r="AH63" s="104" t="str">
        <f t="shared" si="98"/>
        <v/>
      </c>
      <c r="AI63" s="104" t="str">
        <f t="shared" si="99"/>
        <v/>
      </c>
      <c r="AJ63" s="105" t="str">
        <f t="shared" si="242"/>
        <v/>
      </c>
      <c r="AK63" s="109" t="str">
        <f t="shared" si="243"/>
        <v/>
      </c>
      <c r="AL63" s="102"/>
      <c r="AM63" s="102"/>
      <c r="AN63" s="104" t="str">
        <f t="shared" si="244"/>
        <v/>
      </c>
      <c r="AO63" s="102"/>
      <c r="AP63" s="104" t="str">
        <f t="shared" si="100"/>
        <v/>
      </c>
      <c r="AQ63" s="102"/>
      <c r="AR63" s="102"/>
      <c r="AS63" s="104" t="str">
        <f t="shared" si="245"/>
        <v/>
      </c>
      <c r="AT63" s="102"/>
      <c r="AU63" s="104" t="str">
        <f t="shared" si="101"/>
        <v/>
      </c>
      <c r="AV63" s="102"/>
      <c r="AW63" s="102"/>
      <c r="AX63" s="104" t="str">
        <f t="shared" si="246"/>
        <v/>
      </c>
      <c r="AY63" s="102"/>
      <c r="AZ63" s="104" t="str">
        <f t="shared" si="102"/>
        <v/>
      </c>
      <c r="BA63" s="102"/>
      <c r="BB63" s="102"/>
      <c r="BC63" s="104" t="str">
        <f t="shared" si="247"/>
        <v/>
      </c>
      <c r="BD63" s="102"/>
      <c r="BE63" s="104" t="str">
        <f t="shared" si="103"/>
        <v/>
      </c>
      <c r="BF63" s="102"/>
      <c r="BG63" s="102"/>
      <c r="BH63" s="104" t="str">
        <f t="shared" si="248"/>
        <v/>
      </c>
      <c r="BI63" s="102"/>
      <c r="BJ63" s="104" t="str">
        <f t="shared" si="104"/>
        <v/>
      </c>
      <c r="BK63" s="104" t="str">
        <f t="shared" si="105"/>
        <v/>
      </c>
      <c r="BL63" s="104" t="str">
        <f t="shared" si="106"/>
        <v/>
      </c>
      <c r="BM63" s="104" t="str">
        <f t="shared" si="107"/>
        <v/>
      </c>
      <c r="BN63" s="104" t="str">
        <f t="shared" si="108"/>
        <v/>
      </c>
      <c r="BO63" s="104" t="str">
        <f t="shared" si="109"/>
        <v/>
      </c>
      <c r="BP63" s="105" t="str">
        <f t="shared" si="249"/>
        <v/>
      </c>
      <c r="BQ63" s="109" t="str">
        <f t="shared" si="110"/>
        <v/>
      </c>
      <c r="BR63" s="102"/>
      <c r="BS63" s="102"/>
      <c r="BT63" s="104" t="str">
        <f t="shared" si="250"/>
        <v/>
      </c>
      <c r="BU63" s="102"/>
      <c r="BV63" s="104" t="str">
        <f t="shared" si="111"/>
        <v/>
      </c>
      <c r="BW63" s="102"/>
      <c r="BX63" s="102"/>
      <c r="BY63" s="104" t="str">
        <f t="shared" si="251"/>
        <v/>
      </c>
      <c r="BZ63" s="102"/>
      <c r="CA63" s="104" t="str">
        <f t="shared" si="112"/>
        <v/>
      </c>
      <c r="CB63" s="102"/>
      <c r="CC63" s="102"/>
      <c r="CD63" s="104" t="str">
        <f t="shared" si="252"/>
        <v/>
      </c>
      <c r="CE63" s="102"/>
      <c r="CF63" s="104" t="str">
        <f t="shared" si="113"/>
        <v/>
      </c>
      <c r="CG63" s="102"/>
      <c r="CH63" s="102"/>
      <c r="CI63" s="104" t="str">
        <f t="shared" si="253"/>
        <v/>
      </c>
      <c r="CJ63" s="102"/>
      <c r="CK63" s="104" t="str">
        <f t="shared" si="114"/>
        <v/>
      </c>
      <c r="CL63" s="102"/>
      <c r="CM63" s="102"/>
      <c r="CN63" s="104" t="str">
        <f t="shared" si="254"/>
        <v/>
      </c>
      <c r="CO63" s="102"/>
      <c r="CP63" s="104" t="str">
        <f t="shared" si="115"/>
        <v/>
      </c>
      <c r="CQ63" s="104" t="str">
        <f t="shared" si="116"/>
        <v/>
      </c>
      <c r="CR63" s="104" t="str">
        <f t="shared" si="117"/>
        <v/>
      </c>
      <c r="CS63" s="104" t="str">
        <f t="shared" si="118"/>
        <v/>
      </c>
      <c r="CT63" s="104" t="str">
        <f t="shared" si="119"/>
        <v/>
      </c>
      <c r="CU63" s="104" t="str">
        <f t="shared" si="120"/>
        <v/>
      </c>
      <c r="CV63" s="105" t="str">
        <f t="shared" si="255"/>
        <v/>
      </c>
      <c r="CW63" s="109" t="str">
        <f t="shared" si="121"/>
        <v/>
      </c>
      <c r="CX63" s="102"/>
      <c r="CY63" s="102"/>
      <c r="CZ63" s="104" t="str">
        <f t="shared" si="256"/>
        <v/>
      </c>
      <c r="DA63" s="102"/>
      <c r="DB63" s="104" t="str">
        <f t="shared" si="122"/>
        <v/>
      </c>
      <c r="DC63" s="102"/>
      <c r="DD63" s="102"/>
      <c r="DE63" s="104" t="str">
        <f t="shared" si="257"/>
        <v/>
      </c>
      <c r="DF63" s="102"/>
      <c r="DG63" s="104" t="str">
        <f t="shared" si="123"/>
        <v/>
      </c>
      <c r="DH63" s="102"/>
      <c r="DI63" s="102"/>
      <c r="DJ63" s="104" t="str">
        <f t="shared" si="258"/>
        <v/>
      </c>
      <c r="DK63" s="102"/>
      <c r="DL63" s="104" t="str">
        <f t="shared" si="124"/>
        <v/>
      </c>
      <c r="DM63" s="102"/>
      <c r="DN63" s="102"/>
      <c r="DO63" s="104" t="str">
        <f t="shared" si="259"/>
        <v/>
      </c>
      <c r="DP63" s="102"/>
      <c r="DQ63" s="104" t="str">
        <f t="shared" si="125"/>
        <v/>
      </c>
      <c r="DR63" s="102"/>
      <c r="DS63" s="102"/>
      <c r="DT63" s="104" t="str">
        <f t="shared" si="260"/>
        <v/>
      </c>
      <c r="DU63" s="102"/>
      <c r="DV63" s="104" t="str">
        <f t="shared" si="126"/>
        <v/>
      </c>
      <c r="DW63" s="104" t="str">
        <f t="shared" si="127"/>
        <v/>
      </c>
      <c r="DX63" s="104" t="str">
        <f t="shared" si="128"/>
        <v/>
      </c>
      <c r="DY63" s="104" t="str">
        <f t="shared" si="129"/>
        <v/>
      </c>
      <c r="DZ63" s="104" t="str">
        <f t="shared" si="130"/>
        <v/>
      </c>
      <c r="EA63" s="104" t="str">
        <f t="shared" si="131"/>
        <v/>
      </c>
      <c r="EB63" s="105" t="str">
        <f t="shared" si="261"/>
        <v/>
      </c>
      <c r="EC63" s="109" t="str">
        <f t="shared" si="132"/>
        <v/>
      </c>
      <c r="ED63" s="102"/>
      <c r="EE63" s="102"/>
      <c r="EF63" s="104" t="str">
        <f t="shared" si="262"/>
        <v/>
      </c>
      <c r="EG63" s="102"/>
      <c r="EH63" s="104" t="str">
        <f t="shared" si="133"/>
        <v/>
      </c>
      <c r="EI63" s="102"/>
      <c r="EJ63" s="102"/>
      <c r="EK63" s="104" t="str">
        <f t="shared" si="263"/>
        <v/>
      </c>
      <c r="EL63" s="102"/>
      <c r="EM63" s="104" t="str">
        <f t="shared" si="134"/>
        <v/>
      </c>
      <c r="EN63" s="102"/>
      <c r="EO63" s="102"/>
      <c r="EP63" s="104" t="str">
        <f t="shared" si="264"/>
        <v/>
      </c>
      <c r="EQ63" s="102"/>
      <c r="ER63" s="104" t="str">
        <f t="shared" si="135"/>
        <v/>
      </c>
      <c r="ES63" s="102"/>
      <c r="ET63" s="102"/>
      <c r="EU63" s="104" t="str">
        <f t="shared" si="265"/>
        <v/>
      </c>
      <c r="EV63" s="102"/>
      <c r="EW63" s="104" t="str">
        <f t="shared" si="136"/>
        <v/>
      </c>
      <c r="EX63" s="102"/>
      <c r="EY63" s="102"/>
      <c r="EZ63" s="104" t="str">
        <f t="shared" si="266"/>
        <v/>
      </c>
      <c r="FA63" s="102"/>
      <c r="FB63" s="104" t="str">
        <f t="shared" si="137"/>
        <v/>
      </c>
      <c r="FC63" s="104" t="str">
        <f t="shared" si="138"/>
        <v/>
      </c>
      <c r="FD63" s="104" t="str">
        <f t="shared" si="139"/>
        <v/>
      </c>
      <c r="FE63" s="104" t="str">
        <f t="shared" si="140"/>
        <v/>
      </c>
      <c r="FF63" s="104" t="str">
        <f t="shared" si="141"/>
        <v/>
      </c>
      <c r="FG63" s="104" t="str">
        <f t="shared" si="142"/>
        <v/>
      </c>
      <c r="FH63" s="105" t="str">
        <f t="shared" si="267"/>
        <v/>
      </c>
      <c r="FI63" s="109" t="str">
        <f t="shared" si="143"/>
        <v/>
      </c>
      <c r="FJ63" s="102"/>
      <c r="FK63" s="102"/>
      <c r="FL63" s="104" t="str">
        <f t="shared" si="268"/>
        <v/>
      </c>
      <c r="FM63" s="102"/>
      <c r="FN63" s="104" t="str">
        <f t="shared" si="144"/>
        <v/>
      </c>
      <c r="FO63" s="102"/>
      <c r="FP63" s="102"/>
      <c r="FQ63" s="104" t="str">
        <f t="shared" si="269"/>
        <v/>
      </c>
      <c r="FR63" s="102"/>
      <c r="FS63" s="104" t="str">
        <f t="shared" si="145"/>
        <v/>
      </c>
      <c r="FT63" s="102"/>
      <c r="FU63" s="102"/>
      <c r="FV63" s="104" t="str">
        <f t="shared" si="270"/>
        <v/>
      </c>
      <c r="FW63" s="102"/>
      <c r="FX63" s="104" t="str">
        <f t="shared" si="146"/>
        <v/>
      </c>
      <c r="FY63" s="102"/>
      <c r="FZ63" s="102"/>
      <c r="GA63" s="104" t="str">
        <f t="shared" si="271"/>
        <v/>
      </c>
      <c r="GB63" s="102"/>
      <c r="GC63" s="104" t="str">
        <f t="shared" si="147"/>
        <v/>
      </c>
      <c r="GD63" s="102"/>
      <c r="GE63" s="102"/>
      <c r="GF63" s="104" t="str">
        <f t="shared" si="272"/>
        <v/>
      </c>
      <c r="GG63" s="102"/>
      <c r="GH63" s="104" t="str">
        <f t="shared" si="148"/>
        <v/>
      </c>
      <c r="GI63" s="104" t="str">
        <f t="shared" si="149"/>
        <v/>
      </c>
      <c r="GJ63" s="104" t="str">
        <f t="shared" si="150"/>
        <v/>
      </c>
      <c r="GK63" s="104" t="str">
        <f t="shared" si="151"/>
        <v/>
      </c>
      <c r="GL63" s="104" t="str">
        <f t="shared" si="152"/>
        <v/>
      </c>
      <c r="GM63" s="104" t="str">
        <f t="shared" si="153"/>
        <v/>
      </c>
      <c r="GN63" s="105" t="str">
        <f t="shared" si="273"/>
        <v/>
      </c>
      <c r="GO63" s="109" t="str">
        <f t="shared" si="154"/>
        <v/>
      </c>
      <c r="GP63" s="102"/>
      <c r="GQ63" s="102"/>
      <c r="GR63" s="104" t="str">
        <f t="shared" si="274"/>
        <v/>
      </c>
      <c r="GS63" s="102"/>
      <c r="GT63" s="104" t="str">
        <f t="shared" si="155"/>
        <v/>
      </c>
      <c r="GU63" s="102"/>
      <c r="GV63" s="102"/>
      <c r="GW63" s="104" t="str">
        <f t="shared" si="275"/>
        <v/>
      </c>
      <c r="GX63" s="102"/>
      <c r="GY63" s="104" t="str">
        <f t="shared" si="156"/>
        <v/>
      </c>
      <c r="GZ63" s="102"/>
      <c r="HA63" s="102"/>
      <c r="HB63" s="104" t="str">
        <f t="shared" si="276"/>
        <v/>
      </c>
      <c r="HC63" s="102"/>
      <c r="HD63" s="104" t="str">
        <f t="shared" si="157"/>
        <v/>
      </c>
      <c r="HE63" s="102"/>
      <c r="HF63" s="102"/>
      <c r="HG63" s="104" t="str">
        <f t="shared" si="277"/>
        <v/>
      </c>
      <c r="HH63" s="102"/>
      <c r="HI63" s="104" t="str">
        <f t="shared" si="158"/>
        <v/>
      </c>
      <c r="HJ63" s="102"/>
      <c r="HK63" s="102"/>
      <c r="HL63" s="104" t="str">
        <f t="shared" si="278"/>
        <v/>
      </c>
      <c r="HM63" s="102"/>
      <c r="HN63" s="104" t="str">
        <f t="shared" si="159"/>
        <v/>
      </c>
      <c r="HO63" s="104" t="str">
        <f t="shared" si="160"/>
        <v/>
      </c>
      <c r="HP63" s="104" t="str">
        <f t="shared" si="161"/>
        <v/>
      </c>
      <c r="HQ63" s="104" t="str">
        <f t="shared" si="162"/>
        <v/>
      </c>
      <c r="HR63" s="104" t="str">
        <f t="shared" si="163"/>
        <v/>
      </c>
      <c r="HS63" s="104" t="str">
        <f t="shared" si="164"/>
        <v/>
      </c>
      <c r="HT63" s="105" t="str">
        <f t="shared" si="279"/>
        <v/>
      </c>
      <c r="HU63" s="109" t="str">
        <f t="shared" si="165"/>
        <v/>
      </c>
      <c r="HV63" s="102"/>
      <c r="HW63" s="102"/>
      <c r="HX63" s="104" t="str">
        <f t="shared" si="280"/>
        <v/>
      </c>
      <c r="HY63" s="102"/>
      <c r="HZ63" s="104" t="str">
        <f t="shared" si="166"/>
        <v/>
      </c>
      <c r="IA63" s="102"/>
      <c r="IB63" s="102"/>
      <c r="IC63" s="104" t="str">
        <f t="shared" si="281"/>
        <v/>
      </c>
      <c r="ID63" s="102"/>
      <c r="IE63" s="104" t="str">
        <f t="shared" si="167"/>
        <v/>
      </c>
      <c r="IF63" s="102"/>
      <c r="IG63" s="102"/>
      <c r="IH63" s="104" t="str">
        <f t="shared" si="282"/>
        <v/>
      </c>
      <c r="II63" s="102"/>
      <c r="IJ63" s="104" t="str">
        <f t="shared" si="168"/>
        <v/>
      </c>
      <c r="IK63" s="102"/>
      <c r="IL63" s="102"/>
      <c r="IM63" s="104" t="str">
        <f t="shared" si="283"/>
        <v/>
      </c>
      <c r="IN63" s="102"/>
      <c r="IO63" s="104" t="str">
        <f t="shared" si="169"/>
        <v/>
      </c>
      <c r="IP63" s="102"/>
      <c r="IQ63" s="102"/>
      <c r="IR63" s="104" t="str">
        <f t="shared" si="284"/>
        <v/>
      </c>
      <c r="IS63" s="102"/>
      <c r="IT63" s="104" t="str">
        <f t="shared" si="170"/>
        <v/>
      </c>
      <c r="IU63" s="104" t="str">
        <f t="shared" si="171"/>
        <v/>
      </c>
      <c r="IV63" s="104" t="str">
        <f t="shared" si="172"/>
        <v/>
      </c>
      <c r="IW63" s="104" t="str">
        <f t="shared" si="173"/>
        <v/>
      </c>
      <c r="IX63" s="104" t="str">
        <f t="shared" si="174"/>
        <v/>
      </c>
      <c r="IY63" s="104" t="str">
        <f t="shared" si="175"/>
        <v/>
      </c>
      <c r="IZ63" s="105" t="str">
        <f t="shared" si="285"/>
        <v/>
      </c>
      <c r="JA63" s="109" t="str">
        <f t="shared" si="176"/>
        <v/>
      </c>
      <c r="JB63" s="102"/>
      <c r="JC63" s="102"/>
      <c r="JD63" s="104" t="str">
        <f t="shared" si="286"/>
        <v/>
      </c>
      <c r="JE63" s="102"/>
      <c r="JF63" s="104" t="str">
        <f t="shared" si="177"/>
        <v/>
      </c>
      <c r="JG63" s="102"/>
      <c r="JH63" s="102"/>
      <c r="JI63" s="104" t="str">
        <f t="shared" si="287"/>
        <v/>
      </c>
      <c r="JJ63" s="102"/>
      <c r="JK63" s="104" t="str">
        <f t="shared" si="178"/>
        <v/>
      </c>
      <c r="JL63" s="102"/>
      <c r="JM63" s="102"/>
      <c r="JN63" s="104" t="str">
        <f t="shared" si="288"/>
        <v/>
      </c>
      <c r="JO63" s="102"/>
      <c r="JP63" s="104" t="str">
        <f t="shared" si="179"/>
        <v/>
      </c>
      <c r="JQ63" s="102"/>
      <c r="JR63" s="102"/>
      <c r="JS63" s="104" t="str">
        <f t="shared" si="289"/>
        <v/>
      </c>
      <c r="JT63" s="102"/>
      <c r="JU63" s="104" t="str">
        <f t="shared" si="180"/>
        <v/>
      </c>
      <c r="JV63" s="102"/>
      <c r="JW63" s="102"/>
      <c r="JX63" s="104" t="str">
        <f t="shared" si="290"/>
        <v/>
      </c>
      <c r="JY63" s="102"/>
      <c r="JZ63" s="104" t="str">
        <f t="shared" si="181"/>
        <v/>
      </c>
      <c r="KA63" s="104" t="str">
        <f t="shared" si="182"/>
        <v/>
      </c>
      <c r="KB63" s="104" t="str">
        <f t="shared" si="183"/>
        <v/>
      </c>
      <c r="KC63" s="104" t="str">
        <f t="shared" si="184"/>
        <v/>
      </c>
      <c r="KD63" s="104" t="str">
        <f t="shared" si="185"/>
        <v/>
      </c>
      <c r="KE63" s="104" t="str">
        <f t="shared" si="186"/>
        <v/>
      </c>
      <c r="KF63" s="105" t="str">
        <f t="shared" si="291"/>
        <v/>
      </c>
      <c r="KG63" s="109" t="str">
        <f t="shared" si="187"/>
        <v/>
      </c>
      <c r="KH63" s="102"/>
      <c r="KI63" s="102"/>
      <c r="KJ63" s="104" t="str">
        <f t="shared" si="292"/>
        <v/>
      </c>
      <c r="KK63" s="102"/>
      <c r="KL63" s="104" t="str">
        <f t="shared" si="188"/>
        <v/>
      </c>
      <c r="KM63" s="102"/>
      <c r="KN63" s="102"/>
      <c r="KO63" s="104" t="str">
        <f t="shared" si="293"/>
        <v/>
      </c>
      <c r="KP63" s="102"/>
      <c r="KQ63" s="104" t="str">
        <f t="shared" si="189"/>
        <v/>
      </c>
      <c r="KR63" s="102"/>
      <c r="KS63" s="102"/>
      <c r="KT63" s="104" t="str">
        <f t="shared" si="294"/>
        <v/>
      </c>
      <c r="KU63" s="102"/>
      <c r="KV63" s="104" t="str">
        <f t="shared" si="190"/>
        <v/>
      </c>
      <c r="KW63" s="102"/>
      <c r="KX63" s="102"/>
      <c r="KY63" s="104" t="str">
        <f t="shared" si="295"/>
        <v/>
      </c>
      <c r="KZ63" s="102"/>
      <c r="LA63" s="104" t="str">
        <f t="shared" si="191"/>
        <v/>
      </c>
      <c r="LB63" s="102"/>
      <c r="LC63" s="102"/>
      <c r="LD63" s="104" t="str">
        <f t="shared" si="296"/>
        <v/>
      </c>
      <c r="LE63" s="102"/>
      <c r="LF63" s="104" t="str">
        <f t="shared" si="192"/>
        <v/>
      </c>
      <c r="LG63" s="104" t="str">
        <f t="shared" si="193"/>
        <v/>
      </c>
      <c r="LH63" s="104" t="str">
        <f t="shared" si="194"/>
        <v/>
      </c>
      <c r="LI63" s="104" t="str">
        <f t="shared" si="195"/>
        <v/>
      </c>
      <c r="LJ63" s="104" t="str">
        <f t="shared" si="196"/>
        <v/>
      </c>
      <c r="LK63" s="104" t="str">
        <f t="shared" si="197"/>
        <v/>
      </c>
      <c r="LL63" s="105" t="str">
        <f t="shared" si="297"/>
        <v/>
      </c>
      <c r="LM63" s="109" t="str">
        <f t="shared" si="198"/>
        <v/>
      </c>
      <c r="LN63" s="102"/>
      <c r="LO63" s="102"/>
      <c r="LP63" s="104" t="str">
        <f t="shared" si="298"/>
        <v/>
      </c>
      <c r="LQ63" s="102"/>
      <c r="LR63" s="104" t="str">
        <f t="shared" si="199"/>
        <v/>
      </c>
      <c r="LS63" s="102"/>
      <c r="LT63" s="102"/>
      <c r="LU63" s="104" t="str">
        <f t="shared" si="299"/>
        <v/>
      </c>
      <c r="LV63" s="102"/>
      <c r="LW63" s="104" t="str">
        <f t="shared" si="200"/>
        <v/>
      </c>
      <c r="LX63" s="102"/>
      <c r="LY63" s="102"/>
      <c r="LZ63" s="104" t="str">
        <f t="shared" si="300"/>
        <v/>
      </c>
      <c r="MA63" s="102"/>
      <c r="MB63" s="104" t="str">
        <f t="shared" si="201"/>
        <v/>
      </c>
      <c r="MC63" s="102"/>
      <c r="MD63" s="102"/>
      <c r="ME63" s="104" t="str">
        <f t="shared" si="301"/>
        <v/>
      </c>
      <c r="MF63" s="102"/>
      <c r="MG63" s="104" t="str">
        <f t="shared" si="202"/>
        <v/>
      </c>
      <c r="MH63" s="102"/>
      <c r="MI63" s="102"/>
      <c r="MJ63" s="104" t="str">
        <f t="shared" si="302"/>
        <v/>
      </c>
      <c r="MK63" s="102"/>
      <c r="ML63" s="104" t="str">
        <f t="shared" si="203"/>
        <v/>
      </c>
      <c r="MM63" s="104" t="str">
        <f t="shared" si="204"/>
        <v/>
      </c>
      <c r="MN63" s="104" t="str">
        <f t="shared" si="205"/>
        <v/>
      </c>
      <c r="MO63" s="104" t="str">
        <f t="shared" si="206"/>
        <v/>
      </c>
      <c r="MP63" s="104" t="str">
        <f t="shared" si="207"/>
        <v/>
      </c>
      <c r="MQ63" s="104" t="str">
        <f t="shared" si="208"/>
        <v/>
      </c>
      <c r="MR63" s="105" t="str">
        <f t="shared" si="303"/>
        <v/>
      </c>
      <c r="MS63" s="109" t="str">
        <f t="shared" si="209"/>
        <v/>
      </c>
      <c r="MT63" s="102"/>
      <c r="MU63" s="102"/>
      <c r="MV63" s="104" t="str">
        <f t="shared" si="304"/>
        <v/>
      </c>
      <c r="MW63" s="102"/>
      <c r="MX63" s="104" t="str">
        <f t="shared" si="210"/>
        <v/>
      </c>
      <c r="MY63" s="102"/>
      <c r="MZ63" s="102"/>
      <c r="NA63" s="104" t="str">
        <f t="shared" si="305"/>
        <v/>
      </c>
      <c r="NB63" s="102"/>
      <c r="NC63" s="104" t="str">
        <f t="shared" si="211"/>
        <v/>
      </c>
      <c r="ND63" s="102"/>
      <c r="NE63" s="102"/>
      <c r="NF63" s="104" t="str">
        <f t="shared" si="306"/>
        <v/>
      </c>
      <c r="NG63" s="102"/>
      <c r="NH63" s="104" t="str">
        <f t="shared" si="212"/>
        <v/>
      </c>
      <c r="NI63" s="102"/>
      <c r="NJ63" s="102"/>
      <c r="NK63" s="104" t="str">
        <f t="shared" si="307"/>
        <v/>
      </c>
      <c r="NL63" s="102"/>
      <c r="NM63" s="104" t="str">
        <f t="shared" si="213"/>
        <v/>
      </c>
      <c r="NN63" s="102"/>
      <c r="NO63" s="102"/>
      <c r="NP63" s="104" t="str">
        <f t="shared" si="308"/>
        <v/>
      </c>
      <c r="NQ63" s="102"/>
      <c r="NR63" s="104" t="str">
        <f t="shared" si="214"/>
        <v/>
      </c>
      <c r="NS63" s="104" t="str">
        <f t="shared" si="215"/>
        <v/>
      </c>
      <c r="NT63" s="104" t="str">
        <f t="shared" si="216"/>
        <v/>
      </c>
      <c r="NU63" s="104" t="str">
        <f t="shared" si="217"/>
        <v/>
      </c>
      <c r="NV63" s="104" t="str">
        <f t="shared" si="218"/>
        <v/>
      </c>
      <c r="NW63" s="104" t="str">
        <f t="shared" si="219"/>
        <v/>
      </c>
      <c r="NX63" s="105" t="str">
        <f t="shared" si="309"/>
        <v/>
      </c>
      <c r="NY63" s="109" t="str">
        <f t="shared" si="220"/>
        <v/>
      </c>
      <c r="OA63" s="104" t="str">
        <f t="shared" si="310"/>
        <v/>
      </c>
      <c r="OB63" s="104" t="str">
        <f t="shared" si="311"/>
        <v/>
      </c>
      <c r="OC63" s="104" t="str">
        <f t="shared" si="312"/>
        <v/>
      </c>
      <c r="OD63" s="104" t="str">
        <f t="shared" si="313"/>
        <v/>
      </c>
      <c r="OE63" s="104" t="str">
        <f t="shared" si="314"/>
        <v/>
      </c>
      <c r="OF63" s="104" t="str">
        <f t="shared" si="315"/>
        <v/>
      </c>
      <c r="OG63" s="104" t="str">
        <f t="shared" si="316"/>
        <v/>
      </c>
      <c r="OH63" s="104" t="str">
        <f t="shared" si="317"/>
        <v/>
      </c>
      <c r="OI63" s="104" t="str">
        <f t="shared" si="318"/>
        <v/>
      </c>
      <c r="OJ63" s="104" t="str">
        <f t="shared" si="319"/>
        <v/>
      </c>
      <c r="OK63" s="104" t="str">
        <f t="shared" si="320"/>
        <v/>
      </c>
      <c r="OL63" s="104" t="str">
        <f t="shared" si="84"/>
        <v/>
      </c>
      <c r="OM63" s="134"/>
      <c r="ON63" s="104" t="str">
        <f t="shared" si="321"/>
        <v/>
      </c>
      <c r="OO63" s="104" t="str">
        <f t="shared" si="322"/>
        <v/>
      </c>
      <c r="OP63" s="104" t="str">
        <f t="shared" si="229"/>
        <v/>
      </c>
      <c r="OQ63" s="104" t="str">
        <f t="shared" si="230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323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36"/>
        <v>59</v>
      </c>
      <c r="B64" s="237"/>
      <c r="C64" s="237"/>
      <c r="D64" s="237"/>
      <c r="E64" s="238"/>
      <c r="F64" s="102"/>
      <c r="G64" s="102"/>
      <c r="H64" s="104" t="str">
        <f t="shared" si="237"/>
        <v/>
      </c>
      <c r="I64" s="102"/>
      <c r="J64" s="104" t="str">
        <f t="shared" si="90"/>
        <v/>
      </c>
      <c r="K64" s="102"/>
      <c r="L64" s="102"/>
      <c r="M64" s="104" t="str">
        <f t="shared" si="238"/>
        <v/>
      </c>
      <c r="N64" s="102"/>
      <c r="O64" s="104" t="str">
        <f t="shared" si="91"/>
        <v/>
      </c>
      <c r="P64" s="102"/>
      <c r="Q64" s="102"/>
      <c r="R64" s="104" t="str">
        <f t="shared" si="239"/>
        <v/>
      </c>
      <c r="S64" s="102"/>
      <c r="T64" s="104" t="str">
        <f t="shared" si="92"/>
        <v/>
      </c>
      <c r="U64" s="102"/>
      <c r="V64" s="102"/>
      <c r="W64" s="104" t="str">
        <f t="shared" si="240"/>
        <v/>
      </c>
      <c r="X64" s="102"/>
      <c r="Y64" s="104" t="str">
        <f t="shared" si="93"/>
        <v/>
      </c>
      <c r="Z64" s="102"/>
      <c r="AA64" s="102"/>
      <c r="AB64" s="104" t="str">
        <f t="shared" si="241"/>
        <v/>
      </c>
      <c r="AC64" s="102"/>
      <c r="AD64" s="104" t="str">
        <f t="shared" si="94"/>
        <v/>
      </c>
      <c r="AE64" s="104" t="str">
        <f t="shared" si="95"/>
        <v/>
      </c>
      <c r="AF64" s="104" t="str">
        <f t="shared" si="96"/>
        <v/>
      </c>
      <c r="AG64" s="104" t="str">
        <f t="shared" si="97"/>
        <v/>
      </c>
      <c r="AH64" s="104" t="str">
        <f t="shared" si="98"/>
        <v/>
      </c>
      <c r="AI64" s="104" t="str">
        <f t="shared" si="99"/>
        <v/>
      </c>
      <c r="AJ64" s="105" t="str">
        <f t="shared" si="242"/>
        <v/>
      </c>
      <c r="AK64" s="109" t="str">
        <f t="shared" si="243"/>
        <v/>
      </c>
      <c r="AL64" s="102"/>
      <c r="AM64" s="102"/>
      <c r="AN64" s="104" t="str">
        <f t="shared" si="244"/>
        <v/>
      </c>
      <c r="AO64" s="102"/>
      <c r="AP64" s="104" t="str">
        <f t="shared" si="100"/>
        <v/>
      </c>
      <c r="AQ64" s="102"/>
      <c r="AR64" s="102"/>
      <c r="AS64" s="104" t="str">
        <f t="shared" si="245"/>
        <v/>
      </c>
      <c r="AT64" s="102"/>
      <c r="AU64" s="104" t="str">
        <f t="shared" si="101"/>
        <v/>
      </c>
      <c r="AV64" s="102"/>
      <c r="AW64" s="102"/>
      <c r="AX64" s="104" t="str">
        <f t="shared" si="246"/>
        <v/>
      </c>
      <c r="AY64" s="102"/>
      <c r="AZ64" s="104" t="str">
        <f t="shared" si="102"/>
        <v/>
      </c>
      <c r="BA64" s="102"/>
      <c r="BB64" s="102"/>
      <c r="BC64" s="104" t="str">
        <f t="shared" si="247"/>
        <v/>
      </c>
      <c r="BD64" s="102"/>
      <c r="BE64" s="104" t="str">
        <f t="shared" si="103"/>
        <v/>
      </c>
      <c r="BF64" s="102"/>
      <c r="BG64" s="102"/>
      <c r="BH64" s="104" t="str">
        <f t="shared" si="248"/>
        <v/>
      </c>
      <c r="BI64" s="102"/>
      <c r="BJ64" s="104" t="str">
        <f t="shared" si="104"/>
        <v/>
      </c>
      <c r="BK64" s="104" t="str">
        <f t="shared" si="105"/>
        <v/>
      </c>
      <c r="BL64" s="104" t="str">
        <f t="shared" si="106"/>
        <v/>
      </c>
      <c r="BM64" s="104" t="str">
        <f t="shared" si="107"/>
        <v/>
      </c>
      <c r="BN64" s="104" t="str">
        <f t="shared" si="108"/>
        <v/>
      </c>
      <c r="BO64" s="104" t="str">
        <f t="shared" si="109"/>
        <v/>
      </c>
      <c r="BP64" s="105" t="str">
        <f t="shared" si="249"/>
        <v/>
      </c>
      <c r="BQ64" s="109" t="str">
        <f t="shared" si="110"/>
        <v/>
      </c>
      <c r="BR64" s="102"/>
      <c r="BS64" s="102"/>
      <c r="BT64" s="104" t="str">
        <f t="shared" si="250"/>
        <v/>
      </c>
      <c r="BU64" s="102"/>
      <c r="BV64" s="104" t="str">
        <f t="shared" si="111"/>
        <v/>
      </c>
      <c r="BW64" s="102"/>
      <c r="BX64" s="102"/>
      <c r="BY64" s="104" t="str">
        <f t="shared" si="251"/>
        <v/>
      </c>
      <c r="BZ64" s="102"/>
      <c r="CA64" s="104" t="str">
        <f t="shared" si="112"/>
        <v/>
      </c>
      <c r="CB64" s="102"/>
      <c r="CC64" s="102"/>
      <c r="CD64" s="104" t="str">
        <f t="shared" si="252"/>
        <v/>
      </c>
      <c r="CE64" s="102"/>
      <c r="CF64" s="104" t="str">
        <f t="shared" si="113"/>
        <v/>
      </c>
      <c r="CG64" s="102"/>
      <c r="CH64" s="102"/>
      <c r="CI64" s="104" t="str">
        <f t="shared" si="253"/>
        <v/>
      </c>
      <c r="CJ64" s="102"/>
      <c r="CK64" s="104" t="str">
        <f t="shared" si="114"/>
        <v/>
      </c>
      <c r="CL64" s="102"/>
      <c r="CM64" s="102"/>
      <c r="CN64" s="104" t="str">
        <f t="shared" si="254"/>
        <v/>
      </c>
      <c r="CO64" s="102"/>
      <c r="CP64" s="104" t="str">
        <f t="shared" si="115"/>
        <v/>
      </c>
      <c r="CQ64" s="104" t="str">
        <f t="shared" si="116"/>
        <v/>
      </c>
      <c r="CR64" s="104" t="str">
        <f t="shared" si="117"/>
        <v/>
      </c>
      <c r="CS64" s="104" t="str">
        <f t="shared" si="118"/>
        <v/>
      </c>
      <c r="CT64" s="104" t="str">
        <f t="shared" si="119"/>
        <v/>
      </c>
      <c r="CU64" s="104" t="str">
        <f t="shared" si="120"/>
        <v/>
      </c>
      <c r="CV64" s="105" t="str">
        <f t="shared" si="255"/>
        <v/>
      </c>
      <c r="CW64" s="109" t="str">
        <f t="shared" si="121"/>
        <v/>
      </c>
      <c r="CX64" s="102"/>
      <c r="CY64" s="102"/>
      <c r="CZ64" s="104" t="str">
        <f t="shared" si="256"/>
        <v/>
      </c>
      <c r="DA64" s="102"/>
      <c r="DB64" s="104" t="str">
        <f t="shared" si="122"/>
        <v/>
      </c>
      <c r="DC64" s="102"/>
      <c r="DD64" s="102"/>
      <c r="DE64" s="104" t="str">
        <f t="shared" si="257"/>
        <v/>
      </c>
      <c r="DF64" s="102"/>
      <c r="DG64" s="104" t="str">
        <f t="shared" si="123"/>
        <v/>
      </c>
      <c r="DH64" s="102"/>
      <c r="DI64" s="102"/>
      <c r="DJ64" s="104" t="str">
        <f t="shared" si="258"/>
        <v/>
      </c>
      <c r="DK64" s="102"/>
      <c r="DL64" s="104" t="str">
        <f t="shared" si="124"/>
        <v/>
      </c>
      <c r="DM64" s="102"/>
      <c r="DN64" s="102"/>
      <c r="DO64" s="104" t="str">
        <f t="shared" si="259"/>
        <v/>
      </c>
      <c r="DP64" s="102"/>
      <c r="DQ64" s="104" t="str">
        <f t="shared" si="125"/>
        <v/>
      </c>
      <c r="DR64" s="102"/>
      <c r="DS64" s="102"/>
      <c r="DT64" s="104" t="str">
        <f t="shared" si="260"/>
        <v/>
      </c>
      <c r="DU64" s="102"/>
      <c r="DV64" s="104" t="str">
        <f t="shared" si="126"/>
        <v/>
      </c>
      <c r="DW64" s="104" t="str">
        <f t="shared" si="127"/>
        <v/>
      </c>
      <c r="DX64" s="104" t="str">
        <f t="shared" si="128"/>
        <v/>
      </c>
      <c r="DY64" s="104" t="str">
        <f t="shared" si="129"/>
        <v/>
      </c>
      <c r="DZ64" s="104" t="str">
        <f t="shared" si="130"/>
        <v/>
      </c>
      <c r="EA64" s="104" t="str">
        <f t="shared" si="131"/>
        <v/>
      </c>
      <c r="EB64" s="105" t="str">
        <f t="shared" si="261"/>
        <v/>
      </c>
      <c r="EC64" s="109" t="str">
        <f t="shared" si="132"/>
        <v/>
      </c>
      <c r="ED64" s="102"/>
      <c r="EE64" s="102"/>
      <c r="EF64" s="104" t="str">
        <f t="shared" si="262"/>
        <v/>
      </c>
      <c r="EG64" s="102"/>
      <c r="EH64" s="104" t="str">
        <f t="shared" si="133"/>
        <v/>
      </c>
      <c r="EI64" s="102"/>
      <c r="EJ64" s="102"/>
      <c r="EK64" s="104" t="str">
        <f t="shared" si="263"/>
        <v/>
      </c>
      <c r="EL64" s="102"/>
      <c r="EM64" s="104" t="str">
        <f t="shared" si="134"/>
        <v/>
      </c>
      <c r="EN64" s="102"/>
      <c r="EO64" s="102"/>
      <c r="EP64" s="104" t="str">
        <f t="shared" si="264"/>
        <v/>
      </c>
      <c r="EQ64" s="102"/>
      <c r="ER64" s="104" t="str">
        <f t="shared" si="135"/>
        <v/>
      </c>
      <c r="ES64" s="102"/>
      <c r="ET64" s="102"/>
      <c r="EU64" s="104" t="str">
        <f t="shared" si="265"/>
        <v/>
      </c>
      <c r="EV64" s="102"/>
      <c r="EW64" s="104" t="str">
        <f t="shared" si="136"/>
        <v/>
      </c>
      <c r="EX64" s="102"/>
      <c r="EY64" s="102"/>
      <c r="EZ64" s="104" t="str">
        <f t="shared" si="266"/>
        <v/>
      </c>
      <c r="FA64" s="102"/>
      <c r="FB64" s="104" t="str">
        <f t="shared" si="137"/>
        <v/>
      </c>
      <c r="FC64" s="104" t="str">
        <f t="shared" si="138"/>
        <v/>
      </c>
      <c r="FD64" s="104" t="str">
        <f t="shared" si="139"/>
        <v/>
      </c>
      <c r="FE64" s="104" t="str">
        <f t="shared" si="140"/>
        <v/>
      </c>
      <c r="FF64" s="104" t="str">
        <f t="shared" si="141"/>
        <v/>
      </c>
      <c r="FG64" s="104" t="str">
        <f t="shared" si="142"/>
        <v/>
      </c>
      <c r="FH64" s="105" t="str">
        <f t="shared" si="267"/>
        <v/>
      </c>
      <c r="FI64" s="109" t="str">
        <f t="shared" si="143"/>
        <v/>
      </c>
      <c r="FJ64" s="102"/>
      <c r="FK64" s="102"/>
      <c r="FL64" s="104" t="str">
        <f t="shared" si="268"/>
        <v/>
      </c>
      <c r="FM64" s="102"/>
      <c r="FN64" s="104" t="str">
        <f t="shared" si="144"/>
        <v/>
      </c>
      <c r="FO64" s="102"/>
      <c r="FP64" s="102"/>
      <c r="FQ64" s="104" t="str">
        <f t="shared" si="269"/>
        <v/>
      </c>
      <c r="FR64" s="102"/>
      <c r="FS64" s="104" t="str">
        <f t="shared" si="145"/>
        <v/>
      </c>
      <c r="FT64" s="102"/>
      <c r="FU64" s="102"/>
      <c r="FV64" s="104" t="str">
        <f t="shared" si="270"/>
        <v/>
      </c>
      <c r="FW64" s="102"/>
      <c r="FX64" s="104" t="str">
        <f t="shared" si="146"/>
        <v/>
      </c>
      <c r="FY64" s="102"/>
      <c r="FZ64" s="102"/>
      <c r="GA64" s="104" t="str">
        <f t="shared" si="271"/>
        <v/>
      </c>
      <c r="GB64" s="102"/>
      <c r="GC64" s="104" t="str">
        <f t="shared" si="147"/>
        <v/>
      </c>
      <c r="GD64" s="102"/>
      <c r="GE64" s="102"/>
      <c r="GF64" s="104" t="str">
        <f t="shared" si="272"/>
        <v/>
      </c>
      <c r="GG64" s="102"/>
      <c r="GH64" s="104" t="str">
        <f t="shared" si="148"/>
        <v/>
      </c>
      <c r="GI64" s="104" t="str">
        <f t="shared" si="149"/>
        <v/>
      </c>
      <c r="GJ64" s="104" t="str">
        <f t="shared" si="150"/>
        <v/>
      </c>
      <c r="GK64" s="104" t="str">
        <f t="shared" si="151"/>
        <v/>
      </c>
      <c r="GL64" s="104" t="str">
        <f t="shared" si="152"/>
        <v/>
      </c>
      <c r="GM64" s="104" t="str">
        <f t="shared" si="153"/>
        <v/>
      </c>
      <c r="GN64" s="105" t="str">
        <f t="shared" si="273"/>
        <v/>
      </c>
      <c r="GO64" s="109" t="str">
        <f t="shared" si="154"/>
        <v/>
      </c>
      <c r="GP64" s="102"/>
      <c r="GQ64" s="102"/>
      <c r="GR64" s="104" t="str">
        <f t="shared" si="274"/>
        <v/>
      </c>
      <c r="GS64" s="102"/>
      <c r="GT64" s="104" t="str">
        <f t="shared" si="155"/>
        <v/>
      </c>
      <c r="GU64" s="102"/>
      <c r="GV64" s="102"/>
      <c r="GW64" s="104" t="str">
        <f t="shared" si="275"/>
        <v/>
      </c>
      <c r="GX64" s="102"/>
      <c r="GY64" s="104" t="str">
        <f t="shared" si="156"/>
        <v/>
      </c>
      <c r="GZ64" s="102"/>
      <c r="HA64" s="102"/>
      <c r="HB64" s="104" t="str">
        <f t="shared" si="276"/>
        <v/>
      </c>
      <c r="HC64" s="102"/>
      <c r="HD64" s="104" t="str">
        <f t="shared" si="157"/>
        <v/>
      </c>
      <c r="HE64" s="102"/>
      <c r="HF64" s="102"/>
      <c r="HG64" s="104" t="str">
        <f t="shared" si="277"/>
        <v/>
      </c>
      <c r="HH64" s="102"/>
      <c r="HI64" s="104" t="str">
        <f t="shared" si="158"/>
        <v/>
      </c>
      <c r="HJ64" s="102"/>
      <c r="HK64" s="102"/>
      <c r="HL64" s="104" t="str">
        <f t="shared" si="278"/>
        <v/>
      </c>
      <c r="HM64" s="102"/>
      <c r="HN64" s="104" t="str">
        <f t="shared" si="159"/>
        <v/>
      </c>
      <c r="HO64" s="104" t="str">
        <f t="shared" si="160"/>
        <v/>
      </c>
      <c r="HP64" s="104" t="str">
        <f t="shared" si="161"/>
        <v/>
      </c>
      <c r="HQ64" s="104" t="str">
        <f t="shared" si="162"/>
        <v/>
      </c>
      <c r="HR64" s="104" t="str">
        <f t="shared" si="163"/>
        <v/>
      </c>
      <c r="HS64" s="104" t="str">
        <f t="shared" si="164"/>
        <v/>
      </c>
      <c r="HT64" s="105" t="str">
        <f t="shared" si="279"/>
        <v/>
      </c>
      <c r="HU64" s="109" t="str">
        <f t="shared" si="165"/>
        <v/>
      </c>
      <c r="HV64" s="102"/>
      <c r="HW64" s="102"/>
      <c r="HX64" s="104" t="str">
        <f t="shared" si="280"/>
        <v/>
      </c>
      <c r="HY64" s="102"/>
      <c r="HZ64" s="104" t="str">
        <f t="shared" si="166"/>
        <v/>
      </c>
      <c r="IA64" s="102"/>
      <c r="IB64" s="102"/>
      <c r="IC64" s="104" t="str">
        <f t="shared" si="281"/>
        <v/>
      </c>
      <c r="ID64" s="102"/>
      <c r="IE64" s="104" t="str">
        <f t="shared" si="167"/>
        <v/>
      </c>
      <c r="IF64" s="102"/>
      <c r="IG64" s="102"/>
      <c r="IH64" s="104" t="str">
        <f t="shared" si="282"/>
        <v/>
      </c>
      <c r="II64" s="102"/>
      <c r="IJ64" s="104" t="str">
        <f t="shared" si="168"/>
        <v/>
      </c>
      <c r="IK64" s="102"/>
      <c r="IL64" s="102"/>
      <c r="IM64" s="104" t="str">
        <f t="shared" si="283"/>
        <v/>
      </c>
      <c r="IN64" s="102"/>
      <c r="IO64" s="104" t="str">
        <f t="shared" si="169"/>
        <v/>
      </c>
      <c r="IP64" s="102"/>
      <c r="IQ64" s="102"/>
      <c r="IR64" s="104" t="str">
        <f t="shared" si="284"/>
        <v/>
      </c>
      <c r="IS64" s="102"/>
      <c r="IT64" s="104" t="str">
        <f t="shared" si="170"/>
        <v/>
      </c>
      <c r="IU64" s="104" t="str">
        <f t="shared" si="171"/>
        <v/>
      </c>
      <c r="IV64" s="104" t="str">
        <f t="shared" si="172"/>
        <v/>
      </c>
      <c r="IW64" s="104" t="str">
        <f t="shared" si="173"/>
        <v/>
      </c>
      <c r="IX64" s="104" t="str">
        <f t="shared" si="174"/>
        <v/>
      </c>
      <c r="IY64" s="104" t="str">
        <f t="shared" si="175"/>
        <v/>
      </c>
      <c r="IZ64" s="105" t="str">
        <f t="shared" si="285"/>
        <v/>
      </c>
      <c r="JA64" s="109" t="str">
        <f t="shared" si="176"/>
        <v/>
      </c>
      <c r="JB64" s="102"/>
      <c r="JC64" s="102"/>
      <c r="JD64" s="104" t="str">
        <f t="shared" si="286"/>
        <v/>
      </c>
      <c r="JE64" s="102"/>
      <c r="JF64" s="104" t="str">
        <f t="shared" si="177"/>
        <v/>
      </c>
      <c r="JG64" s="102"/>
      <c r="JH64" s="102"/>
      <c r="JI64" s="104" t="str">
        <f t="shared" si="287"/>
        <v/>
      </c>
      <c r="JJ64" s="102"/>
      <c r="JK64" s="104" t="str">
        <f t="shared" si="178"/>
        <v/>
      </c>
      <c r="JL64" s="102"/>
      <c r="JM64" s="102"/>
      <c r="JN64" s="104" t="str">
        <f t="shared" si="288"/>
        <v/>
      </c>
      <c r="JO64" s="102"/>
      <c r="JP64" s="104" t="str">
        <f t="shared" si="179"/>
        <v/>
      </c>
      <c r="JQ64" s="102"/>
      <c r="JR64" s="102"/>
      <c r="JS64" s="104" t="str">
        <f t="shared" si="289"/>
        <v/>
      </c>
      <c r="JT64" s="102"/>
      <c r="JU64" s="104" t="str">
        <f t="shared" si="180"/>
        <v/>
      </c>
      <c r="JV64" s="102"/>
      <c r="JW64" s="102"/>
      <c r="JX64" s="104" t="str">
        <f t="shared" si="290"/>
        <v/>
      </c>
      <c r="JY64" s="102"/>
      <c r="JZ64" s="104" t="str">
        <f t="shared" si="181"/>
        <v/>
      </c>
      <c r="KA64" s="104" t="str">
        <f t="shared" si="182"/>
        <v/>
      </c>
      <c r="KB64" s="104" t="str">
        <f t="shared" si="183"/>
        <v/>
      </c>
      <c r="KC64" s="104" t="str">
        <f t="shared" si="184"/>
        <v/>
      </c>
      <c r="KD64" s="104" t="str">
        <f t="shared" si="185"/>
        <v/>
      </c>
      <c r="KE64" s="104" t="str">
        <f t="shared" si="186"/>
        <v/>
      </c>
      <c r="KF64" s="105" t="str">
        <f t="shared" si="291"/>
        <v/>
      </c>
      <c r="KG64" s="109" t="str">
        <f t="shared" si="187"/>
        <v/>
      </c>
      <c r="KH64" s="102"/>
      <c r="KI64" s="102"/>
      <c r="KJ64" s="104" t="str">
        <f t="shared" si="292"/>
        <v/>
      </c>
      <c r="KK64" s="102"/>
      <c r="KL64" s="104" t="str">
        <f t="shared" si="188"/>
        <v/>
      </c>
      <c r="KM64" s="102"/>
      <c r="KN64" s="102"/>
      <c r="KO64" s="104" t="str">
        <f t="shared" si="293"/>
        <v/>
      </c>
      <c r="KP64" s="102"/>
      <c r="KQ64" s="104" t="str">
        <f t="shared" si="189"/>
        <v/>
      </c>
      <c r="KR64" s="102"/>
      <c r="KS64" s="102"/>
      <c r="KT64" s="104" t="str">
        <f t="shared" si="294"/>
        <v/>
      </c>
      <c r="KU64" s="102"/>
      <c r="KV64" s="104" t="str">
        <f t="shared" si="190"/>
        <v/>
      </c>
      <c r="KW64" s="102"/>
      <c r="KX64" s="102"/>
      <c r="KY64" s="104" t="str">
        <f t="shared" si="295"/>
        <v/>
      </c>
      <c r="KZ64" s="102"/>
      <c r="LA64" s="104" t="str">
        <f t="shared" si="191"/>
        <v/>
      </c>
      <c r="LB64" s="102"/>
      <c r="LC64" s="102"/>
      <c r="LD64" s="104" t="str">
        <f t="shared" si="296"/>
        <v/>
      </c>
      <c r="LE64" s="102"/>
      <c r="LF64" s="104" t="str">
        <f t="shared" si="192"/>
        <v/>
      </c>
      <c r="LG64" s="104" t="str">
        <f t="shared" si="193"/>
        <v/>
      </c>
      <c r="LH64" s="104" t="str">
        <f t="shared" si="194"/>
        <v/>
      </c>
      <c r="LI64" s="104" t="str">
        <f t="shared" si="195"/>
        <v/>
      </c>
      <c r="LJ64" s="104" t="str">
        <f t="shared" si="196"/>
        <v/>
      </c>
      <c r="LK64" s="104" t="str">
        <f t="shared" si="197"/>
        <v/>
      </c>
      <c r="LL64" s="105" t="str">
        <f t="shared" si="297"/>
        <v/>
      </c>
      <c r="LM64" s="109" t="str">
        <f t="shared" si="198"/>
        <v/>
      </c>
      <c r="LN64" s="102"/>
      <c r="LO64" s="102"/>
      <c r="LP64" s="104" t="str">
        <f t="shared" si="298"/>
        <v/>
      </c>
      <c r="LQ64" s="102"/>
      <c r="LR64" s="104" t="str">
        <f t="shared" si="199"/>
        <v/>
      </c>
      <c r="LS64" s="102"/>
      <c r="LT64" s="102"/>
      <c r="LU64" s="104" t="str">
        <f t="shared" si="299"/>
        <v/>
      </c>
      <c r="LV64" s="102"/>
      <c r="LW64" s="104" t="str">
        <f t="shared" si="200"/>
        <v/>
      </c>
      <c r="LX64" s="102"/>
      <c r="LY64" s="102"/>
      <c r="LZ64" s="104" t="str">
        <f t="shared" si="300"/>
        <v/>
      </c>
      <c r="MA64" s="102"/>
      <c r="MB64" s="104" t="str">
        <f t="shared" si="201"/>
        <v/>
      </c>
      <c r="MC64" s="102"/>
      <c r="MD64" s="102"/>
      <c r="ME64" s="104" t="str">
        <f t="shared" si="301"/>
        <v/>
      </c>
      <c r="MF64" s="102"/>
      <c r="MG64" s="104" t="str">
        <f t="shared" si="202"/>
        <v/>
      </c>
      <c r="MH64" s="102"/>
      <c r="MI64" s="102"/>
      <c r="MJ64" s="104" t="str">
        <f t="shared" si="302"/>
        <v/>
      </c>
      <c r="MK64" s="102"/>
      <c r="ML64" s="104" t="str">
        <f t="shared" si="203"/>
        <v/>
      </c>
      <c r="MM64" s="104" t="str">
        <f t="shared" si="204"/>
        <v/>
      </c>
      <c r="MN64" s="104" t="str">
        <f t="shared" si="205"/>
        <v/>
      </c>
      <c r="MO64" s="104" t="str">
        <f t="shared" si="206"/>
        <v/>
      </c>
      <c r="MP64" s="104" t="str">
        <f t="shared" si="207"/>
        <v/>
      </c>
      <c r="MQ64" s="104" t="str">
        <f t="shared" si="208"/>
        <v/>
      </c>
      <c r="MR64" s="105" t="str">
        <f t="shared" si="303"/>
        <v/>
      </c>
      <c r="MS64" s="109" t="str">
        <f t="shared" si="209"/>
        <v/>
      </c>
      <c r="MT64" s="102"/>
      <c r="MU64" s="102"/>
      <c r="MV64" s="104" t="str">
        <f t="shared" si="304"/>
        <v/>
      </c>
      <c r="MW64" s="102"/>
      <c r="MX64" s="104" t="str">
        <f t="shared" si="210"/>
        <v/>
      </c>
      <c r="MY64" s="102"/>
      <c r="MZ64" s="102"/>
      <c r="NA64" s="104" t="str">
        <f t="shared" si="305"/>
        <v/>
      </c>
      <c r="NB64" s="102"/>
      <c r="NC64" s="104" t="str">
        <f t="shared" si="211"/>
        <v/>
      </c>
      <c r="ND64" s="102"/>
      <c r="NE64" s="102"/>
      <c r="NF64" s="104" t="str">
        <f t="shared" si="306"/>
        <v/>
      </c>
      <c r="NG64" s="102"/>
      <c r="NH64" s="104" t="str">
        <f t="shared" si="212"/>
        <v/>
      </c>
      <c r="NI64" s="102"/>
      <c r="NJ64" s="102"/>
      <c r="NK64" s="104" t="str">
        <f t="shared" si="307"/>
        <v/>
      </c>
      <c r="NL64" s="102"/>
      <c r="NM64" s="104" t="str">
        <f t="shared" si="213"/>
        <v/>
      </c>
      <c r="NN64" s="102"/>
      <c r="NO64" s="102"/>
      <c r="NP64" s="104" t="str">
        <f t="shared" si="308"/>
        <v/>
      </c>
      <c r="NQ64" s="102"/>
      <c r="NR64" s="104" t="str">
        <f t="shared" si="214"/>
        <v/>
      </c>
      <c r="NS64" s="104" t="str">
        <f t="shared" si="215"/>
        <v/>
      </c>
      <c r="NT64" s="104" t="str">
        <f t="shared" si="216"/>
        <v/>
      </c>
      <c r="NU64" s="104" t="str">
        <f t="shared" si="217"/>
        <v/>
      </c>
      <c r="NV64" s="104" t="str">
        <f t="shared" si="218"/>
        <v/>
      </c>
      <c r="NW64" s="104" t="str">
        <f t="shared" si="219"/>
        <v/>
      </c>
      <c r="NX64" s="105" t="str">
        <f t="shared" si="309"/>
        <v/>
      </c>
      <c r="NY64" s="109" t="str">
        <f t="shared" si="220"/>
        <v/>
      </c>
      <c r="OA64" s="104" t="str">
        <f t="shared" si="310"/>
        <v/>
      </c>
      <c r="OB64" s="104" t="str">
        <f t="shared" si="311"/>
        <v/>
      </c>
      <c r="OC64" s="104" t="str">
        <f t="shared" si="312"/>
        <v/>
      </c>
      <c r="OD64" s="104" t="str">
        <f t="shared" si="313"/>
        <v/>
      </c>
      <c r="OE64" s="104" t="str">
        <f t="shared" si="314"/>
        <v/>
      </c>
      <c r="OF64" s="104" t="str">
        <f t="shared" si="315"/>
        <v/>
      </c>
      <c r="OG64" s="104" t="str">
        <f t="shared" si="316"/>
        <v/>
      </c>
      <c r="OH64" s="104" t="str">
        <f t="shared" si="317"/>
        <v/>
      </c>
      <c r="OI64" s="104" t="str">
        <f t="shared" si="318"/>
        <v/>
      </c>
      <c r="OJ64" s="104" t="str">
        <f t="shared" si="319"/>
        <v/>
      </c>
      <c r="OK64" s="104" t="str">
        <f t="shared" si="320"/>
        <v/>
      </c>
      <c r="OL64" s="104" t="str">
        <f t="shared" si="84"/>
        <v/>
      </c>
      <c r="OM64" s="134"/>
      <c r="ON64" s="104" t="str">
        <f t="shared" si="321"/>
        <v/>
      </c>
      <c r="OO64" s="104" t="str">
        <f t="shared" si="322"/>
        <v/>
      </c>
      <c r="OP64" s="104" t="str">
        <f t="shared" si="229"/>
        <v/>
      </c>
      <c r="OQ64" s="104" t="str">
        <f t="shared" si="230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323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36"/>
        <v>60</v>
      </c>
      <c r="B65" s="237"/>
      <c r="C65" s="237"/>
      <c r="D65" s="237"/>
      <c r="E65" s="238"/>
      <c r="F65" s="102"/>
      <c r="G65" s="102"/>
      <c r="H65" s="104" t="str">
        <f t="shared" si="237"/>
        <v/>
      </c>
      <c r="I65" s="102"/>
      <c r="J65" s="104" t="str">
        <f t="shared" si="90"/>
        <v/>
      </c>
      <c r="K65" s="102"/>
      <c r="L65" s="102"/>
      <c r="M65" s="104" t="str">
        <f t="shared" si="238"/>
        <v/>
      </c>
      <c r="N65" s="102"/>
      <c r="O65" s="104" t="str">
        <f t="shared" si="91"/>
        <v/>
      </c>
      <c r="P65" s="102"/>
      <c r="Q65" s="102"/>
      <c r="R65" s="104" t="str">
        <f t="shared" si="239"/>
        <v/>
      </c>
      <c r="S65" s="102"/>
      <c r="T65" s="104" t="str">
        <f t="shared" si="92"/>
        <v/>
      </c>
      <c r="U65" s="102"/>
      <c r="V65" s="102"/>
      <c r="W65" s="104" t="str">
        <f t="shared" si="240"/>
        <v/>
      </c>
      <c r="X65" s="102"/>
      <c r="Y65" s="104" t="str">
        <f t="shared" si="93"/>
        <v/>
      </c>
      <c r="Z65" s="102"/>
      <c r="AA65" s="102"/>
      <c r="AB65" s="104" t="str">
        <f t="shared" si="241"/>
        <v/>
      </c>
      <c r="AC65" s="102"/>
      <c r="AD65" s="104" t="str">
        <f t="shared" si="94"/>
        <v/>
      </c>
      <c r="AE65" s="104" t="str">
        <f t="shared" si="95"/>
        <v/>
      </c>
      <c r="AF65" s="104" t="str">
        <f t="shared" si="96"/>
        <v/>
      </c>
      <c r="AG65" s="104" t="str">
        <f t="shared" si="97"/>
        <v/>
      </c>
      <c r="AH65" s="104" t="str">
        <f t="shared" si="98"/>
        <v/>
      </c>
      <c r="AI65" s="104" t="str">
        <f t="shared" si="99"/>
        <v/>
      </c>
      <c r="AJ65" s="105" t="str">
        <f t="shared" si="242"/>
        <v/>
      </c>
      <c r="AK65" s="109" t="str">
        <f t="shared" si="243"/>
        <v/>
      </c>
      <c r="AL65" s="102"/>
      <c r="AM65" s="102"/>
      <c r="AN65" s="104" t="str">
        <f t="shared" si="244"/>
        <v/>
      </c>
      <c r="AO65" s="102"/>
      <c r="AP65" s="104" t="str">
        <f t="shared" si="100"/>
        <v/>
      </c>
      <c r="AQ65" s="102"/>
      <c r="AR65" s="102"/>
      <c r="AS65" s="104" t="str">
        <f t="shared" si="245"/>
        <v/>
      </c>
      <c r="AT65" s="102"/>
      <c r="AU65" s="104" t="str">
        <f t="shared" si="101"/>
        <v/>
      </c>
      <c r="AV65" s="102"/>
      <c r="AW65" s="102"/>
      <c r="AX65" s="104" t="str">
        <f t="shared" si="246"/>
        <v/>
      </c>
      <c r="AY65" s="102"/>
      <c r="AZ65" s="104" t="str">
        <f t="shared" si="102"/>
        <v/>
      </c>
      <c r="BA65" s="102"/>
      <c r="BB65" s="102"/>
      <c r="BC65" s="104" t="str">
        <f t="shared" si="247"/>
        <v/>
      </c>
      <c r="BD65" s="102"/>
      <c r="BE65" s="104" t="str">
        <f t="shared" si="103"/>
        <v/>
      </c>
      <c r="BF65" s="102"/>
      <c r="BG65" s="102"/>
      <c r="BH65" s="104" t="str">
        <f t="shared" si="248"/>
        <v/>
      </c>
      <c r="BI65" s="102"/>
      <c r="BJ65" s="104" t="str">
        <f t="shared" si="104"/>
        <v/>
      </c>
      <c r="BK65" s="104" t="str">
        <f t="shared" si="105"/>
        <v/>
      </c>
      <c r="BL65" s="104" t="str">
        <f t="shared" si="106"/>
        <v/>
      </c>
      <c r="BM65" s="104" t="str">
        <f t="shared" si="107"/>
        <v/>
      </c>
      <c r="BN65" s="104" t="str">
        <f t="shared" si="108"/>
        <v/>
      </c>
      <c r="BO65" s="104" t="str">
        <f t="shared" si="109"/>
        <v/>
      </c>
      <c r="BP65" s="105" t="str">
        <f t="shared" si="249"/>
        <v/>
      </c>
      <c r="BQ65" s="109" t="str">
        <f t="shared" si="110"/>
        <v/>
      </c>
      <c r="BR65" s="102"/>
      <c r="BS65" s="102"/>
      <c r="BT65" s="104" t="str">
        <f t="shared" si="250"/>
        <v/>
      </c>
      <c r="BU65" s="102"/>
      <c r="BV65" s="104" t="str">
        <f t="shared" si="111"/>
        <v/>
      </c>
      <c r="BW65" s="102"/>
      <c r="BX65" s="102"/>
      <c r="BY65" s="104" t="str">
        <f t="shared" si="251"/>
        <v/>
      </c>
      <c r="BZ65" s="102"/>
      <c r="CA65" s="104" t="str">
        <f t="shared" si="112"/>
        <v/>
      </c>
      <c r="CB65" s="102"/>
      <c r="CC65" s="102"/>
      <c r="CD65" s="104" t="str">
        <f t="shared" si="252"/>
        <v/>
      </c>
      <c r="CE65" s="102"/>
      <c r="CF65" s="104" t="str">
        <f t="shared" si="113"/>
        <v/>
      </c>
      <c r="CG65" s="102"/>
      <c r="CH65" s="102"/>
      <c r="CI65" s="104" t="str">
        <f t="shared" si="253"/>
        <v/>
      </c>
      <c r="CJ65" s="102"/>
      <c r="CK65" s="104" t="str">
        <f t="shared" si="114"/>
        <v/>
      </c>
      <c r="CL65" s="102"/>
      <c r="CM65" s="102"/>
      <c r="CN65" s="104" t="str">
        <f t="shared" si="254"/>
        <v/>
      </c>
      <c r="CO65" s="102"/>
      <c r="CP65" s="104" t="str">
        <f t="shared" si="115"/>
        <v/>
      </c>
      <c r="CQ65" s="104" t="str">
        <f t="shared" si="116"/>
        <v/>
      </c>
      <c r="CR65" s="104" t="str">
        <f t="shared" si="117"/>
        <v/>
      </c>
      <c r="CS65" s="104" t="str">
        <f t="shared" si="118"/>
        <v/>
      </c>
      <c r="CT65" s="104" t="str">
        <f t="shared" si="119"/>
        <v/>
      </c>
      <c r="CU65" s="104" t="str">
        <f t="shared" si="120"/>
        <v/>
      </c>
      <c r="CV65" s="105" t="str">
        <f t="shared" si="255"/>
        <v/>
      </c>
      <c r="CW65" s="109" t="str">
        <f t="shared" si="121"/>
        <v/>
      </c>
      <c r="CX65" s="102"/>
      <c r="CY65" s="102"/>
      <c r="CZ65" s="104" t="str">
        <f t="shared" si="256"/>
        <v/>
      </c>
      <c r="DA65" s="102"/>
      <c r="DB65" s="104" t="str">
        <f t="shared" si="122"/>
        <v/>
      </c>
      <c r="DC65" s="102"/>
      <c r="DD65" s="102"/>
      <c r="DE65" s="104" t="str">
        <f t="shared" si="257"/>
        <v/>
      </c>
      <c r="DF65" s="102"/>
      <c r="DG65" s="104" t="str">
        <f t="shared" si="123"/>
        <v/>
      </c>
      <c r="DH65" s="102"/>
      <c r="DI65" s="102"/>
      <c r="DJ65" s="104" t="str">
        <f t="shared" si="258"/>
        <v/>
      </c>
      <c r="DK65" s="102"/>
      <c r="DL65" s="104" t="str">
        <f t="shared" si="124"/>
        <v/>
      </c>
      <c r="DM65" s="102"/>
      <c r="DN65" s="102"/>
      <c r="DO65" s="104" t="str">
        <f t="shared" si="259"/>
        <v/>
      </c>
      <c r="DP65" s="102"/>
      <c r="DQ65" s="104" t="str">
        <f t="shared" si="125"/>
        <v/>
      </c>
      <c r="DR65" s="102"/>
      <c r="DS65" s="102"/>
      <c r="DT65" s="104" t="str">
        <f t="shared" si="260"/>
        <v/>
      </c>
      <c r="DU65" s="102"/>
      <c r="DV65" s="104" t="str">
        <f t="shared" si="126"/>
        <v/>
      </c>
      <c r="DW65" s="104" t="str">
        <f t="shared" si="127"/>
        <v/>
      </c>
      <c r="DX65" s="104" t="str">
        <f t="shared" si="128"/>
        <v/>
      </c>
      <c r="DY65" s="104" t="str">
        <f t="shared" si="129"/>
        <v/>
      </c>
      <c r="DZ65" s="104" t="str">
        <f t="shared" si="130"/>
        <v/>
      </c>
      <c r="EA65" s="104" t="str">
        <f t="shared" si="131"/>
        <v/>
      </c>
      <c r="EB65" s="105" t="str">
        <f t="shared" si="261"/>
        <v/>
      </c>
      <c r="EC65" s="109" t="str">
        <f t="shared" si="132"/>
        <v/>
      </c>
      <c r="ED65" s="102"/>
      <c r="EE65" s="102"/>
      <c r="EF65" s="104" t="str">
        <f t="shared" si="262"/>
        <v/>
      </c>
      <c r="EG65" s="102"/>
      <c r="EH65" s="104" t="str">
        <f t="shared" si="133"/>
        <v/>
      </c>
      <c r="EI65" s="102"/>
      <c r="EJ65" s="102"/>
      <c r="EK65" s="104" t="str">
        <f t="shared" si="263"/>
        <v/>
      </c>
      <c r="EL65" s="102"/>
      <c r="EM65" s="104" t="str">
        <f t="shared" si="134"/>
        <v/>
      </c>
      <c r="EN65" s="102"/>
      <c r="EO65" s="102"/>
      <c r="EP65" s="104" t="str">
        <f t="shared" si="264"/>
        <v/>
      </c>
      <c r="EQ65" s="102"/>
      <c r="ER65" s="104" t="str">
        <f t="shared" si="135"/>
        <v/>
      </c>
      <c r="ES65" s="102"/>
      <c r="ET65" s="102"/>
      <c r="EU65" s="104" t="str">
        <f t="shared" si="265"/>
        <v/>
      </c>
      <c r="EV65" s="102"/>
      <c r="EW65" s="104" t="str">
        <f t="shared" si="136"/>
        <v/>
      </c>
      <c r="EX65" s="102"/>
      <c r="EY65" s="102"/>
      <c r="EZ65" s="104" t="str">
        <f t="shared" si="266"/>
        <v/>
      </c>
      <c r="FA65" s="102"/>
      <c r="FB65" s="104" t="str">
        <f t="shared" si="137"/>
        <v/>
      </c>
      <c r="FC65" s="104" t="str">
        <f t="shared" si="138"/>
        <v/>
      </c>
      <c r="FD65" s="104" t="str">
        <f t="shared" si="139"/>
        <v/>
      </c>
      <c r="FE65" s="104" t="str">
        <f t="shared" si="140"/>
        <v/>
      </c>
      <c r="FF65" s="104" t="str">
        <f t="shared" si="141"/>
        <v/>
      </c>
      <c r="FG65" s="104" t="str">
        <f t="shared" si="142"/>
        <v/>
      </c>
      <c r="FH65" s="105" t="str">
        <f t="shared" si="267"/>
        <v/>
      </c>
      <c r="FI65" s="109" t="str">
        <f t="shared" si="143"/>
        <v/>
      </c>
      <c r="FJ65" s="102"/>
      <c r="FK65" s="102"/>
      <c r="FL65" s="104" t="str">
        <f t="shared" si="268"/>
        <v/>
      </c>
      <c r="FM65" s="102"/>
      <c r="FN65" s="104" t="str">
        <f t="shared" si="144"/>
        <v/>
      </c>
      <c r="FO65" s="102"/>
      <c r="FP65" s="102"/>
      <c r="FQ65" s="104" t="str">
        <f t="shared" si="269"/>
        <v/>
      </c>
      <c r="FR65" s="102"/>
      <c r="FS65" s="104" t="str">
        <f t="shared" si="145"/>
        <v/>
      </c>
      <c r="FT65" s="102"/>
      <c r="FU65" s="102"/>
      <c r="FV65" s="104" t="str">
        <f t="shared" si="270"/>
        <v/>
      </c>
      <c r="FW65" s="102"/>
      <c r="FX65" s="104" t="str">
        <f t="shared" si="146"/>
        <v/>
      </c>
      <c r="FY65" s="102"/>
      <c r="FZ65" s="102"/>
      <c r="GA65" s="104" t="str">
        <f t="shared" si="271"/>
        <v/>
      </c>
      <c r="GB65" s="102"/>
      <c r="GC65" s="104" t="str">
        <f t="shared" si="147"/>
        <v/>
      </c>
      <c r="GD65" s="102"/>
      <c r="GE65" s="102"/>
      <c r="GF65" s="104" t="str">
        <f t="shared" si="272"/>
        <v/>
      </c>
      <c r="GG65" s="102"/>
      <c r="GH65" s="104" t="str">
        <f t="shared" si="148"/>
        <v/>
      </c>
      <c r="GI65" s="104" t="str">
        <f t="shared" si="149"/>
        <v/>
      </c>
      <c r="GJ65" s="104" t="str">
        <f t="shared" si="150"/>
        <v/>
      </c>
      <c r="GK65" s="104" t="str">
        <f t="shared" si="151"/>
        <v/>
      </c>
      <c r="GL65" s="104" t="str">
        <f t="shared" si="152"/>
        <v/>
      </c>
      <c r="GM65" s="104" t="str">
        <f t="shared" si="153"/>
        <v/>
      </c>
      <c r="GN65" s="105" t="str">
        <f t="shared" si="273"/>
        <v/>
      </c>
      <c r="GO65" s="109" t="str">
        <f t="shared" si="154"/>
        <v/>
      </c>
      <c r="GP65" s="102"/>
      <c r="GQ65" s="102"/>
      <c r="GR65" s="104" t="str">
        <f t="shared" si="274"/>
        <v/>
      </c>
      <c r="GS65" s="102"/>
      <c r="GT65" s="104" t="str">
        <f t="shared" si="155"/>
        <v/>
      </c>
      <c r="GU65" s="102"/>
      <c r="GV65" s="102"/>
      <c r="GW65" s="104" t="str">
        <f t="shared" si="275"/>
        <v/>
      </c>
      <c r="GX65" s="102"/>
      <c r="GY65" s="104" t="str">
        <f t="shared" si="156"/>
        <v/>
      </c>
      <c r="GZ65" s="102"/>
      <c r="HA65" s="102"/>
      <c r="HB65" s="104" t="str">
        <f t="shared" si="276"/>
        <v/>
      </c>
      <c r="HC65" s="102"/>
      <c r="HD65" s="104" t="str">
        <f t="shared" si="157"/>
        <v/>
      </c>
      <c r="HE65" s="102"/>
      <c r="HF65" s="102"/>
      <c r="HG65" s="104" t="str">
        <f t="shared" si="277"/>
        <v/>
      </c>
      <c r="HH65" s="102"/>
      <c r="HI65" s="104" t="str">
        <f t="shared" si="158"/>
        <v/>
      </c>
      <c r="HJ65" s="102"/>
      <c r="HK65" s="102"/>
      <c r="HL65" s="104" t="str">
        <f t="shared" si="278"/>
        <v/>
      </c>
      <c r="HM65" s="102"/>
      <c r="HN65" s="104" t="str">
        <f t="shared" si="159"/>
        <v/>
      </c>
      <c r="HO65" s="104" t="str">
        <f t="shared" si="160"/>
        <v/>
      </c>
      <c r="HP65" s="104" t="str">
        <f t="shared" si="161"/>
        <v/>
      </c>
      <c r="HQ65" s="104" t="str">
        <f t="shared" si="162"/>
        <v/>
      </c>
      <c r="HR65" s="104" t="str">
        <f t="shared" si="163"/>
        <v/>
      </c>
      <c r="HS65" s="104" t="str">
        <f t="shared" si="164"/>
        <v/>
      </c>
      <c r="HT65" s="105" t="str">
        <f t="shared" si="279"/>
        <v/>
      </c>
      <c r="HU65" s="109" t="str">
        <f t="shared" si="165"/>
        <v/>
      </c>
      <c r="HV65" s="102"/>
      <c r="HW65" s="102"/>
      <c r="HX65" s="104" t="str">
        <f t="shared" si="280"/>
        <v/>
      </c>
      <c r="HY65" s="102"/>
      <c r="HZ65" s="104" t="str">
        <f t="shared" si="166"/>
        <v/>
      </c>
      <c r="IA65" s="102"/>
      <c r="IB65" s="102"/>
      <c r="IC65" s="104" t="str">
        <f t="shared" si="281"/>
        <v/>
      </c>
      <c r="ID65" s="102"/>
      <c r="IE65" s="104" t="str">
        <f t="shared" si="167"/>
        <v/>
      </c>
      <c r="IF65" s="102"/>
      <c r="IG65" s="102"/>
      <c r="IH65" s="104" t="str">
        <f t="shared" si="282"/>
        <v/>
      </c>
      <c r="II65" s="102"/>
      <c r="IJ65" s="104" t="str">
        <f t="shared" si="168"/>
        <v/>
      </c>
      <c r="IK65" s="102"/>
      <c r="IL65" s="102"/>
      <c r="IM65" s="104" t="str">
        <f t="shared" si="283"/>
        <v/>
      </c>
      <c r="IN65" s="102"/>
      <c r="IO65" s="104" t="str">
        <f t="shared" si="169"/>
        <v/>
      </c>
      <c r="IP65" s="102"/>
      <c r="IQ65" s="102"/>
      <c r="IR65" s="104" t="str">
        <f t="shared" si="284"/>
        <v/>
      </c>
      <c r="IS65" s="102"/>
      <c r="IT65" s="104" t="str">
        <f t="shared" si="170"/>
        <v/>
      </c>
      <c r="IU65" s="104" t="str">
        <f t="shared" si="171"/>
        <v/>
      </c>
      <c r="IV65" s="104" t="str">
        <f t="shared" si="172"/>
        <v/>
      </c>
      <c r="IW65" s="104" t="str">
        <f t="shared" si="173"/>
        <v/>
      </c>
      <c r="IX65" s="104" t="str">
        <f t="shared" si="174"/>
        <v/>
      </c>
      <c r="IY65" s="104" t="str">
        <f t="shared" si="175"/>
        <v/>
      </c>
      <c r="IZ65" s="105" t="str">
        <f t="shared" si="285"/>
        <v/>
      </c>
      <c r="JA65" s="109" t="str">
        <f t="shared" si="176"/>
        <v/>
      </c>
      <c r="JB65" s="102"/>
      <c r="JC65" s="102"/>
      <c r="JD65" s="104" t="str">
        <f t="shared" si="286"/>
        <v/>
      </c>
      <c r="JE65" s="102"/>
      <c r="JF65" s="104" t="str">
        <f t="shared" si="177"/>
        <v/>
      </c>
      <c r="JG65" s="102"/>
      <c r="JH65" s="102"/>
      <c r="JI65" s="104" t="str">
        <f t="shared" si="287"/>
        <v/>
      </c>
      <c r="JJ65" s="102"/>
      <c r="JK65" s="104" t="str">
        <f t="shared" si="178"/>
        <v/>
      </c>
      <c r="JL65" s="102"/>
      <c r="JM65" s="102"/>
      <c r="JN65" s="104" t="str">
        <f t="shared" si="288"/>
        <v/>
      </c>
      <c r="JO65" s="102"/>
      <c r="JP65" s="104" t="str">
        <f t="shared" si="179"/>
        <v/>
      </c>
      <c r="JQ65" s="102"/>
      <c r="JR65" s="102"/>
      <c r="JS65" s="104" t="str">
        <f t="shared" si="289"/>
        <v/>
      </c>
      <c r="JT65" s="102"/>
      <c r="JU65" s="104" t="str">
        <f t="shared" si="180"/>
        <v/>
      </c>
      <c r="JV65" s="102"/>
      <c r="JW65" s="102"/>
      <c r="JX65" s="104" t="str">
        <f t="shared" si="290"/>
        <v/>
      </c>
      <c r="JY65" s="102"/>
      <c r="JZ65" s="104" t="str">
        <f t="shared" si="181"/>
        <v/>
      </c>
      <c r="KA65" s="104" t="str">
        <f t="shared" si="182"/>
        <v/>
      </c>
      <c r="KB65" s="104" t="str">
        <f t="shared" si="183"/>
        <v/>
      </c>
      <c r="KC65" s="104" t="str">
        <f t="shared" si="184"/>
        <v/>
      </c>
      <c r="KD65" s="104" t="str">
        <f t="shared" si="185"/>
        <v/>
      </c>
      <c r="KE65" s="104" t="str">
        <f t="shared" si="186"/>
        <v/>
      </c>
      <c r="KF65" s="105" t="str">
        <f t="shared" si="291"/>
        <v/>
      </c>
      <c r="KG65" s="109" t="str">
        <f t="shared" si="187"/>
        <v/>
      </c>
      <c r="KH65" s="102"/>
      <c r="KI65" s="102"/>
      <c r="KJ65" s="104" t="str">
        <f t="shared" si="292"/>
        <v/>
      </c>
      <c r="KK65" s="102"/>
      <c r="KL65" s="104" t="str">
        <f t="shared" si="188"/>
        <v/>
      </c>
      <c r="KM65" s="102"/>
      <c r="KN65" s="102"/>
      <c r="KO65" s="104" t="str">
        <f t="shared" si="293"/>
        <v/>
      </c>
      <c r="KP65" s="102"/>
      <c r="KQ65" s="104" t="str">
        <f t="shared" si="189"/>
        <v/>
      </c>
      <c r="KR65" s="102"/>
      <c r="KS65" s="102"/>
      <c r="KT65" s="104" t="str">
        <f t="shared" si="294"/>
        <v/>
      </c>
      <c r="KU65" s="102"/>
      <c r="KV65" s="104" t="str">
        <f t="shared" si="190"/>
        <v/>
      </c>
      <c r="KW65" s="102"/>
      <c r="KX65" s="102"/>
      <c r="KY65" s="104" t="str">
        <f t="shared" si="295"/>
        <v/>
      </c>
      <c r="KZ65" s="102"/>
      <c r="LA65" s="104" t="str">
        <f t="shared" si="191"/>
        <v/>
      </c>
      <c r="LB65" s="102"/>
      <c r="LC65" s="102"/>
      <c r="LD65" s="104" t="str">
        <f t="shared" si="296"/>
        <v/>
      </c>
      <c r="LE65" s="102"/>
      <c r="LF65" s="104" t="str">
        <f t="shared" si="192"/>
        <v/>
      </c>
      <c r="LG65" s="104" t="str">
        <f t="shared" si="193"/>
        <v/>
      </c>
      <c r="LH65" s="104" t="str">
        <f t="shared" si="194"/>
        <v/>
      </c>
      <c r="LI65" s="104" t="str">
        <f t="shared" si="195"/>
        <v/>
      </c>
      <c r="LJ65" s="104" t="str">
        <f t="shared" si="196"/>
        <v/>
      </c>
      <c r="LK65" s="104" t="str">
        <f t="shared" si="197"/>
        <v/>
      </c>
      <c r="LL65" s="105" t="str">
        <f t="shared" si="297"/>
        <v/>
      </c>
      <c r="LM65" s="109" t="str">
        <f t="shared" si="198"/>
        <v/>
      </c>
      <c r="LN65" s="102"/>
      <c r="LO65" s="102"/>
      <c r="LP65" s="104" t="str">
        <f t="shared" si="298"/>
        <v/>
      </c>
      <c r="LQ65" s="102"/>
      <c r="LR65" s="104" t="str">
        <f t="shared" si="199"/>
        <v/>
      </c>
      <c r="LS65" s="102"/>
      <c r="LT65" s="102"/>
      <c r="LU65" s="104" t="str">
        <f t="shared" si="299"/>
        <v/>
      </c>
      <c r="LV65" s="102"/>
      <c r="LW65" s="104" t="str">
        <f t="shared" si="200"/>
        <v/>
      </c>
      <c r="LX65" s="102"/>
      <c r="LY65" s="102"/>
      <c r="LZ65" s="104" t="str">
        <f t="shared" si="300"/>
        <v/>
      </c>
      <c r="MA65" s="102"/>
      <c r="MB65" s="104" t="str">
        <f t="shared" si="201"/>
        <v/>
      </c>
      <c r="MC65" s="102"/>
      <c r="MD65" s="102"/>
      <c r="ME65" s="104" t="str">
        <f t="shared" si="301"/>
        <v/>
      </c>
      <c r="MF65" s="102"/>
      <c r="MG65" s="104" t="str">
        <f t="shared" si="202"/>
        <v/>
      </c>
      <c r="MH65" s="102"/>
      <c r="MI65" s="102"/>
      <c r="MJ65" s="104" t="str">
        <f t="shared" si="302"/>
        <v/>
      </c>
      <c r="MK65" s="102"/>
      <c r="ML65" s="104" t="str">
        <f t="shared" si="203"/>
        <v/>
      </c>
      <c r="MM65" s="104" t="str">
        <f t="shared" si="204"/>
        <v/>
      </c>
      <c r="MN65" s="104" t="str">
        <f t="shared" si="205"/>
        <v/>
      </c>
      <c r="MO65" s="104" t="str">
        <f t="shared" si="206"/>
        <v/>
      </c>
      <c r="MP65" s="104" t="str">
        <f t="shared" si="207"/>
        <v/>
      </c>
      <c r="MQ65" s="104" t="str">
        <f t="shared" si="208"/>
        <v/>
      </c>
      <c r="MR65" s="105" t="str">
        <f t="shared" si="303"/>
        <v/>
      </c>
      <c r="MS65" s="109" t="str">
        <f t="shared" si="209"/>
        <v/>
      </c>
      <c r="MT65" s="102"/>
      <c r="MU65" s="102"/>
      <c r="MV65" s="104" t="str">
        <f t="shared" si="304"/>
        <v/>
      </c>
      <c r="MW65" s="102"/>
      <c r="MX65" s="104" t="str">
        <f t="shared" si="210"/>
        <v/>
      </c>
      <c r="MY65" s="102"/>
      <c r="MZ65" s="102"/>
      <c r="NA65" s="104" t="str">
        <f t="shared" si="305"/>
        <v/>
      </c>
      <c r="NB65" s="102"/>
      <c r="NC65" s="104" t="str">
        <f t="shared" si="211"/>
        <v/>
      </c>
      <c r="ND65" s="102"/>
      <c r="NE65" s="102"/>
      <c r="NF65" s="104" t="str">
        <f t="shared" si="306"/>
        <v/>
      </c>
      <c r="NG65" s="102"/>
      <c r="NH65" s="104" t="str">
        <f t="shared" si="212"/>
        <v/>
      </c>
      <c r="NI65" s="102"/>
      <c r="NJ65" s="102"/>
      <c r="NK65" s="104" t="str">
        <f t="shared" si="307"/>
        <v/>
      </c>
      <c r="NL65" s="102"/>
      <c r="NM65" s="104" t="str">
        <f t="shared" si="213"/>
        <v/>
      </c>
      <c r="NN65" s="102"/>
      <c r="NO65" s="102"/>
      <c r="NP65" s="104" t="str">
        <f t="shared" si="308"/>
        <v/>
      </c>
      <c r="NQ65" s="102"/>
      <c r="NR65" s="104" t="str">
        <f t="shared" si="214"/>
        <v/>
      </c>
      <c r="NS65" s="104" t="str">
        <f t="shared" si="215"/>
        <v/>
      </c>
      <c r="NT65" s="104" t="str">
        <f t="shared" si="216"/>
        <v/>
      </c>
      <c r="NU65" s="104" t="str">
        <f t="shared" si="217"/>
        <v/>
      </c>
      <c r="NV65" s="104" t="str">
        <f t="shared" si="218"/>
        <v/>
      </c>
      <c r="NW65" s="104" t="str">
        <f t="shared" si="219"/>
        <v/>
      </c>
      <c r="NX65" s="105" t="str">
        <f t="shared" si="309"/>
        <v/>
      </c>
      <c r="NY65" s="109" t="str">
        <f t="shared" si="220"/>
        <v/>
      </c>
      <c r="OA65" s="104" t="str">
        <f t="shared" si="310"/>
        <v/>
      </c>
      <c r="OB65" s="104" t="str">
        <f t="shared" si="311"/>
        <v/>
      </c>
      <c r="OC65" s="104" t="str">
        <f t="shared" si="312"/>
        <v/>
      </c>
      <c r="OD65" s="104" t="str">
        <f t="shared" si="313"/>
        <v/>
      </c>
      <c r="OE65" s="104" t="str">
        <f t="shared" si="314"/>
        <v/>
      </c>
      <c r="OF65" s="104" t="str">
        <f t="shared" si="315"/>
        <v/>
      </c>
      <c r="OG65" s="104" t="str">
        <f t="shared" si="316"/>
        <v/>
      </c>
      <c r="OH65" s="104" t="str">
        <f t="shared" si="317"/>
        <v/>
      </c>
      <c r="OI65" s="104" t="str">
        <f t="shared" si="318"/>
        <v/>
      </c>
      <c r="OJ65" s="104" t="str">
        <f t="shared" si="319"/>
        <v/>
      </c>
      <c r="OK65" s="104" t="str">
        <f t="shared" si="320"/>
        <v/>
      </c>
      <c r="OL65" s="104" t="str">
        <f t="shared" si="84"/>
        <v/>
      </c>
      <c r="OM65" s="134"/>
      <c r="ON65" s="104" t="str">
        <f t="shared" si="321"/>
        <v/>
      </c>
      <c r="OO65" s="104" t="str">
        <f t="shared" si="322"/>
        <v/>
      </c>
      <c r="OP65" s="104" t="str">
        <f t="shared" si="229"/>
        <v/>
      </c>
      <c r="OQ65" s="104" t="str">
        <f t="shared" si="230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323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36"/>
        <v>61</v>
      </c>
      <c r="B66" s="237"/>
      <c r="C66" s="237"/>
      <c r="D66" s="237"/>
      <c r="E66" s="238"/>
      <c r="F66" s="102"/>
      <c r="G66" s="102"/>
      <c r="H66" s="104" t="str">
        <f t="shared" si="237"/>
        <v/>
      </c>
      <c r="I66" s="102"/>
      <c r="J66" s="104" t="str">
        <f t="shared" si="90"/>
        <v/>
      </c>
      <c r="K66" s="102"/>
      <c r="L66" s="102"/>
      <c r="M66" s="104" t="str">
        <f t="shared" si="238"/>
        <v/>
      </c>
      <c r="N66" s="102"/>
      <c r="O66" s="104" t="str">
        <f t="shared" si="91"/>
        <v/>
      </c>
      <c r="P66" s="102"/>
      <c r="Q66" s="102"/>
      <c r="R66" s="104" t="str">
        <f t="shared" si="239"/>
        <v/>
      </c>
      <c r="S66" s="102"/>
      <c r="T66" s="104" t="str">
        <f t="shared" si="92"/>
        <v/>
      </c>
      <c r="U66" s="102"/>
      <c r="V66" s="102"/>
      <c r="W66" s="104" t="str">
        <f t="shared" si="240"/>
        <v/>
      </c>
      <c r="X66" s="102"/>
      <c r="Y66" s="104" t="str">
        <f t="shared" si="93"/>
        <v/>
      </c>
      <c r="Z66" s="102"/>
      <c r="AA66" s="102"/>
      <c r="AB66" s="104" t="str">
        <f t="shared" si="241"/>
        <v/>
      </c>
      <c r="AC66" s="102"/>
      <c r="AD66" s="104" t="str">
        <f t="shared" si="94"/>
        <v/>
      </c>
      <c r="AE66" s="104" t="str">
        <f t="shared" si="95"/>
        <v/>
      </c>
      <c r="AF66" s="104" t="str">
        <f t="shared" si="96"/>
        <v/>
      </c>
      <c r="AG66" s="104" t="str">
        <f t="shared" si="97"/>
        <v/>
      </c>
      <c r="AH66" s="104" t="str">
        <f t="shared" si="98"/>
        <v/>
      </c>
      <c r="AI66" s="104" t="str">
        <f t="shared" si="99"/>
        <v/>
      </c>
      <c r="AJ66" s="105" t="str">
        <f t="shared" si="242"/>
        <v/>
      </c>
      <c r="AK66" s="109" t="str">
        <f t="shared" si="243"/>
        <v/>
      </c>
      <c r="AL66" s="102"/>
      <c r="AM66" s="102"/>
      <c r="AN66" s="104" t="str">
        <f t="shared" si="244"/>
        <v/>
      </c>
      <c r="AO66" s="102"/>
      <c r="AP66" s="104" t="str">
        <f t="shared" si="100"/>
        <v/>
      </c>
      <c r="AQ66" s="102"/>
      <c r="AR66" s="102"/>
      <c r="AS66" s="104" t="str">
        <f t="shared" si="245"/>
        <v/>
      </c>
      <c r="AT66" s="102"/>
      <c r="AU66" s="104" t="str">
        <f t="shared" si="101"/>
        <v/>
      </c>
      <c r="AV66" s="102"/>
      <c r="AW66" s="102"/>
      <c r="AX66" s="104" t="str">
        <f t="shared" si="246"/>
        <v/>
      </c>
      <c r="AY66" s="102"/>
      <c r="AZ66" s="104" t="str">
        <f t="shared" si="102"/>
        <v/>
      </c>
      <c r="BA66" s="102"/>
      <c r="BB66" s="102"/>
      <c r="BC66" s="104" t="str">
        <f t="shared" si="247"/>
        <v/>
      </c>
      <c r="BD66" s="102"/>
      <c r="BE66" s="104" t="str">
        <f t="shared" si="103"/>
        <v/>
      </c>
      <c r="BF66" s="102"/>
      <c r="BG66" s="102"/>
      <c r="BH66" s="104" t="str">
        <f t="shared" si="248"/>
        <v/>
      </c>
      <c r="BI66" s="102"/>
      <c r="BJ66" s="104" t="str">
        <f t="shared" si="104"/>
        <v/>
      </c>
      <c r="BK66" s="104" t="str">
        <f t="shared" si="105"/>
        <v/>
      </c>
      <c r="BL66" s="104" t="str">
        <f t="shared" si="106"/>
        <v/>
      </c>
      <c r="BM66" s="104" t="str">
        <f t="shared" si="107"/>
        <v/>
      </c>
      <c r="BN66" s="104" t="str">
        <f t="shared" si="108"/>
        <v/>
      </c>
      <c r="BO66" s="104" t="str">
        <f t="shared" si="109"/>
        <v/>
      </c>
      <c r="BP66" s="105" t="str">
        <f t="shared" si="249"/>
        <v/>
      </c>
      <c r="BQ66" s="109" t="str">
        <f t="shared" si="110"/>
        <v/>
      </c>
      <c r="BR66" s="102"/>
      <c r="BS66" s="102"/>
      <c r="BT66" s="104" t="str">
        <f t="shared" si="250"/>
        <v/>
      </c>
      <c r="BU66" s="102"/>
      <c r="BV66" s="104" t="str">
        <f t="shared" si="111"/>
        <v/>
      </c>
      <c r="BW66" s="102"/>
      <c r="BX66" s="102"/>
      <c r="BY66" s="104" t="str">
        <f t="shared" si="251"/>
        <v/>
      </c>
      <c r="BZ66" s="102"/>
      <c r="CA66" s="104" t="str">
        <f t="shared" si="112"/>
        <v/>
      </c>
      <c r="CB66" s="102"/>
      <c r="CC66" s="102"/>
      <c r="CD66" s="104" t="str">
        <f t="shared" si="252"/>
        <v/>
      </c>
      <c r="CE66" s="102"/>
      <c r="CF66" s="104" t="str">
        <f t="shared" si="113"/>
        <v/>
      </c>
      <c r="CG66" s="102"/>
      <c r="CH66" s="102"/>
      <c r="CI66" s="104" t="str">
        <f t="shared" si="253"/>
        <v/>
      </c>
      <c r="CJ66" s="102"/>
      <c r="CK66" s="104" t="str">
        <f t="shared" si="114"/>
        <v/>
      </c>
      <c r="CL66" s="102"/>
      <c r="CM66" s="102"/>
      <c r="CN66" s="104" t="str">
        <f t="shared" si="254"/>
        <v/>
      </c>
      <c r="CO66" s="102"/>
      <c r="CP66" s="104" t="str">
        <f t="shared" si="115"/>
        <v/>
      </c>
      <c r="CQ66" s="104" t="str">
        <f t="shared" si="116"/>
        <v/>
      </c>
      <c r="CR66" s="104" t="str">
        <f t="shared" si="117"/>
        <v/>
      </c>
      <c r="CS66" s="104" t="str">
        <f t="shared" si="118"/>
        <v/>
      </c>
      <c r="CT66" s="104" t="str">
        <f t="shared" si="119"/>
        <v/>
      </c>
      <c r="CU66" s="104" t="str">
        <f t="shared" si="120"/>
        <v/>
      </c>
      <c r="CV66" s="105" t="str">
        <f t="shared" si="255"/>
        <v/>
      </c>
      <c r="CW66" s="109" t="str">
        <f t="shared" si="121"/>
        <v/>
      </c>
      <c r="CX66" s="102"/>
      <c r="CY66" s="102"/>
      <c r="CZ66" s="104" t="str">
        <f t="shared" si="256"/>
        <v/>
      </c>
      <c r="DA66" s="102"/>
      <c r="DB66" s="104" t="str">
        <f t="shared" si="122"/>
        <v/>
      </c>
      <c r="DC66" s="102"/>
      <c r="DD66" s="102"/>
      <c r="DE66" s="104" t="str">
        <f t="shared" si="257"/>
        <v/>
      </c>
      <c r="DF66" s="102"/>
      <c r="DG66" s="104" t="str">
        <f t="shared" si="123"/>
        <v/>
      </c>
      <c r="DH66" s="102"/>
      <c r="DI66" s="102"/>
      <c r="DJ66" s="104" t="str">
        <f t="shared" si="258"/>
        <v/>
      </c>
      <c r="DK66" s="102"/>
      <c r="DL66" s="104" t="str">
        <f t="shared" si="124"/>
        <v/>
      </c>
      <c r="DM66" s="102"/>
      <c r="DN66" s="102"/>
      <c r="DO66" s="104" t="str">
        <f t="shared" si="259"/>
        <v/>
      </c>
      <c r="DP66" s="102"/>
      <c r="DQ66" s="104" t="str">
        <f t="shared" si="125"/>
        <v/>
      </c>
      <c r="DR66" s="102"/>
      <c r="DS66" s="102"/>
      <c r="DT66" s="104" t="str">
        <f t="shared" si="260"/>
        <v/>
      </c>
      <c r="DU66" s="102"/>
      <c r="DV66" s="104" t="str">
        <f t="shared" si="126"/>
        <v/>
      </c>
      <c r="DW66" s="104" t="str">
        <f t="shared" si="127"/>
        <v/>
      </c>
      <c r="DX66" s="104" t="str">
        <f t="shared" si="128"/>
        <v/>
      </c>
      <c r="DY66" s="104" t="str">
        <f t="shared" si="129"/>
        <v/>
      </c>
      <c r="DZ66" s="104" t="str">
        <f t="shared" si="130"/>
        <v/>
      </c>
      <c r="EA66" s="104" t="str">
        <f t="shared" si="131"/>
        <v/>
      </c>
      <c r="EB66" s="105" t="str">
        <f t="shared" si="261"/>
        <v/>
      </c>
      <c r="EC66" s="109" t="str">
        <f t="shared" si="132"/>
        <v/>
      </c>
      <c r="ED66" s="102"/>
      <c r="EE66" s="102"/>
      <c r="EF66" s="104" t="str">
        <f t="shared" si="262"/>
        <v/>
      </c>
      <c r="EG66" s="102"/>
      <c r="EH66" s="104" t="str">
        <f t="shared" si="133"/>
        <v/>
      </c>
      <c r="EI66" s="102"/>
      <c r="EJ66" s="102"/>
      <c r="EK66" s="104" t="str">
        <f t="shared" si="263"/>
        <v/>
      </c>
      <c r="EL66" s="102"/>
      <c r="EM66" s="104" t="str">
        <f t="shared" si="134"/>
        <v/>
      </c>
      <c r="EN66" s="102"/>
      <c r="EO66" s="102"/>
      <c r="EP66" s="104" t="str">
        <f t="shared" si="264"/>
        <v/>
      </c>
      <c r="EQ66" s="102"/>
      <c r="ER66" s="104" t="str">
        <f t="shared" si="135"/>
        <v/>
      </c>
      <c r="ES66" s="102"/>
      <c r="ET66" s="102"/>
      <c r="EU66" s="104" t="str">
        <f t="shared" si="265"/>
        <v/>
      </c>
      <c r="EV66" s="102"/>
      <c r="EW66" s="104" t="str">
        <f t="shared" si="136"/>
        <v/>
      </c>
      <c r="EX66" s="102"/>
      <c r="EY66" s="102"/>
      <c r="EZ66" s="104" t="str">
        <f t="shared" si="266"/>
        <v/>
      </c>
      <c r="FA66" s="102"/>
      <c r="FB66" s="104" t="str">
        <f t="shared" si="137"/>
        <v/>
      </c>
      <c r="FC66" s="104" t="str">
        <f t="shared" si="138"/>
        <v/>
      </c>
      <c r="FD66" s="104" t="str">
        <f t="shared" si="139"/>
        <v/>
      </c>
      <c r="FE66" s="104" t="str">
        <f t="shared" si="140"/>
        <v/>
      </c>
      <c r="FF66" s="104" t="str">
        <f t="shared" si="141"/>
        <v/>
      </c>
      <c r="FG66" s="104" t="str">
        <f t="shared" si="142"/>
        <v/>
      </c>
      <c r="FH66" s="105" t="str">
        <f t="shared" si="267"/>
        <v/>
      </c>
      <c r="FI66" s="109" t="str">
        <f t="shared" si="143"/>
        <v/>
      </c>
      <c r="FJ66" s="102"/>
      <c r="FK66" s="102"/>
      <c r="FL66" s="104" t="str">
        <f t="shared" si="268"/>
        <v/>
      </c>
      <c r="FM66" s="102"/>
      <c r="FN66" s="104" t="str">
        <f t="shared" si="144"/>
        <v/>
      </c>
      <c r="FO66" s="102"/>
      <c r="FP66" s="102"/>
      <c r="FQ66" s="104" t="str">
        <f t="shared" si="269"/>
        <v/>
      </c>
      <c r="FR66" s="102"/>
      <c r="FS66" s="104" t="str">
        <f t="shared" si="145"/>
        <v/>
      </c>
      <c r="FT66" s="102"/>
      <c r="FU66" s="102"/>
      <c r="FV66" s="104" t="str">
        <f t="shared" si="270"/>
        <v/>
      </c>
      <c r="FW66" s="102"/>
      <c r="FX66" s="104" t="str">
        <f t="shared" si="146"/>
        <v/>
      </c>
      <c r="FY66" s="102"/>
      <c r="FZ66" s="102"/>
      <c r="GA66" s="104" t="str">
        <f t="shared" si="271"/>
        <v/>
      </c>
      <c r="GB66" s="102"/>
      <c r="GC66" s="104" t="str">
        <f t="shared" si="147"/>
        <v/>
      </c>
      <c r="GD66" s="102"/>
      <c r="GE66" s="102"/>
      <c r="GF66" s="104" t="str">
        <f t="shared" si="272"/>
        <v/>
      </c>
      <c r="GG66" s="102"/>
      <c r="GH66" s="104" t="str">
        <f t="shared" si="148"/>
        <v/>
      </c>
      <c r="GI66" s="104" t="str">
        <f t="shared" si="149"/>
        <v/>
      </c>
      <c r="GJ66" s="104" t="str">
        <f t="shared" si="150"/>
        <v/>
      </c>
      <c r="GK66" s="104" t="str">
        <f t="shared" si="151"/>
        <v/>
      </c>
      <c r="GL66" s="104" t="str">
        <f t="shared" si="152"/>
        <v/>
      </c>
      <c r="GM66" s="104" t="str">
        <f t="shared" si="153"/>
        <v/>
      </c>
      <c r="GN66" s="105" t="str">
        <f t="shared" si="273"/>
        <v/>
      </c>
      <c r="GO66" s="109" t="str">
        <f t="shared" si="154"/>
        <v/>
      </c>
      <c r="GP66" s="102"/>
      <c r="GQ66" s="102"/>
      <c r="GR66" s="104" t="str">
        <f t="shared" si="274"/>
        <v/>
      </c>
      <c r="GS66" s="102"/>
      <c r="GT66" s="104" t="str">
        <f t="shared" si="155"/>
        <v/>
      </c>
      <c r="GU66" s="102"/>
      <c r="GV66" s="102"/>
      <c r="GW66" s="104" t="str">
        <f t="shared" si="275"/>
        <v/>
      </c>
      <c r="GX66" s="102"/>
      <c r="GY66" s="104" t="str">
        <f t="shared" si="156"/>
        <v/>
      </c>
      <c r="GZ66" s="102"/>
      <c r="HA66" s="102"/>
      <c r="HB66" s="104" t="str">
        <f t="shared" si="276"/>
        <v/>
      </c>
      <c r="HC66" s="102"/>
      <c r="HD66" s="104" t="str">
        <f t="shared" si="157"/>
        <v/>
      </c>
      <c r="HE66" s="102"/>
      <c r="HF66" s="102"/>
      <c r="HG66" s="104" t="str">
        <f t="shared" si="277"/>
        <v/>
      </c>
      <c r="HH66" s="102"/>
      <c r="HI66" s="104" t="str">
        <f t="shared" si="158"/>
        <v/>
      </c>
      <c r="HJ66" s="102"/>
      <c r="HK66" s="102"/>
      <c r="HL66" s="104" t="str">
        <f t="shared" si="278"/>
        <v/>
      </c>
      <c r="HM66" s="102"/>
      <c r="HN66" s="104" t="str">
        <f t="shared" si="159"/>
        <v/>
      </c>
      <c r="HO66" s="104" t="str">
        <f t="shared" si="160"/>
        <v/>
      </c>
      <c r="HP66" s="104" t="str">
        <f t="shared" si="161"/>
        <v/>
      </c>
      <c r="HQ66" s="104" t="str">
        <f t="shared" si="162"/>
        <v/>
      </c>
      <c r="HR66" s="104" t="str">
        <f t="shared" si="163"/>
        <v/>
      </c>
      <c r="HS66" s="104" t="str">
        <f t="shared" si="164"/>
        <v/>
      </c>
      <c r="HT66" s="105" t="str">
        <f t="shared" si="279"/>
        <v/>
      </c>
      <c r="HU66" s="109" t="str">
        <f t="shared" si="165"/>
        <v/>
      </c>
      <c r="HV66" s="102"/>
      <c r="HW66" s="102"/>
      <c r="HX66" s="104" t="str">
        <f t="shared" si="280"/>
        <v/>
      </c>
      <c r="HY66" s="102"/>
      <c r="HZ66" s="104" t="str">
        <f t="shared" si="166"/>
        <v/>
      </c>
      <c r="IA66" s="102"/>
      <c r="IB66" s="102"/>
      <c r="IC66" s="104" t="str">
        <f t="shared" si="281"/>
        <v/>
      </c>
      <c r="ID66" s="102"/>
      <c r="IE66" s="104" t="str">
        <f t="shared" si="167"/>
        <v/>
      </c>
      <c r="IF66" s="102"/>
      <c r="IG66" s="102"/>
      <c r="IH66" s="104" t="str">
        <f t="shared" si="282"/>
        <v/>
      </c>
      <c r="II66" s="102"/>
      <c r="IJ66" s="104" t="str">
        <f t="shared" si="168"/>
        <v/>
      </c>
      <c r="IK66" s="102"/>
      <c r="IL66" s="102"/>
      <c r="IM66" s="104" t="str">
        <f t="shared" si="283"/>
        <v/>
      </c>
      <c r="IN66" s="102"/>
      <c r="IO66" s="104" t="str">
        <f t="shared" si="169"/>
        <v/>
      </c>
      <c r="IP66" s="102"/>
      <c r="IQ66" s="102"/>
      <c r="IR66" s="104" t="str">
        <f t="shared" si="284"/>
        <v/>
      </c>
      <c r="IS66" s="102"/>
      <c r="IT66" s="104" t="str">
        <f t="shared" si="170"/>
        <v/>
      </c>
      <c r="IU66" s="104" t="str">
        <f t="shared" si="171"/>
        <v/>
      </c>
      <c r="IV66" s="104" t="str">
        <f t="shared" si="172"/>
        <v/>
      </c>
      <c r="IW66" s="104" t="str">
        <f t="shared" si="173"/>
        <v/>
      </c>
      <c r="IX66" s="104" t="str">
        <f t="shared" si="174"/>
        <v/>
      </c>
      <c r="IY66" s="104" t="str">
        <f t="shared" si="175"/>
        <v/>
      </c>
      <c r="IZ66" s="105" t="str">
        <f t="shared" si="285"/>
        <v/>
      </c>
      <c r="JA66" s="109" t="str">
        <f t="shared" si="176"/>
        <v/>
      </c>
      <c r="JB66" s="102"/>
      <c r="JC66" s="102"/>
      <c r="JD66" s="104" t="str">
        <f t="shared" si="286"/>
        <v/>
      </c>
      <c r="JE66" s="102"/>
      <c r="JF66" s="104" t="str">
        <f t="shared" si="177"/>
        <v/>
      </c>
      <c r="JG66" s="102"/>
      <c r="JH66" s="102"/>
      <c r="JI66" s="104" t="str">
        <f t="shared" si="287"/>
        <v/>
      </c>
      <c r="JJ66" s="102"/>
      <c r="JK66" s="104" t="str">
        <f t="shared" si="178"/>
        <v/>
      </c>
      <c r="JL66" s="102"/>
      <c r="JM66" s="102"/>
      <c r="JN66" s="104" t="str">
        <f t="shared" si="288"/>
        <v/>
      </c>
      <c r="JO66" s="102"/>
      <c r="JP66" s="104" t="str">
        <f t="shared" si="179"/>
        <v/>
      </c>
      <c r="JQ66" s="102"/>
      <c r="JR66" s="102"/>
      <c r="JS66" s="104" t="str">
        <f t="shared" si="289"/>
        <v/>
      </c>
      <c r="JT66" s="102"/>
      <c r="JU66" s="104" t="str">
        <f t="shared" si="180"/>
        <v/>
      </c>
      <c r="JV66" s="102"/>
      <c r="JW66" s="102"/>
      <c r="JX66" s="104" t="str">
        <f t="shared" si="290"/>
        <v/>
      </c>
      <c r="JY66" s="102"/>
      <c r="JZ66" s="104" t="str">
        <f t="shared" si="181"/>
        <v/>
      </c>
      <c r="KA66" s="104" t="str">
        <f t="shared" si="182"/>
        <v/>
      </c>
      <c r="KB66" s="104" t="str">
        <f t="shared" si="183"/>
        <v/>
      </c>
      <c r="KC66" s="104" t="str">
        <f t="shared" si="184"/>
        <v/>
      </c>
      <c r="KD66" s="104" t="str">
        <f t="shared" si="185"/>
        <v/>
      </c>
      <c r="KE66" s="104" t="str">
        <f t="shared" si="186"/>
        <v/>
      </c>
      <c r="KF66" s="105" t="str">
        <f t="shared" si="291"/>
        <v/>
      </c>
      <c r="KG66" s="109" t="str">
        <f t="shared" si="187"/>
        <v/>
      </c>
      <c r="KH66" s="102"/>
      <c r="KI66" s="102"/>
      <c r="KJ66" s="104" t="str">
        <f t="shared" si="292"/>
        <v/>
      </c>
      <c r="KK66" s="102"/>
      <c r="KL66" s="104" t="str">
        <f t="shared" si="188"/>
        <v/>
      </c>
      <c r="KM66" s="102"/>
      <c r="KN66" s="102"/>
      <c r="KO66" s="104" t="str">
        <f t="shared" si="293"/>
        <v/>
      </c>
      <c r="KP66" s="102"/>
      <c r="KQ66" s="104" t="str">
        <f t="shared" si="189"/>
        <v/>
      </c>
      <c r="KR66" s="102"/>
      <c r="KS66" s="102"/>
      <c r="KT66" s="104" t="str">
        <f t="shared" si="294"/>
        <v/>
      </c>
      <c r="KU66" s="102"/>
      <c r="KV66" s="104" t="str">
        <f t="shared" si="190"/>
        <v/>
      </c>
      <c r="KW66" s="102"/>
      <c r="KX66" s="102"/>
      <c r="KY66" s="104" t="str">
        <f t="shared" si="295"/>
        <v/>
      </c>
      <c r="KZ66" s="102"/>
      <c r="LA66" s="104" t="str">
        <f t="shared" si="191"/>
        <v/>
      </c>
      <c r="LB66" s="102"/>
      <c r="LC66" s="102"/>
      <c r="LD66" s="104" t="str">
        <f t="shared" si="296"/>
        <v/>
      </c>
      <c r="LE66" s="102"/>
      <c r="LF66" s="104" t="str">
        <f t="shared" si="192"/>
        <v/>
      </c>
      <c r="LG66" s="104" t="str">
        <f t="shared" si="193"/>
        <v/>
      </c>
      <c r="LH66" s="104" t="str">
        <f t="shared" si="194"/>
        <v/>
      </c>
      <c r="LI66" s="104" t="str">
        <f t="shared" si="195"/>
        <v/>
      </c>
      <c r="LJ66" s="104" t="str">
        <f t="shared" si="196"/>
        <v/>
      </c>
      <c r="LK66" s="104" t="str">
        <f t="shared" si="197"/>
        <v/>
      </c>
      <c r="LL66" s="105" t="str">
        <f t="shared" si="297"/>
        <v/>
      </c>
      <c r="LM66" s="109" t="str">
        <f t="shared" si="198"/>
        <v/>
      </c>
      <c r="LN66" s="102"/>
      <c r="LO66" s="102"/>
      <c r="LP66" s="104" t="str">
        <f t="shared" si="298"/>
        <v/>
      </c>
      <c r="LQ66" s="102"/>
      <c r="LR66" s="104" t="str">
        <f t="shared" si="199"/>
        <v/>
      </c>
      <c r="LS66" s="102"/>
      <c r="LT66" s="102"/>
      <c r="LU66" s="104" t="str">
        <f t="shared" si="299"/>
        <v/>
      </c>
      <c r="LV66" s="102"/>
      <c r="LW66" s="104" t="str">
        <f t="shared" si="200"/>
        <v/>
      </c>
      <c r="LX66" s="102"/>
      <c r="LY66" s="102"/>
      <c r="LZ66" s="104" t="str">
        <f t="shared" si="300"/>
        <v/>
      </c>
      <c r="MA66" s="102"/>
      <c r="MB66" s="104" t="str">
        <f t="shared" si="201"/>
        <v/>
      </c>
      <c r="MC66" s="102"/>
      <c r="MD66" s="102"/>
      <c r="ME66" s="104" t="str">
        <f t="shared" si="301"/>
        <v/>
      </c>
      <c r="MF66" s="102"/>
      <c r="MG66" s="104" t="str">
        <f t="shared" si="202"/>
        <v/>
      </c>
      <c r="MH66" s="102"/>
      <c r="MI66" s="102"/>
      <c r="MJ66" s="104" t="str">
        <f t="shared" si="302"/>
        <v/>
      </c>
      <c r="MK66" s="102"/>
      <c r="ML66" s="104" t="str">
        <f t="shared" si="203"/>
        <v/>
      </c>
      <c r="MM66" s="104" t="str">
        <f t="shared" si="204"/>
        <v/>
      </c>
      <c r="MN66" s="104" t="str">
        <f t="shared" si="205"/>
        <v/>
      </c>
      <c r="MO66" s="104" t="str">
        <f t="shared" si="206"/>
        <v/>
      </c>
      <c r="MP66" s="104" t="str">
        <f t="shared" si="207"/>
        <v/>
      </c>
      <c r="MQ66" s="104" t="str">
        <f t="shared" si="208"/>
        <v/>
      </c>
      <c r="MR66" s="105" t="str">
        <f t="shared" si="303"/>
        <v/>
      </c>
      <c r="MS66" s="109" t="str">
        <f t="shared" si="209"/>
        <v/>
      </c>
      <c r="MT66" s="102"/>
      <c r="MU66" s="102"/>
      <c r="MV66" s="104" t="str">
        <f t="shared" si="304"/>
        <v/>
      </c>
      <c r="MW66" s="102"/>
      <c r="MX66" s="104" t="str">
        <f t="shared" si="210"/>
        <v/>
      </c>
      <c r="MY66" s="102"/>
      <c r="MZ66" s="102"/>
      <c r="NA66" s="104" t="str">
        <f t="shared" si="305"/>
        <v/>
      </c>
      <c r="NB66" s="102"/>
      <c r="NC66" s="104" t="str">
        <f t="shared" si="211"/>
        <v/>
      </c>
      <c r="ND66" s="102"/>
      <c r="NE66" s="102"/>
      <c r="NF66" s="104" t="str">
        <f t="shared" si="306"/>
        <v/>
      </c>
      <c r="NG66" s="102"/>
      <c r="NH66" s="104" t="str">
        <f t="shared" si="212"/>
        <v/>
      </c>
      <c r="NI66" s="102"/>
      <c r="NJ66" s="102"/>
      <c r="NK66" s="104" t="str">
        <f t="shared" si="307"/>
        <v/>
      </c>
      <c r="NL66" s="102"/>
      <c r="NM66" s="104" t="str">
        <f t="shared" si="213"/>
        <v/>
      </c>
      <c r="NN66" s="102"/>
      <c r="NO66" s="102"/>
      <c r="NP66" s="104" t="str">
        <f t="shared" si="308"/>
        <v/>
      </c>
      <c r="NQ66" s="102"/>
      <c r="NR66" s="104" t="str">
        <f t="shared" si="214"/>
        <v/>
      </c>
      <c r="NS66" s="104" t="str">
        <f t="shared" si="215"/>
        <v/>
      </c>
      <c r="NT66" s="104" t="str">
        <f t="shared" si="216"/>
        <v/>
      </c>
      <c r="NU66" s="104" t="str">
        <f t="shared" si="217"/>
        <v/>
      </c>
      <c r="NV66" s="104" t="str">
        <f t="shared" si="218"/>
        <v/>
      </c>
      <c r="NW66" s="104" t="str">
        <f t="shared" si="219"/>
        <v/>
      </c>
      <c r="NX66" s="105" t="str">
        <f t="shared" si="309"/>
        <v/>
      </c>
      <c r="NY66" s="109" t="str">
        <f t="shared" si="220"/>
        <v/>
      </c>
      <c r="OA66" s="104" t="str">
        <f t="shared" si="310"/>
        <v/>
      </c>
      <c r="OB66" s="104" t="str">
        <f t="shared" si="311"/>
        <v/>
      </c>
      <c r="OC66" s="104" t="str">
        <f t="shared" si="312"/>
        <v/>
      </c>
      <c r="OD66" s="104" t="str">
        <f t="shared" si="313"/>
        <v/>
      </c>
      <c r="OE66" s="104" t="str">
        <f t="shared" si="314"/>
        <v/>
      </c>
      <c r="OF66" s="104" t="str">
        <f t="shared" si="315"/>
        <v/>
      </c>
      <c r="OG66" s="104" t="str">
        <f t="shared" si="316"/>
        <v/>
      </c>
      <c r="OH66" s="104" t="str">
        <f t="shared" si="317"/>
        <v/>
      </c>
      <c r="OI66" s="104" t="str">
        <f t="shared" si="318"/>
        <v/>
      </c>
      <c r="OJ66" s="104" t="str">
        <f t="shared" si="319"/>
        <v/>
      </c>
      <c r="OK66" s="104" t="str">
        <f t="shared" si="320"/>
        <v/>
      </c>
      <c r="OL66" s="104" t="str">
        <f t="shared" si="84"/>
        <v/>
      </c>
      <c r="OM66" s="134"/>
      <c r="ON66" s="104" t="str">
        <f t="shared" si="321"/>
        <v/>
      </c>
      <c r="OO66" s="104" t="str">
        <f t="shared" si="322"/>
        <v/>
      </c>
      <c r="OP66" s="104" t="str">
        <f t="shared" si="229"/>
        <v/>
      </c>
      <c r="OQ66" s="104" t="str">
        <f t="shared" si="230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323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36"/>
        <v>62</v>
      </c>
      <c r="B67" s="237"/>
      <c r="C67" s="237"/>
      <c r="D67" s="237"/>
      <c r="E67" s="238"/>
      <c r="F67" s="102"/>
      <c r="G67" s="102"/>
      <c r="H67" s="104" t="str">
        <f t="shared" si="237"/>
        <v/>
      </c>
      <c r="I67" s="102"/>
      <c r="J67" s="104" t="str">
        <f t="shared" si="90"/>
        <v/>
      </c>
      <c r="K67" s="102"/>
      <c r="L67" s="102"/>
      <c r="M67" s="104" t="str">
        <f t="shared" si="238"/>
        <v/>
      </c>
      <c r="N67" s="102"/>
      <c r="O67" s="104" t="str">
        <f t="shared" si="91"/>
        <v/>
      </c>
      <c r="P67" s="102"/>
      <c r="Q67" s="102"/>
      <c r="R67" s="104" t="str">
        <f t="shared" si="239"/>
        <v/>
      </c>
      <c r="S67" s="102"/>
      <c r="T67" s="104" t="str">
        <f t="shared" si="92"/>
        <v/>
      </c>
      <c r="U67" s="102"/>
      <c r="V67" s="102"/>
      <c r="W67" s="104" t="str">
        <f t="shared" si="240"/>
        <v/>
      </c>
      <c r="X67" s="102"/>
      <c r="Y67" s="104" t="str">
        <f t="shared" si="93"/>
        <v/>
      </c>
      <c r="Z67" s="102"/>
      <c r="AA67" s="102"/>
      <c r="AB67" s="104" t="str">
        <f t="shared" si="241"/>
        <v/>
      </c>
      <c r="AC67" s="102"/>
      <c r="AD67" s="104" t="str">
        <f t="shared" si="94"/>
        <v/>
      </c>
      <c r="AE67" s="104" t="str">
        <f t="shared" si="95"/>
        <v/>
      </c>
      <c r="AF67" s="104" t="str">
        <f t="shared" si="96"/>
        <v/>
      </c>
      <c r="AG67" s="104" t="str">
        <f t="shared" si="97"/>
        <v/>
      </c>
      <c r="AH67" s="104" t="str">
        <f t="shared" si="98"/>
        <v/>
      </c>
      <c r="AI67" s="104" t="str">
        <f t="shared" si="99"/>
        <v/>
      </c>
      <c r="AJ67" s="105" t="str">
        <f t="shared" si="242"/>
        <v/>
      </c>
      <c r="AK67" s="109" t="str">
        <f t="shared" si="243"/>
        <v/>
      </c>
      <c r="AL67" s="102"/>
      <c r="AM67" s="102"/>
      <c r="AN67" s="104" t="str">
        <f t="shared" si="244"/>
        <v/>
      </c>
      <c r="AO67" s="102"/>
      <c r="AP67" s="104" t="str">
        <f t="shared" si="100"/>
        <v/>
      </c>
      <c r="AQ67" s="102"/>
      <c r="AR67" s="102"/>
      <c r="AS67" s="104" t="str">
        <f t="shared" si="245"/>
        <v/>
      </c>
      <c r="AT67" s="102"/>
      <c r="AU67" s="104" t="str">
        <f t="shared" si="101"/>
        <v/>
      </c>
      <c r="AV67" s="102"/>
      <c r="AW67" s="102"/>
      <c r="AX67" s="104" t="str">
        <f t="shared" si="246"/>
        <v/>
      </c>
      <c r="AY67" s="102"/>
      <c r="AZ67" s="104" t="str">
        <f t="shared" si="102"/>
        <v/>
      </c>
      <c r="BA67" s="102"/>
      <c r="BB67" s="102"/>
      <c r="BC67" s="104" t="str">
        <f t="shared" si="247"/>
        <v/>
      </c>
      <c r="BD67" s="102"/>
      <c r="BE67" s="104" t="str">
        <f t="shared" si="103"/>
        <v/>
      </c>
      <c r="BF67" s="102"/>
      <c r="BG67" s="102"/>
      <c r="BH67" s="104" t="str">
        <f t="shared" si="248"/>
        <v/>
      </c>
      <c r="BI67" s="102"/>
      <c r="BJ67" s="104" t="str">
        <f t="shared" si="104"/>
        <v/>
      </c>
      <c r="BK67" s="104" t="str">
        <f t="shared" si="105"/>
        <v/>
      </c>
      <c r="BL67" s="104" t="str">
        <f t="shared" si="106"/>
        <v/>
      </c>
      <c r="BM67" s="104" t="str">
        <f t="shared" si="107"/>
        <v/>
      </c>
      <c r="BN67" s="104" t="str">
        <f t="shared" si="108"/>
        <v/>
      </c>
      <c r="BO67" s="104" t="str">
        <f t="shared" si="109"/>
        <v/>
      </c>
      <c r="BP67" s="105" t="str">
        <f t="shared" si="249"/>
        <v/>
      </c>
      <c r="BQ67" s="109" t="str">
        <f t="shared" si="110"/>
        <v/>
      </c>
      <c r="BR67" s="102"/>
      <c r="BS67" s="102"/>
      <c r="BT67" s="104" t="str">
        <f t="shared" si="250"/>
        <v/>
      </c>
      <c r="BU67" s="102"/>
      <c r="BV67" s="104" t="str">
        <f t="shared" si="111"/>
        <v/>
      </c>
      <c r="BW67" s="102"/>
      <c r="BX67" s="102"/>
      <c r="BY67" s="104" t="str">
        <f t="shared" si="251"/>
        <v/>
      </c>
      <c r="BZ67" s="102"/>
      <c r="CA67" s="104" t="str">
        <f t="shared" si="112"/>
        <v/>
      </c>
      <c r="CB67" s="102"/>
      <c r="CC67" s="102"/>
      <c r="CD67" s="104" t="str">
        <f t="shared" si="252"/>
        <v/>
      </c>
      <c r="CE67" s="102"/>
      <c r="CF67" s="104" t="str">
        <f t="shared" si="113"/>
        <v/>
      </c>
      <c r="CG67" s="102"/>
      <c r="CH67" s="102"/>
      <c r="CI67" s="104" t="str">
        <f t="shared" si="253"/>
        <v/>
      </c>
      <c r="CJ67" s="102"/>
      <c r="CK67" s="104" t="str">
        <f t="shared" si="114"/>
        <v/>
      </c>
      <c r="CL67" s="102"/>
      <c r="CM67" s="102"/>
      <c r="CN67" s="104" t="str">
        <f t="shared" si="254"/>
        <v/>
      </c>
      <c r="CO67" s="102"/>
      <c r="CP67" s="104" t="str">
        <f t="shared" si="115"/>
        <v/>
      </c>
      <c r="CQ67" s="104" t="str">
        <f t="shared" si="116"/>
        <v/>
      </c>
      <c r="CR67" s="104" t="str">
        <f t="shared" si="117"/>
        <v/>
      </c>
      <c r="CS67" s="104" t="str">
        <f t="shared" si="118"/>
        <v/>
      </c>
      <c r="CT67" s="104" t="str">
        <f t="shared" si="119"/>
        <v/>
      </c>
      <c r="CU67" s="104" t="str">
        <f t="shared" si="120"/>
        <v/>
      </c>
      <c r="CV67" s="105" t="str">
        <f t="shared" si="255"/>
        <v/>
      </c>
      <c r="CW67" s="109" t="str">
        <f t="shared" si="121"/>
        <v/>
      </c>
      <c r="CX67" s="102"/>
      <c r="CY67" s="102"/>
      <c r="CZ67" s="104" t="str">
        <f t="shared" si="256"/>
        <v/>
      </c>
      <c r="DA67" s="102"/>
      <c r="DB67" s="104" t="str">
        <f t="shared" si="122"/>
        <v/>
      </c>
      <c r="DC67" s="102"/>
      <c r="DD67" s="102"/>
      <c r="DE67" s="104" t="str">
        <f t="shared" si="257"/>
        <v/>
      </c>
      <c r="DF67" s="102"/>
      <c r="DG67" s="104" t="str">
        <f t="shared" si="123"/>
        <v/>
      </c>
      <c r="DH67" s="102"/>
      <c r="DI67" s="102"/>
      <c r="DJ67" s="104" t="str">
        <f t="shared" si="258"/>
        <v/>
      </c>
      <c r="DK67" s="102"/>
      <c r="DL67" s="104" t="str">
        <f t="shared" si="124"/>
        <v/>
      </c>
      <c r="DM67" s="102"/>
      <c r="DN67" s="102"/>
      <c r="DO67" s="104" t="str">
        <f t="shared" si="259"/>
        <v/>
      </c>
      <c r="DP67" s="102"/>
      <c r="DQ67" s="104" t="str">
        <f t="shared" si="125"/>
        <v/>
      </c>
      <c r="DR67" s="102"/>
      <c r="DS67" s="102"/>
      <c r="DT67" s="104" t="str">
        <f t="shared" si="260"/>
        <v/>
      </c>
      <c r="DU67" s="102"/>
      <c r="DV67" s="104" t="str">
        <f t="shared" si="126"/>
        <v/>
      </c>
      <c r="DW67" s="104" t="str">
        <f t="shared" si="127"/>
        <v/>
      </c>
      <c r="DX67" s="104" t="str">
        <f t="shared" si="128"/>
        <v/>
      </c>
      <c r="DY67" s="104" t="str">
        <f t="shared" si="129"/>
        <v/>
      </c>
      <c r="DZ67" s="104" t="str">
        <f t="shared" si="130"/>
        <v/>
      </c>
      <c r="EA67" s="104" t="str">
        <f t="shared" si="131"/>
        <v/>
      </c>
      <c r="EB67" s="105" t="str">
        <f t="shared" si="261"/>
        <v/>
      </c>
      <c r="EC67" s="109" t="str">
        <f t="shared" si="132"/>
        <v/>
      </c>
      <c r="ED67" s="102"/>
      <c r="EE67" s="102"/>
      <c r="EF67" s="104" t="str">
        <f t="shared" si="262"/>
        <v/>
      </c>
      <c r="EG67" s="102"/>
      <c r="EH67" s="104" t="str">
        <f t="shared" si="133"/>
        <v/>
      </c>
      <c r="EI67" s="102"/>
      <c r="EJ67" s="102"/>
      <c r="EK67" s="104" t="str">
        <f t="shared" si="263"/>
        <v/>
      </c>
      <c r="EL67" s="102"/>
      <c r="EM67" s="104" t="str">
        <f t="shared" si="134"/>
        <v/>
      </c>
      <c r="EN67" s="102"/>
      <c r="EO67" s="102"/>
      <c r="EP67" s="104" t="str">
        <f t="shared" si="264"/>
        <v/>
      </c>
      <c r="EQ67" s="102"/>
      <c r="ER67" s="104" t="str">
        <f t="shared" si="135"/>
        <v/>
      </c>
      <c r="ES67" s="102"/>
      <c r="ET67" s="102"/>
      <c r="EU67" s="104" t="str">
        <f t="shared" si="265"/>
        <v/>
      </c>
      <c r="EV67" s="102"/>
      <c r="EW67" s="104" t="str">
        <f t="shared" si="136"/>
        <v/>
      </c>
      <c r="EX67" s="102"/>
      <c r="EY67" s="102"/>
      <c r="EZ67" s="104" t="str">
        <f t="shared" si="266"/>
        <v/>
      </c>
      <c r="FA67" s="102"/>
      <c r="FB67" s="104" t="str">
        <f t="shared" si="137"/>
        <v/>
      </c>
      <c r="FC67" s="104" t="str">
        <f t="shared" si="138"/>
        <v/>
      </c>
      <c r="FD67" s="104" t="str">
        <f t="shared" si="139"/>
        <v/>
      </c>
      <c r="FE67" s="104" t="str">
        <f t="shared" si="140"/>
        <v/>
      </c>
      <c r="FF67" s="104" t="str">
        <f t="shared" si="141"/>
        <v/>
      </c>
      <c r="FG67" s="104" t="str">
        <f t="shared" si="142"/>
        <v/>
      </c>
      <c r="FH67" s="105" t="str">
        <f t="shared" si="267"/>
        <v/>
      </c>
      <c r="FI67" s="109" t="str">
        <f t="shared" si="143"/>
        <v/>
      </c>
      <c r="FJ67" s="102"/>
      <c r="FK67" s="102"/>
      <c r="FL67" s="104" t="str">
        <f t="shared" si="268"/>
        <v/>
      </c>
      <c r="FM67" s="102"/>
      <c r="FN67" s="104" t="str">
        <f t="shared" si="144"/>
        <v/>
      </c>
      <c r="FO67" s="102"/>
      <c r="FP67" s="102"/>
      <c r="FQ67" s="104" t="str">
        <f t="shared" si="269"/>
        <v/>
      </c>
      <c r="FR67" s="102"/>
      <c r="FS67" s="104" t="str">
        <f t="shared" si="145"/>
        <v/>
      </c>
      <c r="FT67" s="102"/>
      <c r="FU67" s="102"/>
      <c r="FV67" s="104" t="str">
        <f t="shared" si="270"/>
        <v/>
      </c>
      <c r="FW67" s="102"/>
      <c r="FX67" s="104" t="str">
        <f t="shared" si="146"/>
        <v/>
      </c>
      <c r="FY67" s="102"/>
      <c r="FZ67" s="102"/>
      <c r="GA67" s="104" t="str">
        <f t="shared" si="271"/>
        <v/>
      </c>
      <c r="GB67" s="102"/>
      <c r="GC67" s="104" t="str">
        <f t="shared" si="147"/>
        <v/>
      </c>
      <c r="GD67" s="102"/>
      <c r="GE67" s="102"/>
      <c r="GF67" s="104" t="str">
        <f t="shared" si="272"/>
        <v/>
      </c>
      <c r="GG67" s="102"/>
      <c r="GH67" s="104" t="str">
        <f t="shared" si="148"/>
        <v/>
      </c>
      <c r="GI67" s="104" t="str">
        <f t="shared" si="149"/>
        <v/>
      </c>
      <c r="GJ67" s="104" t="str">
        <f t="shared" si="150"/>
        <v/>
      </c>
      <c r="GK67" s="104" t="str">
        <f t="shared" si="151"/>
        <v/>
      </c>
      <c r="GL67" s="104" t="str">
        <f t="shared" si="152"/>
        <v/>
      </c>
      <c r="GM67" s="104" t="str">
        <f t="shared" si="153"/>
        <v/>
      </c>
      <c r="GN67" s="105" t="str">
        <f t="shared" si="273"/>
        <v/>
      </c>
      <c r="GO67" s="109" t="str">
        <f t="shared" si="154"/>
        <v/>
      </c>
      <c r="GP67" s="102"/>
      <c r="GQ67" s="102"/>
      <c r="GR67" s="104" t="str">
        <f t="shared" si="274"/>
        <v/>
      </c>
      <c r="GS67" s="102"/>
      <c r="GT67" s="104" t="str">
        <f t="shared" si="155"/>
        <v/>
      </c>
      <c r="GU67" s="102"/>
      <c r="GV67" s="102"/>
      <c r="GW67" s="104" t="str">
        <f t="shared" si="275"/>
        <v/>
      </c>
      <c r="GX67" s="102"/>
      <c r="GY67" s="104" t="str">
        <f t="shared" si="156"/>
        <v/>
      </c>
      <c r="GZ67" s="102"/>
      <c r="HA67" s="102"/>
      <c r="HB67" s="104" t="str">
        <f t="shared" si="276"/>
        <v/>
      </c>
      <c r="HC67" s="102"/>
      <c r="HD67" s="104" t="str">
        <f t="shared" si="157"/>
        <v/>
      </c>
      <c r="HE67" s="102"/>
      <c r="HF67" s="102"/>
      <c r="HG67" s="104" t="str">
        <f t="shared" si="277"/>
        <v/>
      </c>
      <c r="HH67" s="102"/>
      <c r="HI67" s="104" t="str">
        <f t="shared" si="158"/>
        <v/>
      </c>
      <c r="HJ67" s="102"/>
      <c r="HK67" s="102"/>
      <c r="HL67" s="104" t="str">
        <f t="shared" si="278"/>
        <v/>
      </c>
      <c r="HM67" s="102"/>
      <c r="HN67" s="104" t="str">
        <f t="shared" si="159"/>
        <v/>
      </c>
      <c r="HO67" s="104" t="str">
        <f t="shared" si="160"/>
        <v/>
      </c>
      <c r="HP67" s="104" t="str">
        <f t="shared" si="161"/>
        <v/>
      </c>
      <c r="HQ67" s="104" t="str">
        <f t="shared" si="162"/>
        <v/>
      </c>
      <c r="HR67" s="104" t="str">
        <f t="shared" si="163"/>
        <v/>
      </c>
      <c r="HS67" s="104" t="str">
        <f t="shared" si="164"/>
        <v/>
      </c>
      <c r="HT67" s="105" t="str">
        <f t="shared" si="279"/>
        <v/>
      </c>
      <c r="HU67" s="109" t="str">
        <f t="shared" si="165"/>
        <v/>
      </c>
      <c r="HV67" s="102"/>
      <c r="HW67" s="102"/>
      <c r="HX67" s="104" t="str">
        <f t="shared" si="280"/>
        <v/>
      </c>
      <c r="HY67" s="102"/>
      <c r="HZ67" s="104" t="str">
        <f t="shared" si="166"/>
        <v/>
      </c>
      <c r="IA67" s="102"/>
      <c r="IB67" s="102"/>
      <c r="IC67" s="104" t="str">
        <f t="shared" si="281"/>
        <v/>
      </c>
      <c r="ID67" s="102"/>
      <c r="IE67" s="104" t="str">
        <f t="shared" si="167"/>
        <v/>
      </c>
      <c r="IF67" s="102"/>
      <c r="IG67" s="102"/>
      <c r="IH67" s="104" t="str">
        <f t="shared" si="282"/>
        <v/>
      </c>
      <c r="II67" s="102"/>
      <c r="IJ67" s="104" t="str">
        <f t="shared" si="168"/>
        <v/>
      </c>
      <c r="IK67" s="102"/>
      <c r="IL67" s="102"/>
      <c r="IM67" s="104" t="str">
        <f t="shared" si="283"/>
        <v/>
      </c>
      <c r="IN67" s="102"/>
      <c r="IO67" s="104" t="str">
        <f t="shared" si="169"/>
        <v/>
      </c>
      <c r="IP67" s="102"/>
      <c r="IQ67" s="102"/>
      <c r="IR67" s="104" t="str">
        <f t="shared" si="284"/>
        <v/>
      </c>
      <c r="IS67" s="102"/>
      <c r="IT67" s="104" t="str">
        <f t="shared" si="170"/>
        <v/>
      </c>
      <c r="IU67" s="104" t="str">
        <f t="shared" si="171"/>
        <v/>
      </c>
      <c r="IV67" s="104" t="str">
        <f t="shared" si="172"/>
        <v/>
      </c>
      <c r="IW67" s="104" t="str">
        <f t="shared" si="173"/>
        <v/>
      </c>
      <c r="IX67" s="104" t="str">
        <f t="shared" si="174"/>
        <v/>
      </c>
      <c r="IY67" s="104" t="str">
        <f t="shared" si="175"/>
        <v/>
      </c>
      <c r="IZ67" s="105" t="str">
        <f t="shared" si="285"/>
        <v/>
      </c>
      <c r="JA67" s="109" t="str">
        <f t="shared" si="176"/>
        <v/>
      </c>
      <c r="JB67" s="102"/>
      <c r="JC67" s="102"/>
      <c r="JD67" s="104" t="str">
        <f t="shared" si="286"/>
        <v/>
      </c>
      <c r="JE67" s="102"/>
      <c r="JF67" s="104" t="str">
        <f t="shared" si="177"/>
        <v/>
      </c>
      <c r="JG67" s="102"/>
      <c r="JH67" s="102"/>
      <c r="JI67" s="104" t="str">
        <f t="shared" si="287"/>
        <v/>
      </c>
      <c r="JJ67" s="102"/>
      <c r="JK67" s="104" t="str">
        <f t="shared" si="178"/>
        <v/>
      </c>
      <c r="JL67" s="102"/>
      <c r="JM67" s="102"/>
      <c r="JN67" s="104" t="str">
        <f t="shared" si="288"/>
        <v/>
      </c>
      <c r="JO67" s="102"/>
      <c r="JP67" s="104" t="str">
        <f t="shared" si="179"/>
        <v/>
      </c>
      <c r="JQ67" s="102"/>
      <c r="JR67" s="102"/>
      <c r="JS67" s="104" t="str">
        <f t="shared" si="289"/>
        <v/>
      </c>
      <c r="JT67" s="102"/>
      <c r="JU67" s="104" t="str">
        <f t="shared" si="180"/>
        <v/>
      </c>
      <c r="JV67" s="102"/>
      <c r="JW67" s="102"/>
      <c r="JX67" s="104" t="str">
        <f t="shared" si="290"/>
        <v/>
      </c>
      <c r="JY67" s="102"/>
      <c r="JZ67" s="104" t="str">
        <f t="shared" si="181"/>
        <v/>
      </c>
      <c r="KA67" s="104" t="str">
        <f t="shared" si="182"/>
        <v/>
      </c>
      <c r="KB67" s="104" t="str">
        <f t="shared" si="183"/>
        <v/>
      </c>
      <c r="KC67" s="104" t="str">
        <f t="shared" si="184"/>
        <v/>
      </c>
      <c r="KD67" s="104" t="str">
        <f t="shared" si="185"/>
        <v/>
      </c>
      <c r="KE67" s="104" t="str">
        <f t="shared" si="186"/>
        <v/>
      </c>
      <c r="KF67" s="105" t="str">
        <f t="shared" si="291"/>
        <v/>
      </c>
      <c r="KG67" s="109" t="str">
        <f t="shared" si="187"/>
        <v/>
      </c>
      <c r="KH67" s="102"/>
      <c r="KI67" s="102"/>
      <c r="KJ67" s="104" t="str">
        <f t="shared" si="292"/>
        <v/>
      </c>
      <c r="KK67" s="102"/>
      <c r="KL67" s="104" t="str">
        <f t="shared" si="188"/>
        <v/>
      </c>
      <c r="KM67" s="102"/>
      <c r="KN67" s="102"/>
      <c r="KO67" s="104" t="str">
        <f t="shared" si="293"/>
        <v/>
      </c>
      <c r="KP67" s="102"/>
      <c r="KQ67" s="104" t="str">
        <f t="shared" si="189"/>
        <v/>
      </c>
      <c r="KR67" s="102"/>
      <c r="KS67" s="102"/>
      <c r="KT67" s="104" t="str">
        <f t="shared" si="294"/>
        <v/>
      </c>
      <c r="KU67" s="102"/>
      <c r="KV67" s="104" t="str">
        <f t="shared" si="190"/>
        <v/>
      </c>
      <c r="KW67" s="102"/>
      <c r="KX67" s="102"/>
      <c r="KY67" s="104" t="str">
        <f t="shared" si="295"/>
        <v/>
      </c>
      <c r="KZ67" s="102"/>
      <c r="LA67" s="104" t="str">
        <f t="shared" si="191"/>
        <v/>
      </c>
      <c r="LB67" s="102"/>
      <c r="LC67" s="102"/>
      <c r="LD67" s="104" t="str">
        <f t="shared" si="296"/>
        <v/>
      </c>
      <c r="LE67" s="102"/>
      <c r="LF67" s="104" t="str">
        <f t="shared" si="192"/>
        <v/>
      </c>
      <c r="LG67" s="104" t="str">
        <f t="shared" si="193"/>
        <v/>
      </c>
      <c r="LH67" s="104" t="str">
        <f t="shared" si="194"/>
        <v/>
      </c>
      <c r="LI67" s="104" t="str">
        <f t="shared" si="195"/>
        <v/>
      </c>
      <c r="LJ67" s="104" t="str">
        <f t="shared" si="196"/>
        <v/>
      </c>
      <c r="LK67" s="104" t="str">
        <f t="shared" si="197"/>
        <v/>
      </c>
      <c r="LL67" s="105" t="str">
        <f t="shared" si="297"/>
        <v/>
      </c>
      <c r="LM67" s="109" t="str">
        <f t="shared" si="198"/>
        <v/>
      </c>
      <c r="LN67" s="102"/>
      <c r="LO67" s="102"/>
      <c r="LP67" s="104" t="str">
        <f t="shared" si="298"/>
        <v/>
      </c>
      <c r="LQ67" s="102"/>
      <c r="LR67" s="104" t="str">
        <f t="shared" si="199"/>
        <v/>
      </c>
      <c r="LS67" s="102"/>
      <c r="LT67" s="102"/>
      <c r="LU67" s="104" t="str">
        <f t="shared" si="299"/>
        <v/>
      </c>
      <c r="LV67" s="102"/>
      <c r="LW67" s="104" t="str">
        <f t="shared" si="200"/>
        <v/>
      </c>
      <c r="LX67" s="102"/>
      <c r="LY67" s="102"/>
      <c r="LZ67" s="104" t="str">
        <f t="shared" si="300"/>
        <v/>
      </c>
      <c r="MA67" s="102"/>
      <c r="MB67" s="104" t="str">
        <f t="shared" si="201"/>
        <v/>
      </c>
      <c r="MC67" s="102"/>
      <c r="MD67" s="102"/>
      <c r="ME67" s="104" t="str">
        <f t="shared" si="301"/>
        <v/>
      </c>
      <c r="MF67" s="102"/>
      <c r="MG67" s="104" t="str">
        <f t="shared" si="202"/>
        <v/>
      </c>
      <c r="MH67" s="102"/>
      <c r="MI67" s="102"/>
      <c r="MJ67" s="104" t="str">
        <f t="shared" si="302"/>
        <v/>
      </c>
      <c r="MK67" s="102"/>
      <c r="ML67" s="104" t="str">
        <f t="shared" si="203"/>
        <v/>
      </c>
      <c r="MM67" s="104" t="str">
        <f t="shared" si="204"/>
        <v/>
      </c>
      <c r="MN67" s="104" t="str">
        <f t="shared" si="205"/>
        <v/>
      </c>
      <c r="MO67" s="104" t="str">
        <f t="shared" si="206"/>
        <v/>
      </c>
      <c r="MP67" s="104" t="str">
        <f t="shared" si="207"/>
        <v/>
      </c>
      <c r="MQ67" s="104" t="str">
        <f t="shared" si="208"/>
        <v/>
      </c>
      <c r="MR67" s="105" t="str">
        <f t="shared" si="303"/>
        <v/>
      </c>
      <c r="MS67" s="109" t="str">
        <f t="shared" si="209"/>
        <v/>
      </c>
      <c r="MT67" s="102"/>
      <c r="MU67" s="102"/>
      <c r="MV67" s="104" t="str">
        <f t="shared" si="304"/>
        <v/>
      </c>
      <c r="MW67" s="102"/>
      <c r="MX67" s="104" t="str">
        <f t="shared" si="210"/>
        <v/>
      </c>
      <c r="MY67" s="102"/>
      <c r="MZ67" s="102"/>
      <c r="NA67" s="104" t="str">
        <f t="shared" si="305"/>
        <v/>
      </c>
      <c r="NB67" s="102"/>
      <c r="NC67" s="104" t="str">
        <f t="shared" si="211"/>
        <v/>
      </c>
      <c r="ND67" s="102"/>
      <c r="NE67" s="102"/>
      <c r="NF67" s="104" t="str">
        <f t="shared" si="306"/>
        <v/>
      </c>
      <c r="NG67" s="102"/>
      <c r="NH67" s="104" t="str">
        <f t="shared" si="212"/>
        <v/>
      </c>
      <c r="NI67" s="102"/>
      <c r="NJ67" s="102"/>
      <c r="NK67" s="104" t="str">
        <f t="shared" si="307"/>
        <v/>
      </c>
      <c r="NL67" s="102"/>
      <c r="NM67" s="104" t="str">
        <f t="shared" si="213"/>
        <v/>
      </c>
      <c r="NN67" s="102"/>
      <c r="NO67" s="102"/>
      <c r="NP67" s="104" t="str">
        <f t="shared" si="308"/>
        <v/>
      </c>
      <c r="NQ67" s="102"/>
      <c r="NR67" s="104" t="str">
        <f t="shared" si="214"/>
        <v/>
      </c>
      <c r="NS67" s="104" t="str">
        <f t="shared" si="215"/>
        <v/>
      </c>
      <c r="NT67" s="104" t="str">
        <f t="shared" si="216"/>
        <v/>
      </c>
      <c r="NU67" s="104" t="str">
        <f t="shared" si="217"/>
        <v/>
      </c>
      <c r="NV67" s="104" t="str">
        <f t="shared" si="218"/>
        <v/>
      </c>
      <c r="NW67" s="104" t="str">
        <f t="shared" si="219"/>
        <v/>
      </c>
      <c r="NX67" s="105" t="str">
        <f t="shared" si="309"/>
        <v/>
      </c>
      <c r="NY67" s="109" t="str">
        <f t="shared" si="220"/>
        <v/>
      </c>
      <c r="OA67" s="104" t="str">
        <f t="shared" si="310"/>
        <v/>
      </c>
      <c r="OB67" s="104" t="str">
        <f t="shared" si="311"/>
        <v/>
      </c>
      <c r="OC67" s="104" t="str">
        <f t="shared" si="312"/>
        <v/>
      </c>
      <c r="OD67" s="104" t="str">
        <f t="shared" si="313"/>
        <v/>
      </c>
      <c r="OE67" s="104" t="str">
        <f t="shared" si="314"/>
        <v/>
      </c>
      <c r="OF67" s="104" t="str">
        <f t="shared" si="315"/>
        <v/>
      </c>
      <c r="OG67" s="104" t="str">
        <f t="shared" si="316"/>
        <v/>
      </c>
      <c r="OH67" s="104" t="str">
        <f t="shared" si="317"/>
        <v/>
      </c>
      <c r="OI67" s="104" t="str">
        <f t="shared" si="318"/>
        <v/>
      </c>
      <c r="OJ67" s="104" t="str">
        <f t="shared" si="319"/>
        <v/>
      </c>
      <c r="OK67" s="104" t="str">
        <f t="shared" si="320"/>
        <v/>
      </c>
      <c r="OL67" s="104" t="str">
        <f t="shared" si="84"/>
        <v/>
      </c>
      <c r="OM67" s="134"/>
      <c r="ON67" s="104" t="str">
        <f t="shared" si="321"/>
        <v/>
      </c>
      <c r="OO67" s="104" t="str">
        <f t="shared" si="322"/>
        <v/>
      </c>
      <c r="OP67" s="104" t="str">
        <f t="shared" si="229"/>
        <v/>
      </c>
      <c r="OQ67" s="104" t="str">
        <f t="shared" si="230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323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36"/>
        <v>63</v>
      </c>
      <c r="B68" s="237"/>
      <c r="C68" s="237"/>
      <c r="D68" s="237"/>
      <c r="E68" s="238"/>
      <c r="F68" s="102"/>
      <c r="G68" s="102"/>
      <c r="H68" s="104" t="str">
        <f t="shared" si="237"/>
        <v/>
      </c>
      <c r="I68" s="102"/>
      <c r="J68" s="104" t="str">
        <f t="shared" si="90"/>
        <v/>
      </c>
      <c r="K68" s="102"/>
      <c r="L68" s="102"/>
      <c r="M68" s="104" t="str">
        <f t="shared" si="238"/>
        <v/>
      </c>
      <c r="N68" s="102"/>
      <c r="O68" s="104" t="str">
        <f t="shared" si="91"/>
        <v/>
      </c>
      <c r="P68" s="102"/>
      <c r="Q68" s="102"/>
      <c r="R68" s="104" t="str">
        <f t="shared" si="239"/>
        <v/>
      </c>
      <c r="S68" s="102"/>
      <c r="T68" s="104" t="str">
        <f t="shared" si="92"/>
        <v/>
      </c>
      <c r="U68" s="102"/>
      <c r="V68" s="102"/>
      <c r="W68" s="104" t="str">
        <f t="shared" si="240"/>
        <v/>
      </c>
      <c r="X68" s="102"/>
      <c r="Y68" s="104" t="str">
        <f t="shared" si="93"/>
        <v/>
      </c>
      <c r="Z68" s="102"/>
      <c r="AA68" s="102"/>
      <c r="AB68" s="104" t="str">
        <f t="shared" si="241"/>
        <v/>
      </c>
      <c r="AC68" s="102"/>
      <c r="AD68" s="104" t="str">
        <f t="shared" si="94"/>
        <v/>
      </c>
      <c r="AE68" s="104" t="str">
        <f t="shared" si="95"/>
        <v/>
      </c>
      <c r="AF68" s="104" t="str">
        <f t="shared" si="96"/>
        <v/>
      </c>
      <c r="AG68" s="104" t="str">
        <f t="shared" si="97"/>
        <v/>
      </c>
      <c r="AH68" s="104" t="str">
        <f t="shared" si="98"/>
        <v/>
      </c>
      <c r="AI68" s="104" t="str">
        <f t="shared" si="99"/>
        <v/>
      </c>
      <c r="AJ68" s="105" t="str">
        <f t="shared" si="242"/>
        <v/>
      </c>
      <c r="AK68" s="109" t="str">
        <f t="shared" si="243"/>
        <v/>
      </c>
      <c r="AL68" s="102"/>
      <c r="AM68" s="102"/>
      <c r="AN68" s="104" t="str">
        <f t="shared" si="244"/>
        <v/>
      </c>
      <c r="AO68" s="102"/>
      <c r="AP68" s="104" t="str">
        <f t="shared" si="100"/>
        <v/>
      </c>
      <c r="AQ68" s="102"/>
      <c r="AR68" s="102"/>
      <c r="AS68" s="104" t="str">
        <f t="shared" si="245"/>
        <v/>
      </c>
      <c r="AT68" s="102"/>
      <c r="AU68" s="104" t="str">
        <f t="shared" si="101"/>
        <v/>
      </c>
      <c r="AV68" s="102"/>
      <c r="AW68" s="102"/>
      <c r="AX68" s="104" t="str">
        <f t="shared" si="246"/>
        <v/>
      </c>
      <c r="AY68" s="102"/>
      <c r="AZ68" s="104" t="str">
        <f t="shared" si="102"/>
        <v/>
      </c>
      <c r="BA68" s="102"/>
      <c r="BB68" s="102"/>
      <c r="BC68" s="104" t="str">
        <f t="shared" si="247"/>
        <v/>
      </c>
      <c r="BD68" s="102"/>
      <c r="BE68" s="104" t="str">
        <f t="shared" si="103"/>
        <v/>
      </c>
      <c r="BF68" s="102"/>
      <c r="BG68" s="102"/>
      <c r="BH68" s="104" t="str">
        <f t="shared" si="248"/>
        <v/>
      </c>
      <c r="BI68" s="102"/>
      <c r="BJ68" s="104" t="str">
        <f t="shared" si="104"/>
        <v/>
      </c>
      <c r="BK68" s="104" t="str">
        <f t="shared" si="105"/>
        <v/>
      </c>
      <c r="BL68" s="104" t="str">
        <f t="shared" si="106"/>
        <v/>
      </c>
      <c r="BM68" s="104" t="str">
        <f t="shared" si="107"/>
        <v/>
      </c>
      <c r="BN68" s="104" t="str">
        <f t="shared" si="108"/>
        <v/>
      </c>
      <c r="BO68" s="104" t="str">
        <f t="shared" si="109"/>
        <v/>
      </c>
      <c r="BP68" s="105" t="str">
        <f t="shared" si="249"/>
        <v/>
      </c>
      <c r="BQ68" s="109" t="str">
        <f t="shared" si="110"/>
        <v/>
      </c>
      <c r="BR68" s="102"/>
      <c r="BS68" s="102"/>
      <c r="BT68" s="104" t="str">
        <f t="shared" si="250"/>
        <v/>
      </c>
      <c r="BU68" s="102"/>
      <c r="BV68" s="104" t="str">
        <f t="shared" si="111"/>
        <v/>
      </c>
      <c r="BW68" s="102"/>
      <c r="BX68" s="102"/>
      <c r="BY68" s="104" t="str">
        <f t="shared" si="251"/>
        <v/>
      </c>
      <c r="BZ68" s="102"/>
      <c r="CA68" s="104" t="str">
        <f t="shared" si="112"/>
        <v/>
      </c>
      <c r="CB68" s="102"/>
      <c r="CC68" s="102"/>
      <c r="CD68" s="104" t="str">
        <f t="shared" si="252"/>
        <v/>
      </c>
      <c r="CE68" s="102"/>
      <c r="CF68" s="104" t="str">
        <f t="shared" si="113"/>
        <v/>
      </c>
      <c r="CG68" s="102"/>
      <c r="CH68" s="102"/>
      <c r="CI68" s="104" t="str">
        <f t="shared" si="253"/>
        <v/>
      </c>
      <c r="CJ68" s="102"/>
      <c r="CK68" s="104" t="str">
        <f t="shared" si="114"/>
        <v/>
      </c>
      <c r="CL68" s="102"/>
      <c r="CM68" s="102"/>
      <c r="CN68" s="104" t="str">
        <f t="shared" si="254"/>
        <v/>
      </c>
      <c r="CO68" s="102"/>
      <c r="CP68" s="104" t="str">
        <f t="shared" si="115"/>
        <v/>
      </c>
      <c r="CQ68" s="104" t="str">
        <f t="shared" si="116"/>
        <v/>
      </c>
      <c r="CR68" s="104" t="str">
        <f t="shared" si="117"/>
        <v/>
      </c>
      <c r="CS68" s="104" t="str">
        <f t="shared" si="118"/>
        <v/>
      </c>
      <c r="CT68" s="104" t="str">
        <f t="shared" si="119"/>
        <v/>
      </c>
      <c r="CU68" s="104" t="str">
        <f t="shared" si="120"/>
        <v/>
      </c>
      <c r="CV68" s="105" t="str">
        <f t="shared" si="255"/>
        <v/>
      </c>
      <c r="CW68" s="109" t="str">
        <f t="shared" si="121"/>
        <v/>
      </c>
      <c r="CX68" s="102"/>
      <c r="CY68" s="102"/>
      <c r="CZ68" s="104" t="str">
        <f t="shared" si="256"/>
        <v/>
      </c>
      <c r="DA68" s="102"/>
      <c r="DB68" s="104" t="str">
        <f t="shared" si="122"/>
        <v/>
      </c>
      <c r="DC68" s="102"/>
      <c r="DD68" s="102"/>
      <c r="DE68" s="104" t="str">
        <f t="shared" si="257"/>
        <v/>
      </c>
      <c r="DF68" s="102"/>
      <c r="DG68" s="104" t="str">
        <f t="shared" si="123"/>
        <v/>
      </c>
      <c r="DH68" s="102"/>
      <c r="DI68" s="102"/>
      <c r="DJ68" s="104" t="str">
        <f t="shared" si="258"/>
        <v/>
      </c>
      <c r="DK68" s="102"/>
      <c r="DL68" s="104" t="str">
        <f t="shared" si="124"/>
        <v/>
      </c>
      <c r="DM68" s="102"/>
      <c r="DN68" s="102"/>
      <c r="DO68" s="104" t="str">
        <f t="shared" si="259"/>
        <v/>
      </c>
      <c r="DP68" s="102"/>
      <c r="DQ68" s="104" t="str">
        <f t="shared" si="125"/>
        <v/>
      </c>
      <c r="DR68" s="102"/>
      <c r="DS68" s="102"/>
      <c r="DT68" s="104" t="str">
        <f t="shared" si="260"/>
        <v/>
      </c>
      <c r="DU68" s="102"/>
      <c r="DV68" s="104" t="str">
        <f t="shared" si="126"/>
        <v/>
      </c>
      <c r="DW68" s="104" t="str">
        <f t="shared" si="127"/>
        <v/>
      </c>
      <c r="DX68" s="104" t="str">
        <f t="shared" si="128"/>
        <v/>
      </c>
      <c r="DY68" s="104" t="str">
        <f t="shared" si="129"/>
        <v/>
      </c>
      <c r="DZ68" s="104" t="str">
        <f t="shared" si="130"/>
        <v/>
      </c>
      <c r="EA68" s="104" t="str">
        <f t="shared" si="131"/>
        <v/>
      </c>
      <c r="EB68" s="105" t="str">
        <f t="shared" si="261"/>
        <v/>
      </c>
      <c r="EC68" s="109" t="str">
        <f t="shared" si="132"/>
        <v/>
      </c>
      <c r="ED68" s="102"/>
      <c r="EE68" s="102"/>
      <c r="EF68" s="104" t="str">
        <f t="shared" si="262"/>
        <v/>
      </c>
      <c r="EG68" s="102"/>
      <c r="EH68" s="104" t="str">
        <f t="shared" si="133"/>
        <v/>
      </c>
      <c r="EI68" s="102"/>
      <c r="EJ68" s="102"/>
      <c r="EK68" s="104" t="str">
        <f t="shared" si="263"/>
        <v/>
      </c>
      <c r="EL68" s="102"/>
      <c r="EM68" s="104" t="str">
        <f t="shared" si="134"/>
        <v/>
      </c>
      <c r="EN68" s="102"/>
      <c r="EO68" s="102"/>
      <c r="EP68" s="104" t="str">
        <f t="shared" si="264"/>
        <v/>
      </c>
      <c r="EQ68" s="102"/>
      <c r="ER68" s="104" t="str">
        <f t="shared" si="135"/>
        <v/>
      </c>
      <c r="ES68" s="102"/>
      <c r="ET68" s="102"/>
      <c r="EU68" s="104" t="str">
        <f t="shared" si="265"/>
        <v/>
      </c>
      <c r="EV68" s="102"/>
      <c r="EW68" s="104" t="str">
        <f t="shared" si="136"/>
        <v/>
      </c>
      <c r="EX68" s="102"/>
      <c r="EY68" s="102"/>
      <c r="EZ68" s="104" t="str">
        <f t="shared" si="266"/>
        <v/>
      </c>
      <c r="FA68" s="102"/>
      <c r="FB68" s="104" t="str">
        <f t="shared" si="137"/>
        <v/>
      </c>
      <c r="FC68" s="104" t="str">
        <f t="shared" si="138"/>
        <v/>
      </c>
      <c r="FD68" s="104" t="str">
        <f t="shared" si="139"/>
        <v/>
      </c>
      <c r="FE68" s="104" t="str">
        <f t="shared" si="140"/>
        <v/>
      </c>
      <c r="FF68" s="104" t="str">
        <f t="shared" si="141"/>
        <v/>
      </c>
      <c r="FG68" s="104" t="str">
        <f t="shared" si="142"/>
        <v/>
      </c>
      <c r="FH68" s="105" t="str">
        <f t="shared" si="267"/>
        <v/>
      </c>
      <c r="FI68" s="109" t="str">
        <f t="shared" si="143"/>
        <v/>
      </c>
      <c r="FJ68" s="102"/>
      <c r="FK68" s="102"/>
      <c r="FL68" s="104" t="str">
        <f t="shared" si="268"/>
        <v/>
      </c>
      <c r="FM68" s="102"/>
      <c r="FN68" s="104" t="str">
        <f t="shared" si="144"/>
        <v/>
      </c>
      <c r="FO68" s="102"/>
      <c r="FP68" s="102"/>
      <c r="FQ68" s="104" t="str">
        <f t="shared" si="269"/>
        <v/>
      </c>
      <c r="FR68" s="102"/>
      <c r="FS68" s="104" t="str">
        <f t="shared" si="145"/>
        <v/>
      </c>
      <c r="FT68" s="102"/>
      <c r="FU68" s="102"/>
      <c r="FV68" s="104" t="str">
        <f t="shared" si="270"/>
        <v/>
      </c>
      <c r="FW68" s="102"/>
      <c r="FX68" s="104" t="str">
        <f t="shared" si="146"/>
        <v/>
      </c>
      <c r="FY68" s="102"/>
      <c r="FZ68" s="102"/>
      <c r="GA68" s="104" t="str">
        <f t="shared" si="271"/>
        <v/>
      </c>
      <c r="GB68" s="102"/>
      <c r="GC68" s="104" t="str">
        <f t="shared" si="147"/>
        <v/>
      </c>
      <c r="GD68" s="102"/>
      <c r="GE68" s="102"/>
      <c r="GF68" s="104" t="str">
        <f t="shared" si="272"/>
        <v/>
      </c>
      <c r="GG68" s="102"/>
      <c r="GH68" s="104" t="str">
        <f t="shared" si="148"/>
        <v/>
      </c>
      <c r="GI68" s="104" t="str">
        <f t="shared" si="149"/>
        <v/>
      </c>
      <c r="GJ68" s="104" t="str">
        <f t="shared" si="150"/>
        <v/>
      </c>
      <c r="GK68" s="104" t="str">
        <f t="shared" si="151"/>
        <v/>
      </c>
      <c r="GL68" s="104" t="str">
        <f t="shared" si="152"/>
        <v/>
      </c>
      <c r="GM68" s="104" t="str">
        <f t="shared" si="153"/>
        <v/>
      </c>
      <c r="GN68" s="105" t="str">
        <f t="shared" si="273"/>
        <v/>
      </c>
      <c r="GO68" s="109" t="str">
        <f t="shared" si="154"/>
        <v/>
      </c>
      <c r="GP68" s="102"/>
      <c r="GQ68" s="102"/>
      <c r="GR68" s="104" t="str">
        <f t="shared" si="274"/>
        <v/>
      </c>
      <c r="GS68" s="102"/>
      <c r="GT68" s="104" t="str">
        <f t="shared" si="155"/>
        <v/>
      </c>
      <c r="GU68" s="102"/>
      <c r="GV68" s="102"/>
      <c r="GW68" s="104" t="str">
        <f t="shared" si="275"/>
        <v/>
      </c>
      <c r="GX68" s="102"/>
      <c r="GY68" s="104" t="str">
        <f t="shared" si="156"/>
        <v/>
      </c>
      <c r="GZ68" s="102"/>
      <c r="HA68" s="102"/>
      <c r="HB68" s="104" t="str">
        <f t="shared" si="276"/>
        <v/>
      </c>
      <c r="HC68" s="102"/>
      <c r="HD68" s="104" t="str">
        <f t="shared" si="157"/>
        <v/>
      </c>
      <c r="HE68" s="102"/>
      <c r="HF68" s="102"/>
      <c r="HG68" s="104" t="str">
        <f t="shared" si="277"/>
        <v/>
      </c>
      <c r="HH68" s="102"/>
      <c r="HI68" s="104" t="str">
        <f t="shared" si="158"/>
        <v/>
      </c>
      <c r="HJ68" s="102"/>
      <c r="HK68" s="102"/>
      <c r="HL68" s="104" t="str">
        <f t="shared" si="278"/>
        <v/>
      </c>
      <c r="HM68" s="102"/>
      <c r="HN68" s="104" t="str">
        <f t="shared" si="159"/>
        <v/>
      </c>
      <c r="HO68" s="104" t="str">
        <f t="shared" si="160"/>
        <v/>
      </c>
      <c r="HP68" s="104" t="str">
        <f t="shared" si="161"/>
        <v/>
      </c>
      <c r="HQ68" s="104" t="str">
        <f t="shared" si="162"/>
        <v/>
      </c>
      <c r="HR68" s="104" t="str">
        <f t="shared" si="163"/>
        <v/>
      </c>
      <c r="HS68" s="104" t="str">
        <f t="shared" si="164"/>
        <v/>
      </c>
      <c r="HT68" s="105" t="str">
        <f t="shared" si="279"/>
        <v/>
      </c>
      <c r="HU68" s="109" t="str">
        <f t="shared" si="165"/>
        <v/>
      </c>
      <c r="HV68" s="102"/>
      <c r="HW68" s="102"/>
      <c r="HX68" s="104" t="str">
        <f t="shared" si="280"/>
        <v/>
      </c>
      <c r="HY68" s="102"/>
      <c r="HZ68" s="104" t="str">
        <f t="shared" si="166"/>
        <v/>
      </c>
      <c r="IA68" s="102"/>
      <c r="IB68" s="102"/>
      <c r="IC68" s="104" t="str">
        <f t="shared" si="281"/>
        <v/>
      </c>
      <c r="ID68" s="102"/>
      <c r="IE68" s="104" t="str">
        <f t="shared" si="167"/>
        <v/>
      </c>
      <c r="IF68" s="102"/>
      <c r="IG68" s="102"/>
      <c r="IH68" s="104" t="str">
        <f t="shared" si="282"/>
        <v/>
      </c>
      <c r="II68" s="102"/>
      <c r="IJ68" s="104" t="str">
        <f t="shared" si="168"/>
        <v/>
      </c>
      <c r="IK68" s="102"/>
      <c r="IL68" s="102"/>
      <c r="IM68" s="104" t="str">
        <f t="shared" si="283"/>
        <v/>
      </c>
      <c r="IN68" s="102"/>
      <c r="IO68" s="104" t="str">
        <f t="shared" si="169"/>
        <v/>
      </c>
      <c r="IP68" s="102"/>
      <c r="IQ68" s="102"/>
      <c r="IR68" s="104" t="str">
        <f t="shared" si="284"/>
        <v/>
      </c>
      <c r="IS68" s="102"/>
      <c r="IT68" s="104" t="str">
        <f t="shared" si="170"/>
        <v/>
      </c>
      <c r="IU68" s="104" t="str">
        <f t="shared" si="171"/>
        <v/>
      </c>
      <c r="IV68" s="104" t="str">
        <f t="shared" si="172"/>
        <v/>
      </c>
      <c r="IW68" s="104" t="str">
        <f t="shared" si="173"/>
        <v/>
      </c>
      <c r="IX68" s="104" t="str">
        <f t="shared" si="174"/>
        <v/>
      </c>
      <c r="IY68" s="104" t="str">
        <f t="shared" si="175"/>
        <v/>
      </c>
      <c r="IZ68" s="105" t="str">
        <f t="shared" si="285"/>
        <v/>
      </c>
      <c r="JA68" s="109" t="str">
        <f t="shared" si="176"/>
        <v/>
      </c>
      <c r="JB68" s="102"/>
      <c r="JC68" s="102"/>
      <c r="JD68" s="104" t="str">
        <f t="shared" si="286"/>
        <v/>
      </c>
      <c r="JE68" s="102"/>
      <c r="JF68" s="104" t="str">
        <f t="shared" si="177"/>
        <v/>
      </c>
      <c r="JG68" s="102"/>
      <c r="JH68" s="102"/>
      <c r="JI68" s="104" t="str">
        <f t="shared" si="287"/>
        <v/>
      </c>
      <c r="JJ68" s="102"/>
      <c r="JK68" s="104" t="str">
        <f t="shared" si="178"/>
        <v/>
      </c>
      <c r="JL68" s="102"/>
      <c r="JM68" s="102"/>
      <c r="JN68" s="104" t="str">
        <f t="shared" si="288"/>
        <v/>
      </c>
      <c r="JO68" s="102"/>
      <c r="JP68" s="104" t="str">
        <f t="shared" si="179"/>
        <v/>
      </c>
      <c r="JQ68" s="102"/>
      <c r="JR68" s="102"/>
      <c r="JS68" s="104" t="str">
        <f t="shared" si="289"/>
        <v/>
      </c>
      <c r="JT68" s="102"/>
      <c r="JU68" s="104" t="str">
        <f t="shared" si="180"/>
        <v/>
      </c>
      <c r="JV68" s="102"/>
      <c r="JW68" s="102"/>
      <c r="JX68" s="104" t="str">
        <f t="shared" si="290"/>
        <v/>
      </c>
      <c r="JY68" s="102"/>
      <c r="JZ68" s="104" t="str">
        <f t="shared" si="181"/>
        <v/>
      </c>
      <c r="KA68" s="104" t="str">
        <f t="shared" si="182"/>
        <v/>
      </c>
      <c r="KB68" s="104" t="str">
        <f t="shared" si="183"/>
        <v/>
      </c>
      <c r="KC68" s="104" t="str">
        <f t="shared" si="184"/>
        <v/>
      </c>
      <c r="KD68" s="104" t="str">
        <f t="shared" si="185"/>
        <v/>
      </c>
      <c r="KE68" s="104" t="str">
        <f t="shared" si="186"/>
        <v/>
      </c>
      <c r="KF68" s="105" t="str">
        <f t="shared" si="291"/>
        <v/>
      </c>
      <c r="KG68" s="109" t="str">
        <f t="shared" si="187"/>
        <v/>
      </c>
      <c r="KH68" s="102"/>
      <c r="KI68" s="102"/>
      <c r="KJ68" s="104" t="str">
        <f t="shared" si="292"/>
        <v/>
      </c>
      <c r="KK68" s="102"/>
      <c r="KL68" s="104" t="str">
        <f t="shared" si="188"/>
        <v/>
      </c>
      <c r="KM68" s="102"/>
      <c r="KN68" s="102"/>
      <c r="KO68" s="104" t="str">
        <f t="shared" si="293"/>
        <v/>
      </c>
      <c r="KP68" s="102"/>
      <c r="KQ68" s="104" t="str">
        <f t="shared" si="189"/>
        <v/>
      </c>
      <c r="KR68" s="102"/>
      <c r="KS68" s="102"/>
      <c r="KT68" s="104" t="str">
        <f t="shared" si="294"/>
        <v/>
      </c>
      <c r="KU68" s="102"/>
      <c r="KV68" s="104" t="str">
        <f t="shared" si="190"/>
        <v/>
      </c>
      <c r="KW68" s="102"/>
      <c r="KX68" s="102"/>
      <c r="KY68" s="104" t="str">
        <f t="shared" si="295"/>
        <v/>
      </c>
      <c r="KZ68" s="102"/>
      <c r="LA68" s="104" t="str">
        <f t="shared" si="191"/>
        <v/>
      </c>
      <c r="LB68" s="102"/>
      <c r="LC68" s="102"/>
      <c r="LD68" s="104" t="str">
        <f t="shared" si="296"/>
        <v/>
      </c>
      <c r="LE68" s="102"/>
      <c r="LF68" s="104" t="str">
        <f t="shared" si="192"/>
        <v/>
      </c>
      <c r="LG68" s="104" t="str">
        <f t="shared" si="193"/>
        <v/>
      </c>
      <c r="LH68" s="104" t="str">
        <f t="shared" si="194"/>
        <v/>
      </c>
      <c r="LI68" s="104" t="str">
        <f t="shared" si="195"/>
        <v/>
      </c>
      <c r="LJ68" s="104" t="str">
        <f t="shared" si="196"/>
        <v/>
      </c>
      <c r="LK68" s="104" t="str">
        <f t="shared" si="197"/>
        <v/>
      </c>
      <c r="LL68" s="105" t="str">
        <f t="shared" si="297"/>
        <v/>
      </c>
      <c r="LM68" s="109" t="str">
        <f t="shared" si="198"/>
        <v/>
      </c>
      <c r="LN68" s="102"/>
      <c r="LO68" s="102"/>
      <c r="LP68" s="104" t="str">
        <f t="shared" si="298"/>
        <v/>
      </c>
      <c r="LQ68" s="102"/>
      <c r="LR68" s="104" t="str">
        <f t="shared" si="199"/>
        <v/>
      </c>
      <c r="LS68" s="102"/>
      <c r="LT68" s="102"/>
      <c r="LU68" s="104" t="str">
        <f t="shared" si="299"/>
        <v/>
      </c>
      <c r="LV68" s="102"/>
      <c r="LW68" s="104" t="str">
        <f t="shared" si="200"/>
        <v/>
      </c>
      <c r="LX68" s="102"/>
      <c r="LY68" s="102"/>
      <c r="LZ68" s="104" t="str">
        <f t="shared" si="300"/>
        <v/>
      </c>
      <c r="MA68" s="102"/>
      <c r="MB68" s="104" t="str">
        <f t="shared" si="201"/>
        <v/>
      </c>
      <c r="MC68" s="102"/>
      <c r="MD68" s="102"/>
      <c r="ME68" s="104" t="str">
        <f t="shared" si="301"/>
        <v/>
      </c>
      <c r="MF68" s="102"/>
      <c r="MG68" s="104" t="str">
        <f t="shared" si="202"/>
        <v/>
      </c>
      <c r="MH68" s="102"/>
      <c r="MI68" s="102"/>
      <c r="MJ68" s="104" t="str">
        <f t="shared" si="302"/>
        <v/>
      </c>
      <c r="MK68" s="102"/>
      <c r="ML68" s="104" t="str">
        <f t="shared" si="203"/>
        <v/>
      </c>
      <c r="MM68" s="104" t="str">
        <f t="shared" si="204"/>
        <v/>
      </c>
      <c r="MN68" s="104" t="str">
        <f t="shared" si="205"/>
        <v/>
      </c>
      <c r="MO68" s="104" t="str">
        <f t="shared" si="206"/>
        <v/>
      </c>
      <c r="MP68" s="104" t="str">
        <f t="shared" si="207"/>
        <v/>
      </c>
      <c r="MQ68" s="104" t="str">
        <f t="shared" si="208"/>
        <v/>
      </c>
      <c r="MR68" s="105" t="str">
        <f t="shared" si="303"/>
        <v/>
      </c>
      <c r="MS68" s="109" t="str">
        <f t="shared" si="209"/>
        <v/>
      </c>
      <c r="MT68" s="102"/>
      <c r="MU68" s="102"/>
      <c r="MV68" s="104" t="str">
        <f t="shared" si="304"/>
        <v/>
      </c>
      <c r="MW68" s="102"/>
      <c r="MX68" s="104" t="str">
        <f t="shared" si="210"/>
        <v/>
      </c>
      <c r="MY68" s="102"/>
      <c r="MZ68" s="102"/>
      <c r="NA68" s="104" t="str">
        <f t="shared" si="305"/>
        <v/>
      </c>
      <c r="NB68" s="102"/>
      <c r="NC68" s="104" t="str">
        <f t="shared" si="211"/>
        <v/>
      </c>
      <c r="ND68" s="102"/>
      <c r="NE68" s="102"/>
      <c r="NF68" s="104" t="str">
        <f t="shared" si="306"/>
        <v/>
      </c>
      <c r="NG68" s="102"/>
      <c r="NH68" s="104" t="str">
        <f t="shared" si="212"/>
        <v/>
      </c>
      <c r="NI68" s="102"/>
      <c r="NJ68" s="102"/>
      <c r="NK68" s="104" t="str">
        <f t="shared" si="307"/>
        <v/>
      </c>
      <c r="NL68" s="102"/>
      <c r="NM68" s="104" t="str">
        <f t="shared" si="213"/>
        <v/>
      </c>
      <c r="NN68" s="102"/>
      <c r="NO68" s="102"/>
      <c r="NP68" s="104" t="str">
        <f t="shared" si="308"/>
        <v/>
      </c>
      <c r="NQ68" s="102"/>
      <c r="NR68" s="104" t="str">
        <f t="shared" si="214"/>
        <v/>
      </c>
      <c r="NS68" s="104" t="str">
        <f t="shared" si="215"/>
        <v/>
      </c>
      <c r="NT68" s="104" t="str">
        <f t="shared" si="216"/>
        <v/>
      </c>
      <c r="NU68" s="104" t="str">
        <f t="shared" si="217"/>
        <v/>
      </c>
      <c r="NV68" s="104" t="str">
        <f t="shared" si="218"/>
        <v/>
      </c>
      <c r="NW68" s="104" t="str">
        <f t="shared" si="219"/>
        <v/>
      </c>
      <c r="NX68" s="105" t="str">
        <f t="shared" si="309"/>
        <v/>
      </c>
      <c r="NY68" s="109" t="str">
        <f t="shared" si="220"/>
        <v/>
      </c>
      <c r="OA68" s="104" t="str">
        <f t="shared" si="310"/>
        <v/>
      </c>
      <c r="OB68" s="104" t="str">
        <f t="shared" si="311"/>
        <v/>
      </c>
      <c r="OC68" s="104" t="str">
        <f t="shared" si="312"/>
        <v/>
      </c>
      <c r="OD68" s="104" t="str">
        <f t="shared" si="313"/>
        <v/>
      </c>
      <c r="OE68" s="104" t="str">
        <f t="shared" si="314"/>
        <v/>
      </c>
      <c r="OF68" s="104" t="str">
        <f t="shared" si="315"/>
        <v/>
      </c>
      <c r="OG68" s="104" t="str">
        <f t="shared" si="316"/>
        <v/>
      </c>
      <c r="OH68" s="104" t="str">
        <f t="shared" si="317"/>
        <v/>
      </c>
      <c r="OI68" s="104" t="str">
        <f t="shared" si="318"/>
        <v/>
      </c>
      <c r="OJ68" s="104" t="str">
        <f t="shared" si="319"/>
        <v/>
      </c>
      <c r="OK68" s="104" t="str">
        <f t="shared" si="320"/>
        <v/>
      </c>
      <c r="OL68" s="104" t="str">
        <f t="shared" si="84"/>
        <v/>
      </c>
      <c r="OM68" s="134"/>
      <c r="ON68" s="104" t="str">
        <f t="shared" si="321"/>
        <v/>
      </c>
      <c r="OO68" s="104" t="str">
        <f t="shared" si="322"/>
        <v/>
      </c>
      <c r="OP68" s="104" t="str">
        <f t="shared" si="229"/>
        <v/>
      </c>
      <c r="OQ68" s="104" t="str">
        <f t="shared" si="230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323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36"/>
        <v>64</v>
      </c>
      <c r="B69" s="237"/>
      <c r="C69" s="237"/>
      <c r="D69" s="237"/>
      <c r="E69" s="238"/>
      <c r="F69" s="102"/>
      <c r="G69" s="102"/>
      <c r="H69" s="104" t="str">
        <f t="shared" si="237"/>
        <v/>
      </c>
      <c r="I69" s="102"/>
      <c r="J69" s="104" t="str">
        <f t="shared" si="90"/>
        <v/>
      </c>
      <c r="K69" s="102"/>
      <c r="L69" s="102"/>
      <c r="M69" s="104" t="str">
        <f t="shared" si="238"/>
        <v/>
      </c>
      <c r="N69" s="102"/>
      <c r="O69" s="104" t="str">
        <f t="shared" si="91"/>
        <v/>
      </c>
      <c r="P69" s="102"/>
      <c r="Q69" s="102"/>
      <c r="R69" s="104" t="str">
        <f t="shared" si="239"/>
        <v/>
      </c>
      <c r="S69" s="102"/>
      <c r="T69" s="104" t="str">
        <f t="shared" si="92"/>
        <v/>
      </c>
      <c r="U69" s="102"/>
      <c r="V69" s="102"/>
      <c r="W69" s="104" t="str">
        <f t="shared" si="240"/>
        <v/>
      </c>
      <c r="X69" s="102"/>
      <c r="Y69" s="104" t="str">
        <f t="shared" si="93"/>
        <v/>
      </c>
      <c r="Z69" s="102"/>
      <c r="AA69" s="102"/>
      <c r="AB69" s="104" t="str">
        <f t="shared" si="241"/>
        <v/>
      </c>
      <c r="AC69" s="102"/>
      <c r="AD69" s="104" t="str">
        <f t="shared" si="94"/>
        <v/>
      </c>
      <c r="AE69" s="104" t="str">
        <f t="shared" si="95"/>
        <v/>
      </c>
      <c r="AF69" s="104" t="str">
        <f t="shared" si="96"/>
        <v/>
      </c>
      <c r="AG69" s="104" t="str">
        <f t="shared" si="97"/>
        <v/>
      </c>
      <c r="AH69" s="104" t="str">
        <f t="shared" si="98"/>
        <v/>
      </c>
      <c r="AI69" s="104" t="str">
        <f t="shared" si="99"/>
        <v/>
      </c>
      <c r="AJ69" s="105" t="str">
        <f t="shared" si="242"/>
        <v/>
      </c>
      <c r="AK69" s="109" t="str">
        <f t="shared" si="243"/>
        <v/>
      </c>
      <c r="AL69" s="102"/>
      <c r="AM69" s="102"/>
      <c r="AN69" s="104" t="str">
        <f t="shared" si="244"/>
        <v/>
      </c>
      <c r="AO69" s="102"/>
      <c r="AP69" s="104" t="str">
        <f t="shared" si="100"/>
        <v/>
      </c>
      <c r="AQ69" s="102"/>
      <c r="AR69" s="102"/>
      <c r="AS69" s="104" t="str">
        <f t="shared" si="245"/>
        <v/>
      </c>
      <c r="AT69" s="102"/>
      <c r="AU69" s="104" t="str">
        <f t="shared" si="101"/>
        <v/>
      </c>
      <c r="AV69" s="102"/>
      <c r="AW69" s="102"/>
      <c r="AX69" s="104" t="str">
        <f t="shared" si="246"/>
        <v/>
      </c>
      <c r="AY69" s="102"/>
      <c r="AZ69" s="104" t="str">
        <f t="shared" si="102"/>
        <v/>
      </c>
      <c r="BA69" s="102"/>
      <c r="BB69" s="102"/>
      <c r="BC69" s="104" t="str">
        <f t="shared" si="247"/>
        <v/>
      </c>
      <c r="BD69" s="102"/>
      <c r="BE69" s="104" t="str">
        <f t="shared" si="103"/>
        <v/>
      </c>
      <c r="BF69" s="102"/>
      <c r="BG69" s="102"/>
      <c r="BH69" s="104" t="str">
        <f t="shared" si="248"/>
        <v/>
      </c>
      <c r="BI69" s="102"/>
      <c r="BJ69" s="104" t="str">
        <f t="shared" si="104"/>
        <v/>
      </c>
      <c r="BK69" s="104" t="str">
        <f t="shared" si="105"/>
        <v/>
      </c>
      <c r="BL69" s="104" t="str">
        <f t="shared" si="106"/>
        <v/>
      </c>
      <c r="BM69" s="104" t="str">
        <f t="shared" si="107"/>
        <v/>
      </c>
      <c r="BN69" s="104" t="str">
        <f t="shared" si="108"/>
        <v/>
      </c>
      <c r="BO69" s="104" t="str">
        <f t="shared" si="109"/>
        <v/>
      </c>
      <c r="BP69" s="105" t="str">
        <f t="shared" si="249"/>
        <v/>
      </c>
      <c r="BQ69" s="109" t="str">
        <f t="shared" si="110"/>
        <v/>
      </c>
      <c r="BR69" s="102"/>
      <c r="BS69" s="102"/>
      <c r="BT69" s="104" t="str">
        <f t="shared" si="250"/>
        <v/>
      </c>
      <c r="BU69" s="102"/>
      <c r="BV69" s="104" t="str">
        <f t="shared" si="111"/>
        <v/>
      </c>
      <c r="BW69" s="102"/>
      <c r="BX69" s="102"/>
      <c r="BY69" s="104" t="str">
        <f t="shared" si="251"/>
        <v/>
      </c>
      <c r="BZ69" s="102"/>
      <c r="CA69" s="104" t="str">
        <f t="shared" si="112"/>
        <v/>
      </c>
      <c r="CB69" s="102"/>
      <c r="CC69" s="102"/>
      <c r="CD69" s="104" t="str">
        <f t="shared" si="252"/>
        <v/>
      </c>
      <c r="CE69" s="102"/>
      <c r="CF69" s="104" t="str">
        <f t="shared" si="113"/>
        <v/>
      </c>
      <c r="CG69" s="102"/>
      <c r="CH69" s="102"/>
      <c r="CI69" s="104" t="str">
        <f t="shared" si="253"/>
        <v/>
      </c>
      <c r="CJ69" s="102"/>
      <c r="CK69" s="104" t="str">
        <f t="shared" si="114"/>
        <v/>
      </c>
      <c r="CL69" s="102"/>
      <c r="CM69" s="102"/>
      <c r="CN69" s="104" t="str">
        <f t="shared" si="254"/>
        <v/>
      </c>
      <c r="CO69" s="102"/>
      <c r="CP69" s="104" t="str">
        <f t="shared" si="115"/>
        <v/>
      </c>
      <c r="CQ69" s="104" t="str">
        <f t="shared" si="116"/>
        <v/>
      </c>
      <c r="CR69" s="104" t="str">
        <f t="shared" si="117"/>
        <v/>
      </c>
      <c r="CS69" s="104" t="str">
        <f t="shared" si="118"/>
        <v/>
      </c>
      <c r="CT69" s="104" t="str">
        <f t="shared" si="119"/>
        <v/>
      </c>
      <c r="CU69" s="104" t="str">
        <f t="shared" si="120"/>
        <v/>
      </c>
      <c r="CV69" s="105" t="str">
        <f t="shared" si="255"/>
        <v/>
      </c>
      <c r="CW69" s="109" t="str">
        <f t="shared" si="121"/>
        <v/>
      </c>
      <c r="CX69" s="102"/>
      <c r="CY69" s="102"/>
      <c r="CZ69" s="104" t="str">
        <f t="shared" si="256"/>
        <v/>
      </c>
      <c r="DA69" s="102"/>
      <c r="DB69" s="104" t="str">
        <f t="shared" si="122"/>
        <v/>
      </c>
      <c r="DC69" s="102"/>
      <c r="DD69" s="102"/>
      <c r="DE69" s="104" t="str">
        <f t="shared" si="257"/>
        <v/>
      </c>
      <c r="DF69" s="102"/>
      <c r="DG69" s="104" t="str">
        <f t="shared" si="123"/>
        <v/>
      </c>
      <c r="DH69" s="102"/>
      <c r="DI69" s="102"/>
      <c r="DJ69" s="104" t="str">
        <f t="shared" si="258"/>
        <v/>
      </c>
      <c r="DK69" s="102"/>
      <c r="DL69" s="104" t="str">
        <f t="shared" si="124"/>
        <v/>
      </c>
      <c r="DM69" s="102"/>
      <c r="DN69" s="102"/>
      <c r="DO69" s="104" t="str">
        <f t="shared" si="259"/>
        <v/>
      </c>
      <c r="DP69" s="102"/>
      <c r="DQ69" s="104" t="str">
        <f t="shared" si="125"/>
        <v/>
      </c>
      <c r="DR69" s="102"/>
      <c r="DS69" s="102"/>
      <c r="DT69" s="104" t="str">
        <f t="shared" si="260"/>
        <v/>
      </c>
      <c r="DU69" s="102"/>
      <c r="DV69" s="104" t="str">
        <f t="shared" si="126"/>
        <v/>
      </c>
      <c r="DW69" s="104" t="str">
        <f t="shared" si="127"/>
        <v/>
      </c>
      <c r="DX69" s="104" t="str">
        <f t="shared" si="128"/>
        <v/>
      </c>
      <c r="DY69" s="104" t="str">
        <f t="shared" si="129"/>
        <v/>
      </c>
      <c r="DZ69" s="104" t="str">
        <f t="shared" si="130"/>
        <v/>
      </c>
      <c r="EA69" s="104" t="str">
        <f t="shared" si="131"/>
        <v/>
      </c>
      <c r="EB69" s="105" t="str">
        <f t="shared" si="261"/>
        <v/>
      </c>
      <c r="EC69" s="109" t="str">
        <f t="shared" si="132"/>
        <v/>
      </c>
      <c r="ED69" s="102"/>
      <c r="EE69" s="102"/>
      <c r="EF69" s="104" t="str">
        <f t="shared" si="262"/>
        <v/>
      </c>
      <c r="EG69" s="102"/>
      <c r="EH69" s="104" t="str">
        <f t="shared" si="133"/>
        <v/>
      </c>
      <c r="EI69" s="102"/>
      <c r="EJ69" s="102"/>
      <c r="EK69" s="104" t="str">
        <f t="shared" si="263"/>
        <v/>
      </c>
      <c r="EL69" s="102"/>
      <c r="EM69" s="104" t="str">
        <f t="shared" si="134"/>
        <v/>
      </c>
      <c r="EN69" s="102"/>
      <c r="EO69" s="102"/>
      <c r="EP69" s="104" t="str">
        <f t="shared" si="264"/>
        <v/>
      </c>
      <c r="EQ69" s="102"/>
      <c r="ER69" s="104" t="str">
        <f t="shared" si="135"/>
        <v/>
      </c>
      <c r="ES69" s="102"/>
      <c r="ET69" s="102"/>
      <c r="EU69" s="104" t="str">
        <f t="shared" si="265"/>
        <v/>
      </c>
      <c r="EV69" s="102"/>
      <c r="EW69" s="104" t="str">
        <f t="shared" si="136"/>
        <v/>
      </c>
      <c r="EX69" s="102"/>
      <c r="EY69" s="102"/>
      <c r="EZ69" s="104" t="str">
        <f t="shared" si="266"/>
        <v/>
      </c>
      <c r="FA69" s="102"/>
      <c r="FB69" s="104" t="str">
        <f t="shared" si="137"/>
        <v/>
      </c>
      <c r="FC69" s="104" t="str">
        <f t="shared" si="138"/>
        <v/>
      </c>
      <c r="FD69" s="104" t="str">
        <f t="shared" si="139"/>
        <v/>
      </c>
      <c r="FE69" s="104" t="str">
        <f t="shared" si="140"/>
        <v/>
      </c>
      <c r="FF69" s="104" t="str">
        <f t="shared" si="141"/>
        <v/>
      </c>
      <c r="FG69" s="104" t="str">
        <f t="shared" si="142"/>
        <v/>
      </c>
      <c r="FH69" s="105" t="str">
        <f t="shared" si="267"/>
        <v/>
      </c>
      <c r="FI69" s="109" t="str">
        <f t="shared" si="143"/>
        <v/>
      </c>
      <c r="FJ69" s="102"/>
      <c r="FK69" s="102"/>
      <c r="FL69" s="104" t="str">
        <f t="shared" si="268"/>
        <v/>
      </c>
      <c r="FM69" s="102"/>
      <c r="FN69" s="104" t="str">
        <f t="shared" si="144"/>
        <v/>
      </c>
      <c r="FO69" s="102"/>
      <c r="FP69" s="102"/>
      <c r="FQ69" s="104" t="str">
        <f t="shared" si="269"/>
        <v/>
      </c>
      <c r="FR69" s="102"/>
      <c r="FS69" s="104" t="str">
        <f t="shared" si="145"/>
        <v/>
      </c>
      <c r="FT69" s="102"/>
      <c r="FU69" s="102"/>
      <c r="FV69" s="104" t="str">
        <f t="shared" si="270"/>
        <v/>
      </c>
      <c r="FW69" s="102"/>
      <c r="FX69" s="104" t="str">
        <f t="shared" si="146"/>
        <v/>
      </c>
      <c r="FY69" s="102"/>
      <c r="FZ69" s="102"/>
      <c r="GA69" s="104" t="str">
        <f t="shared" si="271"/>
        <v/>
      </c>
      <c r="GB69" s="102"/>
      <c r="GC69" s="104" t="str">
        <f t="shared" si="147"/>
        <v/>
      </c>
      <c r="GD69" s="102"/>
      <c r="GE69" s="102"/>
      <c r="GF69" s="104" t="str">
        <f t="shared" si="272"/>
        <v/>
      </c>
      <c r="GG69" s="102"/>
      <c r="GH69" s="104" t="str">
        <f t="shared" si="148"/>
        <v/>
      </c>
      <c r="GI69" s="104" t="str">
        <f t="shared" si="149"/>
        <v/>
      </c>
      <c r="GJ69" s="104" t="str">
        <f t="shared" si="150"/>
        <v/>
      </c>
      <c r="GK69" s="104" t="str">
        <f t="shared" si="151"/>
        <v/>
      </c>
      <c r="GL69" s="104" t="str">
        <f t="shared" si="152"/>
        <v/>
      </c>
      <c r="GM69" s="104" t="str">
        <f t="shared" si="153"/>
        <v/>
      </c>
      <c r="GN69" s="105" t="str">
        <f t="shared" si="273"/>
        <v/>
      </c>
      <c r="GO69" s="109" t="str">
        <f t="shared" si="154"/>
        <v/>
      </c>
      <c r="GP69" s="102"/>
      <c r="GQ69" s="102"/>
      <c r="GR69" s="104" t="str">
        <f t="shared" si="274"/>
        <v/>
      </c>
      <c r="GS69" s="102"/>
      <c r="GT69" s="104" t="str">
        <f t="shared" si="155"/>
        <v/>
      </c>
      <c r="GU69" s="102"/>
      <c r="GV69" s="102"/>
      <c r="GW69" s="104" t="str">
        <f t="shared" si="275"/>
        <v/>
      </c>
      <c r="GX69" s="102"/>
      <c r="GY69" s="104" t="str">
        <f t="shared" si="156"/>
        <v/>
      </c>
      <c r="GZ69" s="102"/>
      <c r="HA69" s="102"/>
      <c r="HB69" s="104" t="str">
        <f t="shared" si="276"/>
        <v/>
      </c>
      <c r="HC69" s="102"/>
      <c r="HD69" s="104" t="str">
        <f t="shared" si="157"/>
        <v/>
      </c>
      <c r="HE69" s="102"/>
      <c r="HF69" s="102"/>
      <c r="HG69" s="104" t="str">
        <f t="shared" si="277"/>
        <v/>
      </c>
      <c r="HH69" s="102"/>
      <c r="HI69" s="104" t="str">
        <f t="shared" si="158"/>
        <v/>
      </c>
      <c r="HJ69" s="102"/>
      <c r="HK69" s="102"/>
      <c r="HL69" s="104" t="str">
        <f t="shared" si="278"/>
        <v/>
      </c>
      <c r="HM69" s="102"/>
      <c r="HN69" s="104" t="str">
        <f t="shared" si="159"/>
        <v/>
      </c>
      <c r="HO69" s="104" t="str">
        <f t="shared" si="160"/>
        <v/>
      </c>
      <c r="HP69" s="104" t="str">
        <f t="shared" si="161"/>
        <v/>
      </c>
      <c r="HQ69" s="104" t="str">
        <f t="shared" si="162"/>
        <v/>
      </c>
      <c r="HR69" s="104" t="str">
        <f t="shared" si="163"/>
        <v/>
      </c>
      <c r="HS69" s="104" t="str">
        <f t="shared" si="164"/>
        <v/>
      </c>
      <c r="HT69" s="105" t="str">
        <f t="shared" si="279"/>
        <v/>
      </c>
      <c r="HU69" s="109" t="str">
        <f t="shared" si="165"/>
        <v/>
      </c>
      <c r="HV69" s="102"/>
      <c r="HW69" s="102"/>
      <c r="HX69" s="104" t="str">
        <f t="shared" si="280"/>
        <v/>
      </c>
      <c r="HY69" s="102"/>
      <c r="HZ69" s="104" t="str">
        <f t="shared" si="166"/>
        <v/>
      </c>
      <c r="IA69" s="102"/>
      <c r="IB69" s="102"/>
      <c r="IC69" s="104" t="str">
        <f t="shared" si="281"/>
        <v/>
      </c>
      <c r="ID69" s="102"/>
      <c r="IE69" s="104" t="str">
        <f t="shared" si="167"/>
        <v/>
      </c>
      <c r="IF69" s="102"/>
      <c r="IG69" s="102"/>
      <c r="IH69" s="104" t="str">
        <f t="shared" si="282"/>
        <v/>
      </c>
      <c r="II69" s="102"/>
      <c r="IJ69" s="104" t="str">
        <f t="shared" si="168"/>
        <v/>
      </c>
      <c r="IK69" s="102"/>
      <c r="IL69" s="102"/>
      <c r="IM69" s="104" t="str">
        <f t="shared" si="283"/>
        <v/>
      </c>
      <c r="IN69" s="102"/>
      <c r="IO69" s="104" t="str">
        <f t="shared" si="169"/>
        <v/>
      </c>
      <c r="IP69" s="102"/>
      <c r="IQ69" s="102"/>
      <c r="IR69" s="104" t="str">
        <f t="shared" si="284"/>
        <v/>
      </c>
      <c r="IS69" s="102"/>
      <c r="IT69" s="104" t="str">
        <f t="shared" si="170"/>
        <v/>
      </c>
      <c r="IU69" s="104" t="str">
        <f t="shared" si="171"/>
        <v/>
      </c>
      <c r="IV69" s="104" t="str">
        <f t="shared" si="172"/>
        <v/>
      </c>
      <c r="IW69" s="104" t="str">
        <f t="shared" si="173"/>
        <v/>
      </c>
      <c r="IX69" s="104" t="str">
        <f t="shared" si="174"/>
        <v/>
      </c>
      <c r="IY69" s="104" t="str">
        <f t="shared" si="175"/>
        <v/>
      </c>
      <c r="IZ69" s="105" t="str">
        <f t="shared" si="285"/>
        <v/>
      </c>
      <c r="JA69" s="109" t="str">
        <f t="shared" si="176"/>
        <v/>
      </c>
      <c r="JB69" s="102"/>
      <c r="JC69" s="102"/>
      <c r="JD69" s="104" t="str">
        <f t="shared" si="286"/>
        <v/>
      </c>
      <c r="JE69" s="102"/>
      <c r="JF69" s="104" t="str">
        <f t="shared" si="177"/>
        <v/>
      </c>
      <c r="JG69" s="102"/>
      <c r="JH69" s="102"/>
      <c r="JI69" s="104" t="str">
        <f t="shared" si="287"/>
        <v/>
      </c>
      <c r="JJ69" s="102"/>
      <c r="JK69" s="104" t="str">
        <f t="shared" si="178"/>
        <v/>
      </c>
      <c r="JL69" s="102"/>
      <c r="JM69" s="102"/>
      <c r="JN69" s="104" t="str">
        <f t="shared" si="288"/>
        <v/>
      </c>
      <c r="JO69" s="102"/>
      <c r="JP69" s="104" t="str">
        <f t="shared" si="179"/>
        <v/>
      </c>
      <c r="JQ69" s="102"/>
      <c r="JR69" s="102"/>
      <c r="JS69" s="104" t="str">
        <f t="shared" si="289"/>
        <v/>
      </c>
      <c r="JT69" s="102"/>
      <c r="JU69" s="104" t="str">
        <f t="shared" si="180"/>
        <v/>
      </c>
      <c r="JV69" s="102"/>
      <c r="JW69" s="102"/>
      <c r="JX69" s="104" t="str">
        <f t="shared" si="290"/>
        <v/>
      </c>
      <c r="JY69" s="102"/>
      <c r="JZ69" s="104" t="str">
        <f t="shared" si="181"/>
        <v/>
      </c>
      <c r="KA69" s="104" t="str">
        <f t="shared" si="182"/>
        <v/>
      </c>
      <c r="KB69" s="104" t="str">
        <f t="shared" si="183"/>
        <v/>
      </c>
      <c r="KC69" s="104" t="str">
        <f t="shared" si="184"/>
        <v/>
      </c>
      <c r="KD69" s="104" t="str">
        <f t="shared" si="185"/>
        <v/>
      </c>
      <c r="KE69" s="104" t="str">
        <f t="shared" si="186"/>
        <v/>
      </c>
      <c r="KF69" s="105" t="str">
        <f t="shared" si="291"/>
        <v/>
      </c>
      <c r="KG69" s="109" t="str">
        <f t="shared" si="187"/>
        <v/>
      </c>
      <c r="KH69" s="102"/>
      <c r="KI69" s="102"/>
      <c r="KJ69" s="104" t="str">
        <f t="shared" si="292"/>
        <v/>
      </c>
      <c r="KK69" s="102"/>
      <c r="KL69" s="104" t="str">
        <f t="shared" si="188"/>
        <v/>
      </c>
      <c r="KM69" s="102"/>
      <c r="KN69" s="102"/>
      <c r="KO69" s="104" t="str">
        <f t="shared" si="293"/>
        <v/>
      </c>
      <c r="KP69" s="102"/>
      <c r="KQ69" s="104" t="str">
        <f t="shared" si="189"/>
        <v/>
      </c>
      <c r="KR69" s="102"/>
      <c r="KS69" s="102"/>
      <c r="KT69" s="104" t="str">
        <f t="shared" si="294"/>
        <v/>
      </c>
      <c r="KU69" s="102"/>
      <c r="KV69" s="104" t="str">
        <f t="shared" si="190"/>
        <v/>
      </c>
      <c r="KW69" s="102"/>
      <c r="KX69" s="102"/>
      <c r="KY69" s="104" t="str">
        <f t="shared" si="295"/>
        <v/>
      </c>
      <c r="KZ69" s="102"/>
      <c r="LA69" s="104" t="str">
        <f t="shared" si="191"/>
        <v/>
      </c>
      <c r="LB69" s="102"/>
      <c r="LC69" s="102"/>
      <c r="LD69" s="104" t="str">
        <f t="shared" si="296"/>
        <v/>
      </c>
      <c r="LE69" s="102"/>
      <c r="LF69" s="104" t="str">
        <f t="shared" si="192"/>
        <v/>
      </c>
      <c r="LG69" s="104" t="str">
        <f t="shared" si="193"/>
        <v/>
      </c>
      <c r="LH69" s="104" t="str">
        <f t="shared" si="194"/>
        <v/>
      </c>
      <c r="LI69" s="104" t="str">
        <f t="shared" si="195"/>
        <v/>
      </c>
      <c r="LJ69" s="104" t="str">
        <f t="shared" si="196"/>
        <v/>
      </c>
      <c r="LK69" s="104" t="str">
        <f t="shared" si="197"/>
        <v/>
      </c>
      <c r="LL69" s="105" t="str">
        <f t="shared" si="297"/>
        <v/>
      </c>
      <c r="LM69" s="109" t="str">
        <f t="shared" si="198"/>
        <v/>
      </c>
      <c r="LN69" s="102"/>
      <c r="LO69" s="102"/>
      <c r="LP69" s="104" t="str">
        <f t="shared" si="298"/>
        <v/>
      </c>
      <c r="LQ69" s="102"/>
      <c r="LR69" s="104" t="str">
        <f t="shared" si="199"/>
        <v/>
      </c>
      <c r="LS69" s="102"/>
      <c r="LT69" s="102"/>
      <c r="LU69" s="104" t="str">
        <f t="shared" si="299"/>
        <v/>
      </c>
      <c r="LV69" s="102"/>
      <c r="LW69" s="104" t="str">
        <f t="shared" si="200"/>
        <v/>
      </c>
      <c r="LX69" s="102"/>
      <c r="LY69" s="102"/>
      <c r="LZ69" s="104" t="str">
        <f t="shared" si="300"/>
        <v/>
      </c>
      <c r="MA69" s="102"/>
      <c r="MB69" s="104" t="str">
        <f t="shared" si="201"/>
        <v/>
      </c>
      <c r="MC69" s="102"/>
      <c r="MD69" s="102"/>
      <c r="ME69" s="104" t="str">
        <f t="shared" si="301"/>
        <v/>
      </c>
      <c r="MF69" s="102"/>
      <c r="MG69" s="104" t="str">
        <f t="shared" si="202"/>
        <v/>
      </c>
      <c r="MH69" s="102"/>
      <c r="MI69" s="102"/>
      <c r="MJ69" s="104" t="str">
        <f t="shared" si="302"/>
        <v/>
      </c>
      <c r="MK69" s="102"/>
      <c r="ML69" s="104" t="str">
        <f t="shared" si="203"/>
        <v/>
      </c>
      <c r="MM69" s="104" t="str">
        <f t="shared" si="204"/>
        <v/>
      </c>
      <c r="MN69" s="104" t="str">
        <f t="shared" si="205"/>
        <v/>
      </c>
      <c r="MO69" s="104" t="str">
        <f t="shared" si="206"/>
        <v/>
      </c>
      <c r="MP69" s="104" t="str">
        <f t="shared" si="207"/>
        <v/>
      </c>
      <c r="MQ69" s="104" t="str">
        <f t="shared" si="208"/>
        <v/>
      </c>
      <c r="MR69" s="105" t="str">
        <f t="shared" si="303"/>
        <v/>
      </c>
      <c r="MS69" s="109" t="str">
        <f t="shared" si="209"/>
        <v/>
      </c>
      <c r="MT69" s="102"/>
      <c r="MU69" s="102"/>
      <c r="MV69" s="104" t="str">
        <f t="shared" si="304"/>
        <v/>
      </c>
      <c r="MW69" s="102"/>
      <c r="MX69" s="104" t="str">
        <f t="shared" si="210"/>
        <v/>
      </c>
      <c r="MY69" s="102"/>
      <c r="MZ69" s="102"/>
      <c r="NA69" s="104" t="str">
        <f t="shared" si="305"/>
        <v/>
      </c>
      <c r="NB69" s="102"/>
      <c r="NC69" s="104" t="str">
        <f t="shared" si="211"/>
        <v/>
      </c>
      <c r="ND69" s="102"/>
      <c r="NE69" s="102"/>
      <c r="NF69" s="104" t="str">
        <f t="shared" si="306"/>
        <v/>
      </c>
      <c r="NG69" s="102"/>
      <c r="NH69" s="104" t="str">
        <f t="shared" si="212"/>
        <v/>
      </c>
      <c r="NI69" s="102"/>
      <c r="NJ69" s="102"/>
      <c r="NK69" s="104" t="str">
        <f t="shared" si="307"/>
        <v/>
      </c>
      <c r="NL69" s="102"/>
      <c r="NM69" s="104" t="str">
        <f t="shared" si="213"/>
        <v/>
      </c>
      <c r="NN69" s="102"/>
      <c r="NO69" s="102"/>
      <c r="NP69" s="104" t="str">
        <f t="shared" si="308"/>
        <v/>
      </c>
      <c r="NQ69" s="102"/>
      <c r="NR69" s="104" t="str">
        <f t="shared" si="214"/>
        <v/>
      </c>
      <c r="NS69" s="104" t="str">
        <f t="shared" si="215"/>
        <v/>
      </c>
      <c r="NT69" s="104" t="str">
        <f t="shared" si="216"/>
        <v/>
      </c>
      <c r="NU69" s="104" t="str">
        <f t="shared" si="217"/>
        <v/>
      </c>
      <c r="NV69" s="104" t="str">
        <f t="shared" si="218"/>
        <v/>
      </c>
      <c r="NW69" s="104" t="str">
        <f t="shared" si="219"/>
        <v/>
      </c>
      <c r="NX69" s="105" t="str">
        <f t="shared" si="309"/>
        <v/>
      </c>
      <c r="NY69" s="109" t="str">
        <f t="shared" si="220"/>
        <v/>
      </c>
      <c r="OA69" s="104" t="str">
        <f t="shared" si="310"/>
        <v/>
      </c>
      <c r="OB69" s="104" t="str">
        <f t="shared" si="311"/>
        <v/>
      </c>
      <c r="OC69" s="104" t="str">
        <f t="shared" si="312"/>
        <v/>
      </c>
      <c r="OD69" s="104" t="str">
        <f t="shared" si="313"/>
        <v/>
      </c>
      <c r="OE69" s="104" t="str">
        <f t="shared" si="314"/>
        <v/>
      </c>
      <c r="OF69" s="104" t="str">
        <f t="shared" si="315"/>
        <v/>
      </c>
      <c r="OG69" s="104" t="str">
        <f t="shared" si="316"/>
        <v/>
      </c>
      <c r="OH69" s="104" t="str">
        <f t="shared" si="317"/>
        <v/>
      </c>
      <c r="OI69" s="104" t="str">
        <f t="shared" si="318"/>
        <v/>
      </c>
      <c r="OJ69" s="104" t="str">
        <f t="shared" si="319"/>
        <v/>
      </c>
      <c r="OK69" s="104" t="str">
        <f t="shared" si="320"/>
        <v/>
      </c>
      <c r="OL69" s="104" t="str">
        <f t="shared" si="84"/>
        <v/>
      </c>
      <c r="OM69" s="134"/>
      <c r="ON69" s="104" t="str">
        <f t="shared" si="321"/>
        <v/>
      </c>
      <c r="OO69" s="104" t="str">
        <f t="shared" si="322"/>
        <v/>
      </c>
      <c r="OP69" s="104" t="str">
        <f t="shared" si="229"/>
        <v/>
      </c>
      <c r="OQ69" s="104" t="str">
        <f t="shared" si="230"/>
        <v/>
      </c>
      <c r="OR69" s="105" t="str">
        <f t="shared" si="221"/>
        <v/>
      </c>
      <c r="OS69" s="105" t="str">
        <f t="shared" si="222"/>
        <v/>
      </c>
      <c r="OT69" s="134"/>
      <c r="OU69" s="109" t="str">
        <f t="shared" si="323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36"/>
        <v>65</v>
      </c>
      <c r="B70" s="237"/>
      <c r="C70" s="237"/>
      <c r="D70" s="237"/>
      <c r="E70" s="238"/>
      <c r="F70" s="102"/>
      <c r="G70" s="102"/>
      <c r="H70" s="104" t="str">
        <f t="shared" ref="H70:H85" si="324">IF(AND(F70="",G70=""),"",F70*F$4+G70*(1-F$4))</f>
        <v/>
      </c>
      <c r="I70" s="102"/>
      <c r="J70" s="104" t="str">
        <f t="shared" si="90"/>
        <v/>
      </c>
      <c r="K70" s="102"/>
      <c r="L70" s="102"/>
      <c r="M70" s="104" t="str">
        <f t="shared" ref="M70:M85" si="325">IF(AND(K70="",L70=""),"",K70*K$4+L70*(1-K$4))</f>
        <v/>
      </c>
      <c r="N70" s="102"/>
      <c r="O70" s="104" t="str">
        <f t="shared" si="91"/>
        <v/>
      </c>
      <c r="P70" s="102"/>
      <c r="Q70" s="102"/>
      <c r="R70" s="104" t="str">
        <f t="shared" ref="R70:R85" si="326">IF(AND(P70="",Q70=""),"",P70*P$4+Q70*(1-P$4))</f>
        <v/>
      </c>
      <c r="S70" s="102"/>
      <c r="T70" s="104" t="str">
        <f t="shared" si="92"/>
        <v/>
      </c>
      <c r="U70" s="102"/>
      <c r="V70" s="102"/>
      <c r="W70" s="104" t="str">
        <f t="shared" ref="W70:W85" si="327">IF(AND(U70="",V70=""),"",U70*U$4+V70*(1-U$4))</f>
        <v/>
      </c>
      <c r="X70" s="102"/>
      <c r="Y70" s="104" t="str">
        <f t="shared" si="93"/>
        <v/>
      </c>
      <c r="Z70" s="102"/>
      <c r="AA70" s="102"/>
      <c r="AB70" s="104" t="str">
        <f t="shared" ref="AB70:AB85" si="328">IF(AND(Z70="",AA70=""),"",Z70*Z$4+AA70*(1-Z$4))</f>
        <v/>
      </c>
      <c r="AC70" s="102"/>
      <c r="AD70" s="104" t="str">
        <f t="shared" si="94"/>
        <v/>
      </c>
      <c r="AE70" s="104" t="str">
        <f t="shared" si="95"/>
        <v/>
      </c>
      <c r="AF70" s="104" t="str">
        <f t="shared" si="96"/>
        <v/>
      </c>
      <c r="AG70" s="104" t="str">
        <f t="shared" si="97"/>
        <v/>
      </c>
      <c r="AH70" s="104" t="str">
        <f t="shared" si="98"/>
        <v/>
      </c>
      <c r="AI70" s="104" t="str">
        <f t="shared" si="99"/>
        <v/>
      </c>
      <c r="AJ70" s="105" t="str">
        <f t="shared" ref="AJ70:AJ85" si="329">IF(AG70="","",IF(SUM(AI70)&lt;10,0,AJ$4))</f>
        <v/>
      </c>
      <c r="AK70" s="109" t="str">
        <f t="shared" ref="AK70:AK85" si="330">IF(ISERROR(RANK(AI70,AI$6:AI$85)),"",RANK(AI70,AI$6:AI$85))</f>
        <v/>
      </c>
      <c r="AL70" s="102"/>
      <c r="AM70" s="102"/>
      <c r="AN70" s="104" t="str">
        <f t="shared" ref="AN70:AN85" si="331">IF(AND(AL70="",AM70=""),"",AL70*AL$4+AM70*(1-AL$4))</f>
        <v/>
      </c>
      <c r="AO70" s="102"/>
      <c r="AP70" s="104" t="str">
        <f t="shared" si="100"/>
        <v/>
      </c>
      <c r="AQ70" s="102"/>
      <c r="AR70" s="102"/>
      <c r="AS70" s="104" t="str">
        <f t="shared" ref="AS70:AS85" si="332">IF(AND(AQ70="",AR70=""),"",AQ70*AQ$4+AR70*(1-AQ$4))</f>
        <v/>
      </c>
      <c r="AT70" s="102"/>
      <c r="AU70" s="104" t="str">
        <f t="shared" si="101"/>
        <v/>
      </c>
      <c r="AV70" s="102"/>
      <c r="AW70" s="102"/>
      <c r="AX70" s="104" t="str">
        <f t="shared" ref="AX70:AX85" si="333">IF(AND(AV70="",AW70=""),"",AV70*AV$4+AW70*(1-AV$4))</f>
        <v/>
      </c>
      <c r="AY70" s="102"/>
      <c r="AZ70" s="104" t="str">
        <f t="shared" si="102"/>
        <v/>
      </c>
      <c r="BA70" s="102"/>
      <c r="BB70" s="102"/>
      <c r="BC70" s="104" t="str">
        <f t="shared" ref="BC70:BC85" si="334">IF(AND(BA70="",BB70=""),"",BA70*BA$4+BB70*(1-BA$4))</f>
        <v/>
      </c>
      <c r="BD70" s="102"/>
      <c r="BE70" s="104" t="str">
        <f t="shared" si="103"/>
        <v/>
      </c>
      <c r="BF70" s="102"/>
      <c r="BG70" s="102"/>
      <c r="BH70" s="104" t="str">
        <f t="shared" ref="BH70:BH85" si="335">IF(AND(BF70="",BG70=""),"",BF70*BF$4+BG70*(1-BF$4))</f>
        <v/>
      </c>
      <c r="BI70" s="102"/>
      <c r="BJ70" s="104" t="str">
        <f t="shared" si="104"/>
        <v/>
      </c>
      <c r="BK70" s="104" t="str">
        <f t="shared" si="105"/>
        <v/>
      </c>
      <c r="BL70" s="104" t="str">
        <f t="shared" si="106"/>
        <v/>
      </c>
      <c r="BM70" s="104" t="str">
        <f t="shared" si="107"/>
        <v/>
      </c>
      <c r="BN70" s="104" t="str">
        <f t="shared" si="108"/>
        <v/>
      </c>
      <c r="BO70" s="104" t="str">
        <f t="shared" si="109"/>
        <v/>
      </c>
      <c r="BP70" s="105" t="str">
        <f t="shared" ref="BP70:BP85" si="336">IF(BM70="","",IF(SUM(BO70)=0,IF(SUM(BM70)&gt;=10,BP$4,0),IF(SUM(BO70)&gt;=10,BP$4,0)))</f>
        <v/>
      </c>
      <c r="BQ70" s="109" t="str">
        <f t="shared" si="110"/>
        <v/>
      </c>
      <c r="BR70" s="102"/>
      <c r="BS70" s="102"/>
      <c r="BT70" s="104" t="str">
        <f t="shared" ref="BT70:BT85" si="337">IF(AND(BR70="",BS70=""),"",BR70*BR$4+BS70*(1-BR$4))</f>
        <v/>
      </c>
      <c r="BU70" s="102"/>
      <c r="BV70" s="104" t="str">
        <f t="shared" si="111"/>
        <v/>
      </c>
      <c r="BW70" s="102"/>
      <c r="BX70" s="102"/>
      <c r="BY70" s="104" t="str">
        <f t="shared" ref="BY70:BY85" si="338">IF(AND(BW70="",BX70=""),"",BW70*BW$4+BX70*(1-BW$4))</f>
        <v/>
      </c>
      <c r="BZ70" s="102"/>
      <c r="CA70" s="104" t="str">
        <f t="shared" si="112"/>
        <v/>
      </c>
      <c r="CB70" s="102"/>
      <c r="CC70" s="102"/>
      <c r="CD70" s="104" t="str">
        <f t="shared" ref="CD70:CD85" si="339">IF(AND(CB70="",CC70=""),"",CB70*CB$4+CC70*(1-CB$4))</f>
        <v/>
      </c>
      <c r="CE70" s="102"/>
      <c r="CF70" s="104" t="str">
        <f t="shared" si="113"/>
        <v/>
      </c>
      <c r="CG70" s="102"/>
      <c r="CH70" s="102"/>
      <c r="CI70" s="104" t="str">
        <f t="shared" ref="CI70:CI85" si="340">IF(AND(CG70="",CH70=""),"",CG70*CG$4+CH70*(1-CG$4))</f>
        <v/>
      </c>
      <c r="CJ70" s="102"/>
      <c r="CK70" s="104" t="str">
        <f t="shared" si="114"/>
        <v/>
      </c>
      <c r="CL70" s="102"/>
      <c r="CM70" s="102"/>
      <c r="CN70" s="104" t="str">
        <f t="shared" ref="CN70:CN85" si="341">IF(AND(CL70="",CM70=""),"",CL70*CL$4+CM70*(1-CL$4))</f>
        <v/>
      </c>
      <c r="CO70" s="102"/>
      <c r="CP70" s="104" t="str">
        <f t="shared" si="115"/>
        <v/>
      </c>
      <c r="CQ70" s="104" t="str">
        <f t="shared" si="116"/>
        <v/>
      </c>
      <c r="CR70" s="104" t="str">
        <f t="shared" si="117"/>
        <v/>
      </c>
      <c r="CS70" s="104" t="str">
        <f t="shared" si="118"/>
        <v/>
      </c>
      <c r="CT70" s="104" t="str">
        <f t="shared" si="119"/>
        <v/>
      </c>
      <c r="CU70" s="104" t="str">
        <f t="shared" si="120"/>
        <v/>
      </c>
      <c r="CV70" s="105" t="str">
        <f t="shared" ref="CV70:CV85" si="342">IF(CS70="","",IF(SUM(CU70)=0,IF(SUM(CS70)&gt;=10,CV$4,0),IF(SUM(CU70)&gt;=10,CV$4,0)))</f>
        <v/>
      </c>
      <c r="CW70" s="109" t="str">
        <f t="shared" si="121"/>
        <v/>
      </c>
      <c r="CX70" s="102"/>
      <c r="CY70" s="102"/>
      <c r="CZ70" s="104" t="str">
        <f t="shared" ref="CZ70:CZ85" si="343">IF(AND(CX70="",CY70=""),"",CX70*CX$4+CY70*(1-CX$4))</f>
        <v/>
      </c>
      <c r="DA70" s="102"/>
      <c r="DB70" s="104" t="str">
        <f t="shared" si="122"/>
        <v/>
      </c>
      <c r="DC70" s="102"/>
      <c r="DD70" s="102"/>
      <c r="DE70" s="104" t="str">
        <f t="shared" ref="DE70:DE85" si="344">IF(AND(DC70="",DD70=""),"",DC70*DC$4+DD70*(1-DC$4))</f>
        <v/>
      </c>
      <c r="DF70" s="102"/>
      <c r="DG70" s="104" t="str">
        <f t="shared" si="123"/>
        <v/>
      </c>
      <c r="DH70" s="102"/>
      <c r="DI70" s="102"/>
      <c r="DJ70" s="104" t="str">
        <f t="shared" ref="DJ70:DJ85" si="345">IF(AND(DH70="",DI70=""),"",DH70*DH$4+DI70*(1-DH$4))</f>
        <v/>
      </c>
      <c r="DK70" s="102"/>
      <c r="DL70" s="104" t="str">
        <f t="shared" si="124"/>
        <v/>
      </c>
      <c r="DM70" s="102"/>
      <c r="DN70" s="102"/>
      <c r="DO70" s="104" t="str">
        <f t="shared" ref="DO70:DO85" si="346">IF(AND(DM70="",DN70=""),"",DM70*DM$4+DN70*(1-DM$4))</f>
        <v/>
      </c>
      <c r="DP70" s="102"/>
      <c r="DQ70" s="104" t="str">
        <f t="shared" si="125"/>
        <v/>
      </c>
      <c r="DR70" s="102"/>
      <c r="DS70" s="102"/>
      <c r="DT70" s="104" t="str">
        <f t="shared" ref="DT70:DT85" si="347">IF(AND(DR70="",DS70=""),"",DR70*DR$4+DS70*(1-DR$4))</f>
        <v/>
      </c>
      <c r="DU70" s="102"/>
      <c r="DV70" s="104" t="str">
        <f t="shared" si="126"/>
        <v/>
      </c>
      <c r="DW70" s="104" t="str">
        <f t="shared" si="127"/>
        <v/>
      </c>
      <c r="DX70" s="104" t="str">
        <f t="shared" si="128"/>
        <v/>
      </c>
      <c r="DY70" s="104" t="str">
        <f t="shared" si="129"/>
        <v/>
      </c>
      <c r="DZ70" s="104" t="str">
        <f t="shared" si="130"/>
        <v/>
      </c>
      <c r="EA70" s="104" t="str">
        <f t="shared" si="131"/>
        <v/>
      </c>
      <c r="EB70" s="105" t="str">
        <f t="shared" ref="EB70:EB85" si="348">IF(DY70="","",IF(SUM(EA70)=0,IF(SUM(DY70)&gt;=10,EB$4,0),IF(SUM(EA70)&gt;=10,EB$4,0)))</f>
        <v/>
      </c>
      <c r="EC70" s="109" t="str">
        <f t="shared" si="132"/>
        <v/>
      </c>
      <c r="ED70" s="102"/>
      <c r="EE70" s="102"/>
      <c r="EF70" s="104" t="str">
        <f t="shared" ref="EF70:EF85" si="349">IF(AND(ED70="",EE70=""),"",ED70*ED$4+EE70*(1-ED$4))</f>
        <v/>
      </c>
      <c r="EG70" s="102"/>
      <c r="EH70" s="104" t="str">
        <f t="shared" si="133"/>
        <v/>
      </c>
      <c r="EI70" s="102"/>
      <c r="EJ70" s="102"/>
      <c r="EK70" s="104" t="str">
        <f t="shared" ref="EK70:EK85" si="350">IF(AND(EI70="",EJ70=""),"",EI70*EI$4+EJ70*(1-EI$4))</f>
        <v/>
      </c>
      <c r="EL70" s="102"/>
      <c r="EM70" s="104" t="str">
        <f t="shared" si="134"/>
        <v/>
      </c>
      <c r="EN70" s="102"/>
      <c r="EO70" s="102"/>
      <c r="EP70" s="104" t="str">
        <f t="shared" ref="EP70:EP85" si="351">IF(AND(EN70="",EO70=""),"",EN70*EN$4+EO70*(1-EN$4))</f>
        <v/>
      </c>
      <c r="EQ70" s="102"/>
      <c r="ER70" s="104" t="str">
        <f t="shared" si="135"/>
        <v/>
      </c>
      <c r="ES70" s="102"/>
      <c r="ET70" s="102"/>
      <c r="EU70" s="104" t="str">
        <f t="shared" ref="EU70:EU85" si="352">IF(AND(ES70="",ET70=""),"",ES70*ES$4+ET70*(1-ES$4))</f>
        <v/>
      </c>
      <c r="EV70" s="102"/>
      <c r="EW70" s="104" t="str">
        <f t="shared" si="136"/>
        <v/>
      </c>
      <c r="EX70" s="102"/>
      <c r="EY70" s="102"/>
      <c r="EZ70" s="104" t="str">
        <f t="shared" ref="EZ70:EZ85" si="353">IF(AND(EX70="",EY70=""),"",EX70*EX$4+EY70*(1-EX$4))</f>
        <v/>
      </c>
      <c r="FA70" s="102"/>
      <c r="FB70" s="104" t="str">
        <f t="shared" si="137"/>
        <v/>
      </c>
      <c r="FC70" s="104" t="str">
        <f t="shared" si="138"/>
        <v/>
      </c>
      <c r="FD70" s="104" t="str">
        <f t="shared" si="139"/>
        <v/>
      </c>
      <c r="FE70" s="104" t="str">
        <f t="shared" si="140"/>
        <v/>
      </c>
      <c r="FF70" s="104" t="str">
        <f t="shared" si="141"/>
        <v/>
      </c>
      <c r="FG70" s="104" t="str">
        <f t="shared" si="142"/>
        <v/>
      </c>
      <c r="FH70" s="105" t="str">
        <f t="shared" ref="FH70:FH85" si="354">IF(FE70="","",IF(SUM(FG70)=0,IF(SUM(FE70)&gt;=10,FH$4,0),IF(SUM(FG70)&gt;=10,FH$4,0)))</f>
        <v/>
      </c>
      <c r="FI70" s="109" t="str">
        <f t="shared" si="143"/>
        <v/>
      </c>
      <c r="FJ70" s="102"/>
      <c r="FK70" s="102"/>
      <c r="FL70" s="104" t="str">
        <f t="shared" ref="FL70:FL85" si="355">IF(AND(FJ70="",FK70=""),"",FJ70*FJ$4+FK70*(1-FJ$4))</f>
        <v/>
      </c>
      <c r="FM70" s="102"/>
      <c r="FN70" s="104" t="str">
        <f t="shared" si="144"/>
        <v/>
      </c>
      <c r="FO70" s="102"/>
      <c r="FP70" s="102"/>
      <c r="FQ70" s="104" t="str">
        <f t="shared" ref="FQ70:FQ85" si="356">IF(AND(FO70="",FP70=""),"",FO70*FO$4+FP70*(1-FO$4))</f>
        <v/>
      </c>
      <c r="FR70" s="102"/>
      <c r="FS70" s="104" t="str">
        <f t="shared" si="145"/>
        <v/>
      </c>
      <c r="FT70" s="102"/>
      <c r="FU70" s="102"/>
      <c r="FV70" s="104" t="str">
        <f t="shared" ref="FV70:FV85" si="357">IF(AND(FT70="",FU70=""),"",FT70*FT$4+FU70*(1-FT$4))</f>
        <v/>
      </c>
      <c r="FW70" s="102"/>
      <c r="FX70" s="104" t="str">
        <f t="shared" si="146"/>
        <v/>
      </c>
      <c r="FY70" s="102"/>
      <c r="FZ70" s="102"/>
      <c r="GA70" s="104" t="str">
        <f t="shared" ref="GA70:GA85" si="358">IF(AND(FY70="",FZ70=""),"",FY70*FY$4+FZ70*(1-FY$4))</f>
        <v/>
      </c>
      <c r="GB70" s="102"/>
      <c r="GC70" s="104" t="str">
        <f t="shared" si="147"/>
        <v/>
      </c>
      <c r="GD70" s="102"/>
      <c r="GE70" s="102"/>
      <c r="GF70" s="104" t="str">
        <f t="shared" ref="GF70:GF85" si="359">IF(AND(GD70="",GE70=""),"",GD70*GD$4+GE70*(1-GD$4))</f>
        <v/>
      </c>
      <c r="GG70" s="102"/>
      <c r="GH70" s="104" t="str">
        <f t="shared" si="148"/>
        <v/>
      </c>
      <c r="GI70" s="104" t="str">
        <f t="shared" si="149"/>
        <v/>
      </c>
      <c r="GJ70" s="104" t="str">
        <f t="shared" si="150"/>
        <v/>
      </c>
      <c r="GK70" s="104" t="str">
        <f t="shared" si="151"/>
        <v/>
      </c>
      <c r="GL70" s="104" t="str">
        <f t="shared" si="152"/>
        <v/>
      </c>
      <c r="GM70" s="104" t="str">
        <f t="shared" si="153"/>
        <v/>
      </c>
      <c r="GN70" s="105" t="str">
        <f t="shared" ref="GN70:GN85" si="360">IF(GK70="","",IF(SUM(GM70)=0,IF(SUM(GK70)&gt;=10,GN$4,0),IF(SUM(GM70)&gt;=10,GN$4,0)))</f>
        <v/>
      </c>
      <c r="GO70" s="109" t="str">
        <f t="shared" si="154"/>
        <v/>
      </c>
      <c r="GP70" s="102"/>
      <c r="GQ70" s="102"/>
      <c r="GR70" s="104" t="str">
        <f t="shared" ref="GR70:GR85" si="361">IF(AND(GP70="",GQ70=""),"",GP70*GP$4+GQ70*(1-GP$4))</f>
        <v/>
      </c>
      <c r="GS70" s="102"/>
      <c r="GT70" s="104" t="str">
        <f t="shared" si="155"/>
        <v/>
      </c>
      <c r="GU70" s="102"/>
      <c r="GV70" s="102"/>
      <c r="GW70" s="104" t="str">
        <f t="shared" ref="GW70:GW85" si="362">IF(AND(GU70="",GV70=""),"",GU70*GU$4+GV70*(1-GU$4))</f>
        <v/>
      </c>
      <c r="GX70" s="102"/>
      <c r="GY70" s="104" t="str">
        <f t="shared" si="156"/>
        <v/>
      </c>
      <c r="GZ70" s="102"/>
      <c r="HA70" s="102"/>
      <c r="HB70" s="104" t="str">
        <f t="shared" ref="HB70:HB85" si="363">IF(AND(GZ70="",HA70=""),"",GZ70*GZ$4+HA70*(1-GZ$4))</f>
        <v/>
      </c>
      <c r="HC70" s="102"/>
      <c r="HD70" s="104" t="str">
        <f t="shared" si="157"/>
        <v/>
      </c>
      <c r="HE70" s="102"/>
      <c r="HF70" s="102"/>
      <c r="HG70" s="104" t="str">
        <f t="shared" ref="HG70:HG85" si="364">IF(AND(HE70="",HF70=""),"",HE70*HE$4+HF70*(1-HE$4))</f>
        <v/>
      </c>
      <c r="HH70" s="102"/>
      <c r="HI70" s="104" t="str">
        <f t="shared" si="158"/>
        <v/>
      </c>
      <c r="HJ70" s="102"/>
      <c r="HK70" s="102"/>
      <c r="HL70" s="104" t="str">
        <f t="shared" ref="HL70:HL85" si="365">IF(AND(HJ70="",HK70=""),"",HJ70*HJ$4+HK70*(1-HJ$4))</f>
        <v/>
      </c>
      <c r="HM70" s="102"/>
      <c r="HN70" s="104" t="str">
        <f t="shared" si="159"/>
        <v/>
      </c>
      <c r="HO70" s="104" t="str">
        <f t="shared" si="160"/>
        <v/>
      </c>
      <c r="HP70" s="104" t="str">
        <f t="shared" si="161"/>
        <v/>
      </c>
      <c r="HQ70" s="104" t="str">
        <f t="shared" si="162"/>
        <v/>
      </c>
      <c r="HR70" s="104" t="str">
        <f t="shared" si="163"/>
        <v/>
      </c>
      <c r="HS70" s="104" t="str">
        <f t="shared" si="164"/>
        <v/>
      </c>
      <c r="HT70" s="105" t="str">
        <f t="shared" ref="HT70:HT85" si="366">IF(HQ70="","",IF(SUM(HS70)=0,IF(SUM(HQ70)&gt;=10,HT$4,0),IF(SUM(HS70)&gt;=10,HT$4,0)))</f>
        <v/>
      </c>
      <c r="HU70" s="109" t="str">
        <f t="shared" si="165"/>
        <v/>
      </c>
      <c r="HV70" s="102"/>
      <c r="HW70" s="102"/>
      <c r="HX70" s="104" t="str">
        <f t="shared" ref="HX70:HX85" si="367">IF(AND(HV70="",HW70=""),"",HV70*HV$4+HW70*(1-HV$4))</f>
        <v/>
      </c>
      <c r="HY70" s="102"/>
      <c r="HZ70" s="104" t="str">
        <f t="shared" si="166"/>
        <v/>
      </c>
      <c r="IA70" s="102"/>
      <c r="IB70" s="102"/>
      <c r="IC70" s="104" t="str">
        <f t="shared" ref="IC70:IC85" si="368">IF(AND(IA70="",IB70=""),"",IA70*IA$4+IB70*(1-IA$4))</f>
        <v/>
      </c>
      <c r="ID70" s="102"/>
      <c r="IE70" s="104" t="str">
        <f t="shared" si="167"/>
        <v/>
      </c>
      <c r="IF70" s="102"/>
      <c r="IG70" s="102"/>
      <c r="IH70" s="104" t="str">
        <f t="shared" ref="IH70:IH85" si="369">IF(AND(IF70="",IG70=""),"",IF70*IF$4+IG70*(1-IF$4))</f>
        <v/>
      </c>
      <c r="II70" s="102"/>
      <c r="IJ70" s="104" t="str">
        <f t="shared" si="168"/>
        <v/>
      </c>
      <c r="IK70" s="102"/>
      <c r="IL70" s="102"/>
      <c r="IM70" s="104" t="str">
        <f t="shared" ref="IM70:IM85" si="370">IF(AND(IK70="",IL70=""),"",IK70*IK$4+IL70*(1-IK$4))</f>
        <v/>
      </c>
      <c r="IN70" s="102"/>
      <c r="IO70" s="104" t="str">
        <f t="shared" si="169"/>
        <v/>
      </c>
      <c r="IP70" s="102"/>
      <c r="IQ70" s="102"/>
      <c r="IR70" s="104" t="str">
        <f t="shared" ref="IR70:IR85" si="371">IF(AND(IP70="",IQ70=""),"",IP70*IP$4+IQ70*(1-IP$4))</f>
        <v/>
      </c>
      <c r="IS70" s="102"/>
      <c r="IT70" s="104" t="str">
        <f t="shared" si="170"/>
        <v/>
      </c>
      <c r="IU70" s="104" t="str">
        <f t="shared" si="171"/>
        <v/>
      </c>
      <c r="IV70" s="104" t="str">
        <f t="shared" si="172"/>
        <v/>
      </c>
      <c r="IW70" s="104" t="str">
        <f t="shared" si="173"/>
        <v/>
      </c>
      <c r="IX70" s="104" t="str">
        <f t="shared" si="174"/>
        <v/>
      </c>
      <c r="IY70" s="104" t="str">
        <f t="shared" si="175"/>
        <v/>
      </c>
      <c r="IZ70" s="105" t="str">
        <f t="shared" ref="IZ70:IZ85" si="372">IF(IW70="","",IF(SUM(IY70)=0,IF(SUM(IW70)&gt;=10,IZ$4,0),IF(SUM(IY70)&gt;=10,IZ$4,0)))</f>
        <v/>
      </c>
      <c r="JA70" s="109" t="str">
        <f t="shared" si="176"/>
        <v/>
      </c>
      <c r="JB70" s="102"/>
      <c r="JC70" s="102"/>
      <c r="JD70" s="104" t="str">
        <f t="shared" ref="JD70:JD85" si="373">IF(AND(JB70="",JC70=""),"",JB70*JB$4+JC70*(1-JB$4))</f>
        <v/>
      </c>
      <c r="JE70" s="102"/>
      <c r="JF70" s="104" t="str">
        <f t="shared" si="177"/>
        <v/>
      </c>
      <c r="JG70" s="102"/>
      <c r="JH70" s="102"/>
      <c r="JI70" s="104" t="str">
        <f t="shared" ref="JI70:JI85" si="374">IF(AND(JG70="",JH70=""),"",JG70*JG$4+JH70*(1-JG$4))</f>
        <v/>
      </c>
      <c r="JJ70" s="102"/>
      <c r="JK70" s="104" t="str">
        <f t="shared" si="178"/>
        <v/>
      </c>
      <c r="JL70" s="102"/>
      <c r="JM70" s="102"/>
      <c r="JN70" s="104" t="str">
        <f t="shared" ref="JN70:JN85" si="375">IF(AND(JL70="",JM70=""),"",JL70*JL$4+JM70*(1-JL$4))</f>
        <v/>
      </c>
      <c r="JO70" s="102"/>
      <c r="JP70" s="104" t="str">
        <f t="shared" si="179"/>
        <v/>
      </c>
      <c r="JQ70" s="102"/>
      <c r="JR70" s="102"/>
      <c r="JS70" s="104" t="str">
        <f t="shared" ref="JS70:JS85" si="376">IF(AND(JQ70="",JR70=""),"",JQ70*JQ$4+JR70*(1-JQ$4))</f>
        <v/>
      </c>
      <c r="JT70" s="102"/>
      <c r="JU70" s="104" t="str">
        <f t="shared" si="180"/>
        <v/>
      </c>
      <c r="JV70" s="102"/>
      <c r="JW70" s="102"/>
      <c r="JX70" s="104" t="str">
        <f t="shared" ref="JX70:JX85" si="377">IF(AND(JV70="",JW70=""),"",JV70*JV$4+JW70*(1-JV$4))</f>
        <v/>
      </c>
      <c r="JY70" s="102"/>
      <c r="JZ70" s="104" t="str">
        <f t="shared" si="181"/>
        <v/>
      </c>
      <c r="KA70" s="104" t="str">
        <f t="shared" si="182"/>
        <v/>
      </c>
      <c r="KB70" s="104" t="str">
        <f t="shared" si="183"/>
        <v/>
      </c>
      <c r="KC70" s="104" t="str">
        <f t="shared" si="184"/>
        <v/>
      </c>
      <c r="KD70" s="104" t="str">
        <f t="shared" si="185"/>
        <v/>
      </c>
      <c r="KE70" s="104" t="str">
        <f t="shared" si="186"/>
        <v/>
      </c>
      <c r="KF70" s="105" t="str">
        <f t="shared" ref="KF70:KF85" si="378">IF(KC70="","",IF(SUM(KE70)=0,IF(SUM(KC70)&gt;=10,KF$4,0),IF(SUM(KE70)&gt;=10,KF$4,0)))</f>
        <v/>
      </c>
      <c r="KG70" s="109" t="str">
        <f t="shared" si="187"/>
        <v/>
      </c>
      <c r="KH70" s="102"/>
      <c r="KI70" s="102"/>
      <c r="KJ70" s="104" t="str">
        <f t="shared" ref="KJ70:KJ85" si="379">IF(AND(KH70="",KI70=""),"",KH70*KH$4+KI70*(1-KH$4))</f>
        <v/>
      </c>
      <c r="KK70" s="102"/>
      <c r="KL70" s="104" t="str">
        <f t="shared" si="188"/>
        <v/>
      </c>
      <c r="KM70" s="102"/>
      <c r="KN70" s="102"/>
      <c r="KO70" s="104" t="str">
        <f t="shared" ref="KO70:KO85" si="380">IF(AND(KM70="",KN70=""),"",KM70*KM$4+KN70*(1-KM$4))</f>
        <v/>
      </c>
      <c r="KP70" s="102"/>
      <c r="KQ70" s="104" t="str">
        <f t="shared" si="189"/>
        <v/>
      </c>
      <c r="KR70" s="102"/>
      <c r="KS70" s="102"/>
      <c r="KT70" s="104" t="str">
        <f t="shared" ref="KT70:KT85" si="381">IF(AND(KR70="",KS70=""),"",KR70*KR$4+KS70*(1-KR$4))</f>
        <v/>
      </c>
      <c r="KU70" s="102"/>
      <c r="KV70" s="104" t="str">
        <f t="shared" si="190"/>
        <v/>
      </c>
      <c r="KW70" s="102"/>
      <c r="KX70" s="102"/>
      <c r="KY70" s="104" t="str">
        <f t="shared" ref="KY70:KY85" si="382">IF(AND(KW70="",KX70=""),"",KW70*KW$4+KX70*(1-KW$4))</f>
        <v/>
      </c>
      <c r="KZ70" s="102"/>
      <c r="LA70" s="104" t="str">
        <f t="shared" si="191"/>
        <v/>
      </c>
      <c r="LB70" s="102"/>
      <c r="LC70" s="102"/>
      <c r="LD70" s="104" t="str">
        <f t="shared" ref="LD70:LD85" si="383">IF(AND(LB70="",LC70=""),"",LB70*LB$4+LC70*(1-LB$4))</f>
        <v/>
      </c>
      <c r="LE70" s="102"/>
      <c r="LF70" s="104" t="str">
        <f t="shared" si="192"/>
        <v/>
      </c>
      <c r="LG70" s="104" t="str">
        <f t="shared" si="193"/>
        <v/>
      </c>
      <c r="LH70" s="104" t="str">
        <f t="shared" si="194"/>
        <v/>
      </c>
      <c r="LI70" s="104" t="str">
        <f t="shared" si="195"/>
        <v/>
      </c>
      <c r="LJ70" s="104" t="str">
        <f t="shared" si="196"/>
        <v/>
      </c>
      <c r="LK70" s="104" t="str">
        <f t="shared" si="197"/>
        <v/>
      </c>
      <c r="LL70" s="105" t="str">
        <f t="shared" ref="LL70:LL85" si="384">IF(LI70="","",IF(SUM(LK70)=0,IF(SUM(LI70)&gt;=10,LL$4,0),IF(SUM(LK70)&gt;=10,LL$4,0)))</f>
        <v/>
      </c>
      <c r="LM70" s="109" t="str">
        <f t="shared" si="198"/>
        <v/>
      </c>
      <c r="LN70" s="102"/>
      <c r="LO70" s="102"/>
      <c r="LP70" s="104" t="str">
        <f t="shared" ref="LP70:LP85" si="385">IF(AND(LN70="",LO70=""),"",LN70*LN$4+LO70*(1-LN$4))</f>
        <v/>
      </c>
      <c r="LQ70" s="102"/>
      <c r="LR70" s="104" t="str">
        <f t="shared" si="199"/>
        <v/>
      </c>
      <c r="LS70" s="102"/>
      <c r="LT70" s="102"/>
      <c r="LU70" s="104" t="str">
        <f t="shared" ref="LU70:LU85" si="386">IF(AND(LS70="",LT70=""),"",LS70*LS$4+LT70*(1-LS$4))</f>
        <v/>
      </c>
      <c r="LV70" s="102"/>
      <c r="LW70" s="104" t="str">
        <f t="shared" si="200"/>
        <v/>
      </c>
      <c r="LX70" s="102"/>
      <c r="LY70" s="102"/>
      <c r="LZ70" s="104" t="str">
        <f t="shared" ref="LZ70:LZ85" si="387">IF(AND(LX70="",LY70=""),"",LX70*LX$4+LY70*(1-LX$4))</f>
        <v/>
      </c>
      <c r="MA70" s="102"/>
      <c r="MB70" s="104" t="str">
        <f t="shared" si="201"/>
        <v/>
      </c>
      <c r="MC70" s="102"/>
      <c r="MD70" s="102"/>
      <c r="ME70" s="104" t="str">
        <f t="shared" ref="ME70:ME85" si="388">IF(AND(MC70="",MD70=""),"",MC70*MC$4+MD70*(1-MC$4))</f>
        <v/>
      </c>
      <c r="MF70" s="102"/>
      <c r="MG70" s="104" t="str">
        <f t="shared" si="202"/>
        <v/>
      </c>
      <c r="MH70" s="102"/>
      <c r="MI70" s="102"/>
      <c r="MJ70" s="104" t="str">
        <f t="shared" ref="MJ70:MJ85" si="389">IF(AND(MH70="",MI70=""),"",MH70*MH$4+MI70*(1-MH$4))</f>
        <v/>
      </c>
      <c r="MK70" s="102"/>
      <c r="ML70" s="104" t="str">
        <f t="shared" si="203"/>
        <v/>
      </c>
      <c r="MM70" s="104" t="str">
        <f t="shared" si="204"/>
        <v/>
      </c>
      <c r="MN70" s="104" t="str">
        <f t="shared" si="205"/>
        <v/>
      </c>
      <c r="MO70" s="104" t="str">
        <f t="shared" si="206"/>
        <v/>
      </c>
      <c r="MP70" s="104" t="str">
        <f t="shared" si="207"/>
        <v/>
      </c>
      <c r="MQ70" s="104" t="str">
        <f t="shared" si="208"/>
        <v/>
      </c>
      <c r="MR70" s="105" t="str">
        <f t="shared" ref="MR70:MR85" si="390">IF(MO70="","",IF(SUM(MQ70)=0,IF(SUM(MO70)&gt;=10,MR$4,0),IF(SUM(MQ70)&gt;=10,MR$4,0)))</f>
        <v/>
      </c>
      <c r="MS70" s="109" t="str">
        <f t="shared" si="209"/>
        <v/>
      </c>
      <c r="MT70" s="102"/>
      <c r="MU70" s="102"/>
      <c r="MV70" s="104" t="str">
        <f t="shared" ref="MV70:MV85" si="391">IF(AND(MT70="",MU70=""),"",MT70*MT$4+MU70*(1-MT$4))</f>
        <v/>
      </c>
      <c r="MW70" s="102"/>
      <c r="MX70" s="104" t="str">
        <f t="shared" si="210"/>
        <v/>
      </c>
      <c r="MY70" s="102"/>
      <c r="MZ70" s="102"/>
      <c r="NA70" s="104" t="str">
        <f t="shared" ref="NA70:NA85" si="392">IF(AND(MY70="",MZ70=""),"",MY70*MY$4+MZ70*(1-MY$4))</f>
        <v/>
      </c>
      <c r="NB70" s="102"/>
      <c r="NC70" s="104" t="str">
        <f t="shared" si="211"/>
        <v/>
      </c>
      <c r="ND70" s="102"/>
      <c r="NE70" s="102"/>
      <c r="NF70" s="104" t="str">
        <f t="shared" ref="NF70:NF85" si="393">IF(AND(ND70="",NE70=""),"",ND70*ND$4+NE70*(1-ND$4))</f>
        <v/>
      </c>
      <c r="NG70" s="102"/>
      <c r="NH70" s="104" t="str">
        <f t="shared" si="212"/>
        <v/>
      </c>
      <c r="NI70" s="102"/>
      <c r="NJ70" s="102"/>
      <c r="NK70" s="104" t="str">
        <f t="shared" ref="NK70:NK85" si="394">IF(AND(NI70="",NJ70=""),"",NI70*NI$4+NJ70*(1-NI$4))</f>
        <v/>
      </c>
      <c r="NL70" s="102"/>
      <c r="NM70" s="104" t="str">
        <f t="shared" si="213"/>
        <v/>
      </c>
      <c r="NN70" s="102"/>
      <c r="NO70" s="102"/>
      <c r="NP70" s="104" t="str">
        <f t="shared" ref="NP70:NP85" si="395">IF(AND(NN70="",NO70=""),"",NN70*NN$4+NO70*(1-NN$4))</f>
        <v/>
      </c>
      <c r="NQ70" s="102"/>
      <c r="NR70" s="104" t="str">
        <f t="shared" si="214"/>
        <v/>
      </c>
      <c r="NS70" s="104" t="str">
        <f t="shared" si="215"/>
        <v/>
      </c>
      <c r="NT70" s="104" t="str">
        <f t="shared" si="216"/>
        <v/>
      </c>
      <c r="NU70" s="104" t="str">
        <f t="shared" si="217"/>
        <v/>
      </c>
      <c r="NV70" s="104" t="str">
        <f t="shared" si="218"/>
        <v/>
      </c>
      <c r="NW70" s="104" t="str">
        <f t="shared" si="219"/>
        <v/>
      </c>
      <c r="NX70" s="105" t="str">
        <f t="shared" ref="NX70:NX85" si="396">IF(NU70="","",IF(SUM(NW70)=0,IF(SUM(NU70)&gt;=10,NX$4,0),IF(SUM(NW70)&gt;=10,NX$4,0)))</f>
        <v/>
      </c>
      <c r="NY70" s="109" t="str">
        <f t="shared" si="220"/>
        <v/>
      </c>
      <c r="OA70" s="104" t="str">
        <f t="shared" ref="OA70:OA85" si="397">AI70</f>
        <v/>
      </c>
      <c r="OB70" s="104" t="str">
        <f t="shared" ref="OB70:OB85" si="398">BO70</f>
        <v/>
      </c>
      <c r="OC70" s="104" t="str">
        <f t="shared" ref="OC70:OC85" si="399">CU70</f>
        <v/>
      </c>
      <c r="OD70" s="104" t="str">
        <f t="shared" ref="OD70:OD85" si="400">EA70</f>
        <v/>
      </c>
      <c r="OE70" s="104" t="str">
        <f t="shared" ref="OE70:OE85" si="401">FG70</f>
        <v/>
      </c>
      <c r="OF70" s="104" t="str">
        <f t="shared" ref="OF70:OF85" si="402">GM70</f>
        <v/>
      </c>
      <c r="OG70" s="104" t="str">
        <f t="shared" ref="OG70:OG85" si="403">HS70</f>
        <v/>
      </c>
      <c r="OH70" s="104" t="str">
        <f t="shared" ref="OH70:OH85" si="404">IY70</f>
        <v/>
      </c>
      <c r="OI70" s="104" t="str">
        <f t="shared" ref="OI70:OI85" si="405">KE70</f>
        <v/>
      </c>
      <c r="OJ70" s="104" t="str">
        <f t="shared" ref="OJ70:OJ85" si="406">LK70</f>
        <v/>
      </c>
      <c r="OK70" s="104" t="str">
        <f t="shared" ref="OK70:OK85" si="407">MQ70</f>
        <v/>
      </c>
      <c r="OL70" s="104" t="str">
        <f t="shared" ref="OL70:OL85" si="408">NW70</f>
        <v/>
      </c>
      <c r="OM70" s="134"/>
      <c r="ON70" s="104" t="str">
        <f t="shared" ref="ON70:ON85" si="409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410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29"/>
        <v/>
      </c>
      <c r="OQ70" s="104" t="str">
        <f t="shared" si="230"/>
        <v/>
      </c>
      <c r="OR70" s="105" t="str">
        <f t="shared" si="221"/>
        <v/>
      </c>
      <c r="OS70" s="105" t="str">
        <f t="shared" si="222"/>
        <v/>
      </c>
      <c r="OT70" s="134"/>
      <c r="OU70" s="109" t="str">
        <f t="shared" ref="OU70:OU85" si="411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36"/>
        <v>66</v>
      </c>
      <c r="B71" s="237"/>
      <c r="C71" s="237"/>
      <c r="D71" s="237"/>
      <c r="E71" s="238"/>
      <c r="F71" s="102"/>
      <c r="G71" s="102"/>
      <c r="H71" s="104" t="str">
        <f t="shared" si="324"/>
        <v/>
      </c>
      <c r="I71" s="102"/>
      <c r="J71" s="104" t="str">
        <f t="shared" ref="J71:J85" si="412">IF(AND(F71="",G71=""),"",IF(OR(I71="",I71&lt;H71),H71,IF(G71="",I71,F71*F$4+I71*(1-F$4))))</f>
        <v/>
      </c>
      <c r="K71" s="102"/>
      <c r="L71" s="102"/>
      <c r="M71" s="104" t="str">
        <f t="shared" si="325"/>
        <v/>
      </c>
      <c r="N71" s="102"/>
      <c r="O71" s="104" t="str">
        <f t="shared" ref="O71:O85" si="413">IF(AND(K71="",L71=""),"",IF(OR(N71="",N71&lt;M71),M71,IF(L71="",N71,K71*K$4+N71*(1-K$4))))</f>
        <v/>
      </c>
      <c r="P71" s="102"/>
      <c r="Q71" s="102"/>
      <c r="R71" s="104" t="str">
        <f t="shared" si="326"/>
        <v/>
      </c>
      <c r="S71" s="102"/>
      <c r="T71" s="104" t="str">
        <f t="shared" ref="T71:T85" si="414">IF(AND(P71="",Q71=""),"",IF(OR(S71="",S71&lt;R71),R71,IF(Q71="",S71,P71*P$4+S71*(1-P$4))))</f>
        <v/>
      </c>
      <c r="U71" s="102"/>
      <c r="V71" s="102"/>
      <c r="W71" s="104" t="str">
        <f t="shared" si="327"/>
        <v/>
      </c>
      <c r="X71" s="102"/>
      <c r="Y71" s="104" t="str">
        <f t="shared" ref="Y71:Y85" si="415">IF(AND(U71="",V71=""),"",IF(OR(X71="",X71&lt;W71),W71,IF(V71="",X71,U71*U$4+X71*(1-U$4))))</f>
        <v/>
      </c>
      <c r="Z71" s="102"/>
      <c r="AA71" s="102"/>
      <c r="AB71" s="104" t="str">
        <f t="shared" si="328"/>
        <v/>
      </c>
      <c r="AC71" s="102"/>
      <c r="AD71" s="104" t="str">
        <f t="shared" ref="AD71:AD85" si="416">IF(AND(Z71="",AA71=""),"",IF(OR(AC71="",AC71&lt;AB71),AB71,IF(AA71="",AC71,Z71*Z$4+AC71*(1-Z$4))))</f>
        <v/>
      </c>
      <c r="AE71" s="104" t="str">
        <f t="shared" ref="AE71:AE85" si="417">IF(AND(F71="",K71="",P71=""),"",SUM(F71)*SUM(J$4)+SUM(K71)*SUM(O$4)+SUM(P71)*SUM(T$4)+SUM(U71)*SUM(Y$4)+SUM(Z71)*SUM(AD$4))</f>
        <v/>
      </c>
      <c r="AF71" s="104" t="str">
        <f t="shared" ref="AF71:AF85" si="418">IF(AND(G71="",L71="",Q71=""),"",SUM(G71)*SUM(J$4)+SUM(L71)*SUM(O$4)+SUM(Q71)*SUM(T$4)+SUM(V71)*SUM(Y$4)+SUM(AA71)*SUM(AD$4))</f>
        <v/>
      </c>
      <c r="AG71" s="104" t="str">
        <f t="shared" ref="AG71:AG85" si="419">IF(AND(H71="",M71="",R71=""),"",SUM(H71)*SUM(J$4)+SUM(M71)*SUM(O$4)+SUM(R71)*SUM(T$4)+SUM(W71)*SUM(Y$4)+SUM(AB71)*SUM(AD$4))</f>
        <v/>
      </c>
      <c r="AH71" s="104" t="str">
        <f t="shared" ref="AH71:AH85" si="420">IF(AND(I71="",N71="",S71=""),"",SUM(I71)*SUM(J$4)+SUM(N71)*SUM(O$4)+SUM(S71)*SUM(T$4)+SUM(X71)*SUM(Y$4)+SUM(AC71)*SUM(AD$4))</f>
        <v/>
      </c>
      <c r="AI71" s="104" t="str">
        <f t="shared" ref="AI71:AI85" si="421">IF(AND(J71="",O71="",T71=""),"",SUM(J71)*SUM(J$4)+SUM(O71)*SUM(O$4)+SUM(T71)*SUM(T$4)+SUM(Y71)*SUM(Y$4)+SUM(AD71)*SUM(AD$4))</f>
        <v/>
      </c>
      <c r="AJ71" s="105" t="str">
        <f t="shared" si="329"/>
        <v/>
      </c>
      <c r="AK71" s="109" t="str">
        <f t="shared" si="330"/>
        <v/>
      </c>
      <c r="AL71" s="102"/>
      <c r="AM71" s="102"/>
      <c r="AN71" s="104" t="str">
        <f t="shared" si="331"/>
        <v/>
      </c>
      <c r="AO71" s="102"/>
      <c r="AP71" s="104" t="str">
        <f t="shared" ref="AP71:AP85" si="422">IF(AND(AL71="",AM71=""),"",IF(OR(AO71="",AO71&lt;AN71),AN71,IF(AM71="",AO71,AL71*AL$4+AO71*(1-AL$4))))</f>
        <v/>
      </c>
      <c r="AQ71" s="102"/>
      <c r="AR71" s="102"/>
      <c r="AS71" s="104" t="str">
        <f t="shared" si="332"/>
        <v/>
      </c>
      <c r="AT71" s="102"/>
      <c r="AU71" s="104" t="str">
        <f t="shared" ref="AU71:AU85" si="423">IF(AND(AQ71="",AR71=""),"",IF(OR(AT71="",AT71&lt;AS71),AS71,IF(AR71="",AT71,AQ71*AQ$4+AT71*(1-AQ$4))))</f>
        <v/>
      </c>
      <c r="AV71" s="102"/>
      <c r="AW71" s="102"/>
      <c r="AX71" s="104" t="str">
        <f t="shared" si="333"/>
        <v/>
      </c>
      <c r="AY71" s="102"/>
      <c r="AZ71" s="104" t="str">
        <f t="shared" ref="AZ71:AZ85" si="424">IF(AND(AV71="",AW71=""),"",IF(OR(AY71="",AY71&lt;AX71),AX71,IF(AW71="",AY71,AV71*AV$4+AY71*(1-AV$4))))</f>
        <v/>
      </c>
      <c r="BA71" s="102"/>
      <c r="BB71" s="102"/>
      <c r="BC71" s="104" t="str">
        <f t="shared" si="334"/>
        <v/>
      </c>
      <c r="BD71" s="102"/>
      <c r="BE71" s="104" t="str">
        <f t="shared" ref="BE71:BE85" si="425">IF(AND(BA71="",BB71=""),"",IF(OR(BD71="",BD71&lt;BC71),BC71,IF(BB71="",BD71,BA71*BA$4+BD71*(1-BA$4))))</f>
        <v/>
      </c>
      <c r="BF71" s="102"/>
      <c r="BG71" s="102"/>
      <c r="BH71" s="104" t="str">
        <f t="shared" si="335"/>
        <v/>
      </c>
      <c r="BI71" s="102"/>
      <c r="BJ71" s="104" t="str">
        <f t="shared" ref="BJ71:BJ85" si="426">IF(AND(BF71="",BG71=""),"",IF(OR(BI71="",BI71&lt;BH71),BH71,IF(BG71="",BI71,BF71*BF$4+BI71*(1-BF$4))))</f>
        <v/>
      </c>
      <c r="BK71" s="104" t="str">
        <f t="shared" ref="BK71:BK85" si="427">IF(AND(AL71="",AQ71="",AV71=""),"",SUM(AL71)*SUM(AP$4)+SUM(AQ71)*SUM(AU$4)+SUM(AV71)*SUM(AZ$4)+SUM(BA71)*SUM(BE$4)+SUM(BF71)*SUM(BJ$4))</f>
        <v/>
      </c>
      <c r="BL71" s="104" t="str">
        <f t="shared" ref="BL71:BL85" si="428">IF(AND(AM71="",AR71="",AW71=""),"",SUM(AM71)*SUM(AP$4)+SUM(AR71)*SUM(AU$4)+SUM(AW71)*SUM(AZ$4)+SUM(BB71)*SUM(BE$4)+SUM(BG71)*SUM(BJ$4))</f>
        <v/>
      </c>
      <c r="BM71" s="104" t="str">
        <f t="shared" ref="BM71:BM85" si="429">IF(AND(AN71="",AS71="",AX71=""),"",SUM(AN71)*SUM(AP$4)+SUM(AS71)*SUM(AU$4)+SUM(AX71)*SUM(AZ$4)+SUM(BC71)*SUM(BE$4)+SUM(BH71)*SUM(BJ$4))</f>
        <v/>
      </c>
      <c r="BN71" s="104" t="str">
        <f t="shared" ref="BN71:BN85" si="430">IF(AND(AO71="",AT71="",AY71=""),"",SUM(AO71)*SUM(AP$4)+SUM(AT71)*SUM(AU$4)+SUM(AY71)*SUM(AZ$4)+SUM(BD71)*SUM(BE$4)+SUM(BI71)*SUM(BJ$4))</f>
        <v/>
      </c>
      <c r="BO71" s="104" t="str">
        <f t="shared" ref="BO71:BO85" si="431">IF(AND(AP71="",AU71="",AZ71=""),"",SUM(AP71)*SUM(AP$4)+SUM(AU71)*SUM(AU$4)+SUM(AZ71)*SUM(AZ$4)+SUM(BE71)*SUM(BE$4)+SUM(BJ71)*SUM(BJ$4))</f>
        <v/>
      </c>
      <c r="BP71" s="105" t="str">
        <f t="shared" si="336"/>
        <v/>
      </c>
      <c r="BQ71" s="109" t="str">
        <f t="shared" ref="BQ71:BQ85" si="432">IF(ISERROR(RANK(BO71,BO$6:BO$85)),"",RANK(BO71,BO$6:BO$85))</f>
        <v/>
      </c>
      <c r="BR71" s="102"/>
      <c r="BS71" s="102"/>
      <c r="BT71" s="104" t="str">
        <f t="shared" si="337"/>
        <v/>
      </c>
      <c r="BU71" s="102"/>
      <c r="BV71" s="104" t="str">
        <f t="shared" ref="BV71:BV85" si="433">IF(AND(BR71="",BS71=""),"",IF(OR(BU71="",BU71&lt;BT71),BT71,IF(BS71="",BU71,BR71*BR$4+BU71*(1-BR$4))))</f>
        <v/>
      </c>
      <c r="BW71" s="102"/>
      <c r="BX71" s="102"/>
      <c r="BY71" s="104" t="str">
        <f t="shared" si="338"/>
        <v/>
      </c>
      <c r="BZ71" s="102"/>
      <c r="CA71" s="104" t="str">
        <f t="shared" ref="CA71:CA85" si="434">IF(AND(BW71="",BX71=""),"",IF(OR(BZ71="",BZ71&lt;BY71),BY71,IF(BX71="",BZ71,BW71*BW$4+BZ71*(1-BW$4))))</f>
        <v/>
      </c>
      <c r="CB71" s="102"/>
      <c r="CC71" s="102"/>
      <c r="CD71" s="104" t="str">
        <f t="shared" si="339"/>
        <v/>
      </c>
      <c r="CE71" s="102"/>
      <c r="CF71" s="104" t="str">
        <f t="shared" ref="CF71:CF85" si="435">IF(AND(CB71="",CC71=""),"",IF(OR(CE71="",CE71&lt;CD71),CD71,IF(CC71="",CE71,CB71*CB$4+CE71*(1-CB$4))))</f>
        <v/>
      </c>
      <c r="CG71" s="102"/>
      <c r="CH71" s="102"/>
      <c r="CI71" s="104" t="str">
        <f t="shared" si="340"/>
        <v/>
      </c>
      <c r="CJ71" s="102"/>
      <c r="CK71" s="104" t="str">
        <f t="shared" ref="CK71:CK85" si="436">IF(AND(CG71="",CH71=""),"",IF(OR(CJ71="",CJ71&lt;CI71),CI71,IF(CH71="",CJ71,CG71*CG$4+CJ71*(1-CG$4))))</f>
        <v/>
      </c>
      <c r="CL71" s="102"/>
      <c r="CM71" s="102"/>
      <c r="CN71" s="104" t="str">
        <f t="shared" si="341"/>
        <v/>
      </c>
      <c r="CO71" s="102"/>
      <c r="CP71" s="104" t="str">
        <f t="shared" ref="CP71:CP85" si="437">IF(AND(CL71="",CM71=""),"",IF(OR(CO71="",CO71&lt;CN71),CN71,IF(CM71="",CO71,CL71*CL$4+CO71*(1-CL$4))))</f>
        <v/>
      </c>
      <c r="CQ71" s="104" t="str">
        <f t="shared" ref="CQ71:CQ85" si="438">IF(AND(BR71="",BW71="",CB71=""),"",SUM(BR71)*SUM(BV$4)+SUM(BW71)*SUM(CA$4)+SUM(CB71)*SUM(CF$4)+SUM(CG71)*SUM(CK$4)+SUM(CL71)*SUM(CP$4))</f>
        <v/>
      </c>
      <c r="CR71" s="104" t="str">
        <f t="shared" ref="CR71:CR85" si="439">IF(AND(BS71="",BX71="",CC71=""),"",SUM(BS71)*SUM(BV$4)+SUM(BX71)*SUM(CA$4)+SUM(CC71)*SUM(CF$4)+SUM(CH71)*SUM(CK$4)+SUM(CM71)*SUM(CP$4))</f>
        <v/>
      </c>
      <c r="CS71" s="104" t="str">
        <f t="shared" ref="CS71:CS85" si="440">IF(AND(BT71="",BY71="",CD71=""),"",SUM(BT71)*SUM(BV$4)+SUM(BY71)*SUM(CA$4)+SUM(CD71)*SUM(CF$4)+SUM(CI71)*SUM(CK$4)+SUM(CN71)*SUM(CP$4))</f>
        <v/>
      </c>
      <c r="CT71" s="104" t="str">
        <f t="shared" ref="CT71:CT85" si="441">IF(AND(BU71="",BZ71="",CE71=""),"",SUM(BU71)*SUM(BV$4)+SUM(BZ71)*SUM(CA$4)+SUM(CE71)*SUM(CF$4)+SUM(CJ71)*SUM(CK$4)+SUM(CO71)*SUM(CP$4))</f>
        <v/>
      </c>
      <c r="CU71" s="104" t="str">
        <f t="shared" ref="CU71:CU85" si="442">IF(AND(BV71="",CA71="",CF71=""),"",SUM(BV71)*SUM(BV$4)+SUM(CA71)*SUM(CA$4)+SUM(CF71)*SUM(CF$4)+SUM(CK71)*SUM(CK$4)+SUM(CP71)*SUM(CP$4))</f>
        <v/>
      </c>
      <c r="CV71" s="105" t="str">
        <f t="shared" si="342"/>
        <v/>
      </c>
      <c r="CW71" s="109" t="str">
        <f t="shared" ref="CW71:CW85" si="443">IF(ISERROR(RANK(CU71,CU$6:CU$85)),"",RANK(CU71,CU$6:CU$85))</f>
        <v/>
      </c>
      <c r="CX71" s="102"/>
      <c r="CY71" s="102"/>
      <c r="CZ71" s="104" t="str">
        <f t="shared" si="343"/>
        <v/>
      </c>
      <c r="DA71" s="102"/>
      <c r="DB71" s="104" t="str">
        <f t="shared" ref="DB71:DB85" si="444">IF(AND(CX71="",CY71=""),"",IF(OR(DA71="",DA71&lt;CZ71),CZ71,IF(CY71="",DA71,CX71*CX$4+DA71*(1-CX$4))))</f>
        <v/>
      </c>
      <c r="DC71" s="102"/>
      <c r="DD71" s="102"/>
      <c r="DE71" s="104" t="str">
        <f t="shared" si="344"/>
        <v/>
      </c>
      <c r="DF71" s="102"/>
      <c r="DG71" s="104" t="str">
        <f t="shared" ref="DG71:DG85" si="445">IF(AND(DC71="",DD71=""),"",IF(OR(DF71="",DF71&lt;DE71),DE71,IF(DD71="",DF71,DC71*DC$4+DF71*(1-DC$4))))</f>
        <v/>
      </c>
      <c r="DH71" s="102"/>
      <c r="DI71" s="102"/>
      <c r="DJ71" s="104" t="str">
        <f t="shared" si="345"/>
        <v/>
      </c>
      <c r="DK71" s="102"/>
      <c r="DL71" s="104" t="str">
        <f t="shared" ref="DL71:DL85" si="446">IF(AND(DH71="",DI71=""),"",IF(OR(DK71="",DK71&lt;DJ71),DJ71,IF(DI71="",DK71,DH71*DH$4+DK71*(1-DH$4))))</f>
        <v/>
      </c>
      <c r="DM71" s="102"/>
      <c r="DN71" s="102"/>
      <c r="DO71" s="104" t="str">
        <f t="shared" si="346"/>
        <v/>
      </c>
      <c r="DP71" s="102"/>
      <c r="DQ71" s="104" t="str">
        <f t="shared" ref="DQ71:DQ85" si="447">IF(AND(DM71="",DN71=""),"",IF(OR(DP71="",DP71&lt;DO71),DO71,IF(DN71="",DP71,DM71*DM$4+DP71*(1-DM$4))))</f>
        <v/>
      </c>
      <c r="DR71" s="102"/>
      <c r="DS71" s="102"/>
      <c r="DT71" s="104" t="str">
        <f t="shared" si="347"/>
        <v/>
      </c>
      <c r="DU71" s="102"/>
      <c r="DV71" s="104" t="str">
        <f t="shared" ref="DV71:DV85" si="448">IF(AND(DR71="",DS71=""),"",IF(OR(DU71="",DU71&lt;DT71),DT71,IF(DS71="",DU71,DR71*DR$4+DU71*(1-DR$4))))</f>
        <v/>
      </c>
      <c r="DW71" s="104" t="str">
        <f t="shared" ref="DW71:DW85" si="449">IF(AND(CX71="",DC71="",DH71=""),"",SUM(CX71)*SUM(DB$4)+SUM(DC71)*SUM(DG$4)+SUM(DH71)*SUM(DL$4)+SUM(DM71)*SUM(DQ$4)+SUM(DR71)*SUM(DV$4))</f>
        <v/>
      </c>
      <c r="DX71" s="104" t="str">
        <f t="shared" ref="DX71:DX85" si="450">IF(AND(CY71="",DD71="",DI71=""),"",SUM(CY71)*SUM(DB$4)+SUM(DD71)*SUM(DG$4)+SUM(DI71)*SUM(DL$4)+SUM(DN71)*SUM(DQ$4)+SUM(DS71)*SUM(DV$4))</f>
        <v/>
      </c>
      <c r="DY71" s="104" t="str">
        <f t="shared" ref="DY71:DY85" si="451">IF(AND(CZ71="",DE71="",DJ71=""),"",SUM(CZ71)*SUM(DB$4)+SUM(DE71)*SUM(DG$4)+SUM(DJ71)*SUM(DL$4)+SUM(DO71)*SUM(DQ$4)+SUM(DT71)*SUM(DV$4))</f>
        <v/>
      </c>
      <c r="DZ71" s="104" t="str">
        <f t="shared" ref="DZ71:DZ85" si="452">IF(AND(DA71="",DF71="",DK71=""),"",SUM(DA71)*SUM(DB$4)+SUM(DF71)*SUM(DG$4)+SUM(DK71)*SUM(DL$4)+SUM(DP71)*SUM(DQ$4)+SUM(DU71)*SUM(DV$4))</f>
        <v/>
      </c>
      <c r="EA71" s="104" t="str">
        <f t="shared" ref="EA71:EA85" si="453">IF(AND(DB71="",DG71="",DL71=""),"",SUM(DB71)*SUM(DB$4)+SUM(DG71)*SUM(DG$4)+SUM(DL71)*SUM(DL$4)+SUM(DQ71)*SUM(DQ$4)+SUM(DV71)*SUM(DV$4))</f>
        <v/>
      </c>
      <c r="EB71" s="105" t="str">
        <f t="shared" si="348"/>
        <v/>
      </c>
      <c r="EC71" s="109" t="str">
        <f t="shared" ref="EC71:EC85" si="454">IF(ISERROR(RANK(EA71,EA$6:EA$85)),"",RANK(EA71,EA$6:EA$85))</f>
        <v/>
      </c>
      <c r="ED71" s="102"/>
      <c r="EE71" s="102"/>
      <c r="EF71" s="104" t="str">
        <f t="shared" si="349"/>
        <v/>
      </c>
      <c r="EG71" s="102"/>
      <c r="EH71" s="104" t="str">
        <f t="shared" ref="EH71:EH85" si="455">IF(AND(ED71="",EE71=""),"",IF(OR(EG71="",EG71&lt;EF71),EF71,IF(EE71="",EG71,ED71*ED$4+EG71*(1-ED$4))))</f>
        <v/>
      </c>
      <c r="EI71" s="102"/>
      <c r="EJ71" s="102"/>
      <c r="EK71" s="104" t="str">
        <f t="shared" si="350"/>
        <v/>
      </c>
      <c r="EL71" s="102"/>
      <c r="EM71" s="104" t="str">
        <f t="shared" ref="EM71:EM85" si="456">IF(AND(EI71="",EJ71=""),"",IF(OR(EL71="",EL71&lt;EK71),EK71,IF(EJ71="",EL71,EI71*EI$4+EL71*(1-EI$4))))</f>
        <v/>
      </c>
      <c r="EN71" s="102"/>
      <c r="EO71" s="102"/>
      <c r="EP71" s="104" t="str">
        <f t="shared" si="351"/>
        <v/>
      </c>
      <c r="EQ71" s="102"/>
      <c r="ER71" s="104" t="str">
        <f t="shared" ref="ER71:ER85" si="457">IF(AND(EN71="",EO71=""),"",IF(OR(EQ71="",EQ71&lt;EP71),EP71,IF(EO71="",EQ71,EN71*EN$4+EQ71*(1-EN$4))))</f>
        <v/>
      </c>
      <c r="ES71" s="102"/>
      <c r="ET71" s="102"/>
      <c r="EU71" s="104" t="str">
        <f t="shared" si="352"/>
        <v/>
      </c>
      <c r="EV71" s="102"/>
      <c r="EW71" s="104" t="str">
        <f t="shared" ref="EW71:EW85" si="458">IF(AND(ES71="",ET71=""),"",IF(OR(EV71="",EV71&lt;EU71),EU71,IF(ET71="",EV71,ES71*ES$4+EV71*(1-ES$4))))</f>
        <v/>
      </c>
      <c r="EX71" s="102"/>
      <c r="EY71" s="102"/>
      <c r="EZ71" s="104" t="str">
        <f t="shared" si="353"/>
        <v/>
      </c>
      <c r="FA71" s="102"/>
      <c r="FB71" s="104" t="str">
        <f t="shared" ref="FB71:FB85" si="459">IF(AND(EX71="",EY71=""),"",IF(OR(FA71="",FA71&lt;EZ71),EZ71,IF(EY71="",FA71,EX71*EX$4+FA71*(1-EX$4))))</f>
        <v/>
      </c>
      <c r="FC71" s="104" t="str">
        <f t="shared" ref="FC71:FC85" si="460">IF(AND(ED71="",EI71="",EN71=""),"",SUM(ED71)*SUM(EH$4)+SUM(EI71)*SUM(EM$4)+SUM(EN71)*SUM(ER$4)+SUM(ES71)*SUM(EW$4)+SUM(EX71)*SUM(FB$4))</f>
        <v/>
      </c>
      <c r="FD71" s="104" t="str">
        <f t="shared" ref="FD71:FD85" si="461">IF(AND(EE71="",EJ71="",EO71=""),"",SUM(EE71)*SUM(EH$4)+SUM(EJ71)*SUM(EM$4)+SUM(EO71)*SUM(ER$4)+SUM(ET71)*SUM(EW$4)+SUM(EY71)*SUM(FB$4))</f>
        <v/>
      </c>
      <c r="FE71" s="104" t="str">
        <f t="shared" ref="FE71:FE85" si="462">IF(AND(EF71="",EK71="",EP71=""),"",SUM(EF71)*SUM(EH$4)+SUM(EK71)*SUM(EM$4)+SUM(EP71)*SUM(ER$4)+SUM(EU71)*SUM(EW$4)+SUM(EZ71)*SUM(FB$4))</f>
        <v/>
      </c>
      <c r="FF71" s="104" t="str">
        <f t="shared" ref="FF71:FF85" si="463">IF(AND(EG71="",EL71="",EQ71=""),"",SUM(EG71)*SUM(EH$4)+SUM(EL71)*SUM(EM$4)+SUM(EQ71)*SUM(ER$4)+SUM(EV71)*SUM(EW$4)+SUM(FA71)*SUM(FB$4))</f>
        <v/>
      </c>
      <c r="FG71" s="104" t="str">
        <f t="shared" ref="FG71:FG85" si="464">IF(AND(EH71="",EM71="",ER71=""),"",SUM(EH71)*SUM(EH$4)+SUM(EM71)*SUM(EM$4)+SUM(ER71)*SUM(ER$4)+SUM(EW71)*SUM(EW$4)+SUM(FB71)*SUM(FB$4))</f>
        <v/>
      </c>
      <c r="FH71" s="105" t="str">
        <f t="shared" si="354"/>
        <v/>
      </c>
      <c r="FI71" s="109" t="str">
        <f t="shared" ref="FI71:FI85" si="465">IF(ISERROR(RANK(FG71,FG$6:FG$85)),"",RANK(FG71,FG$6:FG$85))</f>
        <v/>
      </c>
      <c r="FJ71" s="102"/>
      <c r="FK71" s="102"/>
      <c r="FL71" s="104" t="str">
        <f t="shared" si="355"/>
        <v/>
      </c>
      <c r="FM71" s="102"/>
      <c r="FN71" s="104" t="str">
        <f t="shared" ref="FN71:FN85" si="466">IF(AND(FJ71="",FK71=""),"",IF(OR(FM71="",FM71&lt;FL71),FL71,IF(FK71="",FM71,FJ71*FJ$4+FM71*(1-FJ$4))))</f>
        <v/>
      </c>
      <c r="FO71" s="102"/>
      <c r="FP71" s="102"/>
      <c r="FQ71" s="104" t="str">
        <f t="shared" si="356"/>
        <v/>
      </c>
      <c r="FR71" s="102"/>
      <c r="FS71" s="104" t="str">
        <f t="shared" ref="FS71:FS85" si="467">IF(AND(FO71="",FP71=""),"",IF(OR(FR71="",FR71&lt;FQ71),FQ71,IF(FP71="",FR71,FO71*FO$4+FR71*(1-FO$4))))</f>
        <v/>
      </c>
      <c r="FT71" s="102"/>
      <c r="FU71" s="102"/>
      <c r="FV71" s="104" t="str">
        <f t="shared" si="357"/>
        <v/>
      </c>
      <c r="FW71" s="102"/>
      <c r="FX71" s="104" t="str">
        <f t="shared" ref="FX71:FX85" si="468">IF(AND(FT71="",FU71=""),"",IF(OR(FW71="",FW71&lt;FV71),FV71,IF(FU71="",FW71,FT71*FT$4+FW71*(1-FT$4))))</f>
        <v/>
      </c>
      <c r="FY71" s="102"/>
      <c r="FZ71" s="102"/>
      <c r="GA71" s="104" t="str">
        <f t="shared" si="358"/>
        <v/>
      </c>
      <c r="GB71" s="102"/>
      <c r="GC71" s="104" t="str">
        <f t="shared" ref="GC71:GC85" si="469">IF(AND(FY71="",FZ71=""),"",IF(OR(GB71="",GB71&lt;GA71),GA71,IF(FZ71="",GB71,FY71*FY$4+GB71*(1-FY$4))))</f>
        <v/>
      </c>
      <c r="GD71" s="102"/>
      <c r="GE71" s="102"/>
      <c r="GF71" s="104" t="str">
        <f t="shared" si="359"/>
        <v/>
      </c>
      <c r="GG71" s="102"/>
      <c r="GH71" s="104" t="str">
        <f t="shared" ref="GH71:GH85" si="470">IF(AND(GD71="",GE71=""),"",IF(OR(GG71="",GG71&lt;GF71),GF71,IF(GE71="",GG71,GD71*GD$4+GG71*(1-GD$4))))</f>
        <v/>
      </c>
      <c r="GI71" s="104" t="str">
        <f t="shared" ref="GI71:GI85" si="471">IF(AND(FJ71="",FO71="",FT71=""),"",SUM(FJ71)*SUM(FN$4)+SUM(FO71)*SUM(FS$4)+SUM(FT71)*SUM(FX$4)+SUM(FY71)*SUM(GC$4)+SUM(GD71)*SUM(GH$4))</f>
        <v/>
      </c>
      <c r="GJ71" s="104" t="str">
        <f t="shared" ref="GJ71:GJ85" si="472">IF(AND(FK71="",FP71="",FU71=""),"",SUM(FK71)*SUM(FN$4)+SUM(FP71)*SUM(FS$4)+SUM(FU71)*SUM(FX$4)+SUM(FZ71)*SUM(GC$4)+SUM(GE71)*SUM(GH$4))</f>
        <v/>
      </c>
      <c r="GK71" s="104" t="str">
        <f t="shared" ref="GK71:GK85" si="473">IF(AND(FL71="",FQ71="",FV71=""),"",SUM(FL71)*SUM(FN$4)+SUM(FQ71)*SUM(FS$4)+SUM(FV71)*SUM(FX$4)+SUM(GA71)*SUM(GC$4)+SUM(GF71)*SUM(GH$4))</f>
        <v/>
      </c>
      <c r="GL71" s="104" t="str">
        <f t="shared" ref="GL71:GL85" si="474">IF(AND(FM71="",FR71="",FW71=""),"",SUM(FM71)*SUM(FN$4)+SUM(FR71)*SUM(FS$4)+SUM(FW71)*SUM(FX$4)+SUM(GB71)*SUM(GC$4)+SUM(GG71)*SUM(GH$4))</f>
        <v/>
      </c>
      <c r="GM71" s="104" t="str">
        <f t="shared" ref="GM71:GM85" si="475">IF(AND(FN71="",FS71="",FX71=""),"",SUM(FN71)*SUM(FN$4)+SUM(FS71)*SUM(FS$4)+SUM(FX71)*SUM(FX$4)+SUM(GC71)*SUM(GC$4)+SUM(GH71)*SUM(GH$4))</f>
        <v/>
      </c>
      <c r="GN71" s="105" t="str">
        <f t="shared" si="360"/>
        <v/>
      </c>
      <c r="GO71" s="109" t="str">
        <f t="shared" ref="GO71:GO85" si="476">IF(ISERROR(RANK(GM71,GM$6:GM$85)),"",RANK(GM71,GM$6:GM$85))</f>
        <v/>
      </c>
      <c r="GP71" s="102"/>
      <c r="GQ71" s="102"/>
      <c r="GR71" s="104" t="str">
        <f t="shared" si="361"/>
        <v/>
      </c>
      <c r="GS71" s="102"/>
      <c r="GT71" s="104" t="str">
        <f t="shared" ref="GT71:GT85" si="477">IF(AND(GP71="",GQ71=""),"",IF(OR(GS71="",GS71&lt;GR71),GR71,IF(GQ71="",GS71,GP71*GP$4+GS71*(1-GP$4))))</f>
        <v/>
      </c>
      <c r="GU71" s="102"/>
      <c r="GV71" s="102"/>
      <c r="GW71" s="104" t="str">
        <f t="shared" si="362"/>
        <v/>
      </c>
      <c r="GX71" s="102"/>
      <c r="GY71" s="104" t="str">
        <f t="shared" ref="GY71:GY85" si="478">IF(AND(GU71="",GV71=""),"",IF(OR(GX71="",GX71&lt;GW71),GW71,IF(GV71="",GX71,GU71*GU$4+GX71*(1-GU$4))))</f>
        <v/>
      </c>
      <c r="GZ71" s="102"/>
      <c r="HA71" s="102"/>
      <c r="HB71" s="104" t="str">
        <f t="shared" si="363"/>
        <v/>
      </c>
      <c r="HC71" s="102"/>
      <c r="HD71" s="104" t="str">
        <f t="shared" ref="HD71:HD85" si="479">IF(AND(GZ71="",HA71=""),"",IF(OR(HC71="",HC71&lt;HB71),HB71,IF(HA71="",HC71,GZ71*GZ$4+HC71*(1-GZ$4))))</f>
        <v/>
      </c>
      <c r="HE71" s="102"/>
      <c r="HF71" s="102"/>
      <c r="HG71" s="104" t="str">
        <f t="shared" si="364"/>
        <v/>
      </c>
      <c r="HH71" s="102"/>
      <c r="HI71" s="104" t="str">
        <f t="shared" ref="HI71:HI85" si="480">IF(AND(HE71="",HF71=""),"",IF(OR(HH71="",HH71&lt;HG71),HG71,IF(HF71="",HH71,HE71*HE$4+HH71*(1-HE$4))))</f>
        <v/>
      </c>
      <c r="HJ71" s="102"/>
      <c r="HK71" s="102"/>
      <c r="HL71" s="104" t="str">
        <f t="shared" si="365"/>
        <v/>
      </c>
      <c r="HM71" s="102"/>
      <c r="HN71" s="104" t="str">
        <f t="shared" ref="HN71:HN85" si="481">IF(AND(HJ71="",HK71=""),"",IF(OR(HM71="",HM71&lt;HL71),HL71,IF(HK71="",HM71,HJ71*HJ$4+HM71*(1-HJ$4))))</f>
        <v/>
      </c>
      <c r="HO71" s="104" t="str">
        <f t="shared" ref="HO71:HO85" si="482">IF(AND(GP71="",GU71="",GZ71=""),"",SUM(GP71)*SUM(GT$4)+SUM(GU71)*SUM(GY$4)+SUM(GZ71)*SUM(HD$4)+SUM(HE71)*SUM(HI$4)+SUM(HJ71)*SUM(HN$4))</f>
        <v/>
      </c>
      <c r="HP71" s="104" t="str">
        <f t="shared" ref="HP71:HP85" si="483">IF(AND(GQ71="",GV71="",HA71=""),"",SUM(GQ71)*SUM(GT$4)+SUM(GV71)*SUM(GY$4)+SUM(HA71)*SUM(HD$4)+SUM(HF71)*SUM(HI$4)+SUM(HK71)*SUM(HN$4))</f>
        <v/>
      </c>
      <c r="HQ71" s="104" t="str">
        <f t="shared" ref="HQ71:HQ85" si="484">IF(AND(GR71="",GW71="",HB71=""),"",SUM(GR71)*SUM(GT$4)+SUM(GW71)*SUM(GY$4)+SUM(HB71)*SUM(HD$4)+SUM(HG71)*SUM(HI$4)+SUM(HL71)*SUM(HN$4))</f>
        <v/>
      </c>
      <c r="HR71" s="104" t="str">
        <f t="shared" ref="HR71:HR85" si="485">IF(AND(GS71="",GX71="",HC71=""),"",SUM(GS71)*SUM(GT$4)+SUM(GX71)*SUM(GY$4)+SUM(HC71)*SUM(HD$4)+SUM(HH71)*SUM(HI$4)+SUM(HM71)*SUM(HN$4))</f>
        <v/>
      </c>
      <c r="HS71" s="104" t="str">
        <f t="shared" ref="HS71:HS85" si="486">IF(AND(GT71="",GY71="",HD71=""),"",SUM(GT71)*SUM(GT$4)+SUM(GY71)*SUM(GY$4)+SUM(HD71)*SUM(HD$4)+SUM(HI71)*SUM(HI$4)+SUM(HN71)*SUM(HN$4))</f>
        <v/>
      </c>
      <c r="HT71" s="105" t="str">
        <f t="shared" si="366"/>
        <v/>
      </c>
      <c r="HU71" s="109" t="str">
        <f t="shared" ref="HU71:HU85" si="487">IF(ISERROR(RANK(HS71,HS$6:HS$85)),"",RANK(HS71,HS$6:HS$85))</f>
        <v/>
      </c>
      <c r="HV71" s="102"/>
      <c r="HW71" s="102"/>
      <c r="HX71" s="104" t="str">
        <f t="shared" si="367"/>
        <v/>
      </c>
      <c r="HY71" s="102"/>
      <c r="HZ71" s="104" t="str">
        <f t="shared" ref="HZ71:HZ85" si="488">IF(AND(HV71="",HW71=""),"",IF(OR(HY71="",HY71&lt;HX71),HX71,IF(HW71="",HY71,HV71*HV$4+HY71*(1-HV$4))))</f>
        <v/>
      </c>
      <c r="IA71" s="102"/>
      <c r="IB71" s="102"/>
      <c r="IC71" s="104" t="str">
        <f t="shared" si="368"/>
        <v/>
      </c>
      <c r="ID71" s="102"/>
      <c r="IE71" s="104" t="str">
        <f t="shared" ref="IE71:IE85" si="489">IF(AND(IA71="",IB71=""),"",IF(OR(ID71="",ID71&lt;IC71),IC71,IF(IB71="",ID71,IA71*IA$4+ID71*(1-IA$4))))</f>
        <v/>
      </c>
      <c r="IF71" s="102"/>
      <c r="IG71" s="102"/>
      <c r="IH71" s="104" t="str">
        <f t="shared" si="369"/>
        <v/>
      </c>
      <c r="II71" s="102"/>
      <c r="IJ71" s="104" t="str">
        <f t="shared" ref="IJ71:IJ85" si="490">IF(AND(IF71="",IG71=""),"",IF(OR(II71="",II71&lt;IH71),IH71,IF(IG71="",II71,IF71*IF$4+II71*(1-IF$4))))</f>
        <v/>
      </c>
      <c r="IK71" s="102"/>
      <c r="IL71" s="102"/>
      <c r="IM71" s="104" t="str">
        <f t="shared" si="370"/>
        <v/>
      </c>
      <c r="IN71" s="102"/>
      <c r="IO71" s="104" t="str">
        <f t="shared" ref="IO71:IO85" si="491">IF(AND(IK71="",IL71=""),"",IF(OR(IN71="",IN71&lt;IM71),IM71,IF(IL71="",IN71,IK71*IK$4+IN71*(1-IK$4))))</f>
        <v/>
      </c>
      <c r="IP71" s="102"/>
      <c r="IQ71" s="102"/>
      <c r="IR71" s="104" t="str">
        <f t="shared" si="371"/>
        <v/>
      </c>
      <c r="IS71" s="102"/>
      <c r="IT71" s="104" t="str">
        <f t="shared" ref="IT71:IT85" si="492">IF(AND(IP71="",IQ71=""),"",IF(OR(IS71="",IS71&lt;IR71),IR71,IF(IQ71="",IS71,IP71*IP$4+IS71*(1-IP$4))))</f>
        <v/>
      </c>
      <c r="IU71" s="104" t="str">
        <f t="shared" ref="IU71:IU85" si="493">IF(AND(HV71="",IA71="",IF71=""),"",SUM(HV71)*SUM(HZ$4)+SUM(IA71)*SUM(IE$4)+SUM(IF71)*SUM(IJ$4)+SUM(IK71)*SUM(IO$4)+SUM(IP71)*SUM(IT$4))</f>
        <v/>
      </c>
      <c r="IV71" s="104" t="str">
        <f t="shared" ref="IV71:IV85" si="494">IF(AND(HW71="",IB71="",IG71=""),"",SUM(HW71)*SUM(HZ$4)+SUM(IB71)*SUM(IE$4)+SUM(IG71)*SUM(IJ$4)+SUM(IL71)*SUM(IO$4)+SUM(IQ71)*SUM(IT$4))</f>
        <v/>
      </c>
      <c r="IW71" s="104" t="str">
        <f t="shared" ref="IW71:IW85" si="495">IF(AND(HX71="",IC71="",IH71=""),"",SUM(HX71)*SUM(HZ$4)+SUM(IC71)*SUM(IE$4)+SUM(IH71)*SUM(IJ$4)+SUM(IM71)*SUM(IO$4)+SUM(IR71)*SUM(IT$4))</f>
        <v/>
      </c>
      <c r="IX71" s="104" t="str">
        <f t="shared" ref="IX71:IX85" si="496">IF(AND(HY71="",ID71="",II71=""),"",SUM(HY71)*SUM(HZ$4)+SUM(ID71)*SUM(IE$4)+SUM(II71)*SUM(IJ$4)+SUM(IN71)*SUM(IO$4)+SUM(IS71)*SUM(IT$4))</f>
        <v/>
      </c>
      <c r="IY71" s="104" t="str">
        <f t="shared" ref="IY71:IY85" si="497">IF(AND(HZ71="",IE71="",IJ71=""),"",SUM(HZ71)*SUM(HZ$4)+SUM(IE71)*SUM(IE$4)+SUM(IJ71)*SUM(IJ$4)+SUM(IO71)*SUM(IO$4)+SUM(IT71)*SUM(IT$4))</f>
        <v/>
      </c>
      <c r="IZ71" s="105" t="str">
        <f t="shared" si="372"/>
        <v/>
      </c>
      <c r="JA71" s="109" t="str">
        <f t="shared" ref="JA71:JA85" si="498">IF(ISERROR(RANK(IY71,IY$6:IY$85)),"",RANK(IY71,IY$6:IY$85))</f>
        <v/>
      </c>
      <c r="JB71" s="102"/>
      <c r="JC71" s="102"/>
      <c r="JD71" s="104" t="str">
        <f t="shared" si="373"/>
        <v/>
      </c>
      <c r="JE71" s="102"/>
      <c r="JF71" s="104" t="str">
        <f t="shared" ref="JF71:JF85" si="499">IF(AND(JB71="",JC71=""),"",IF(OR(JE71="",JE71&lt;JD71),JD71,IF(JC71="",JE71,JB71*JB$4+JE71*(1-JB$4))))</f>
        <v/>
      </c>
      <c r="JG71" s="102"/>
      <c r="JH71" s="102"/>
      <c r="JI71" s="104" t="str">
        <f t="shared" si="374"/>
        <v/>
      </c>
      <c r="JJ71" s="102"/>
      <c r="JK71" s="104" t="str">
        <f t="shared" ref="JK71:JK85" si="500">IF(AND(JG71="",JH71=""),"",IF(OR(JJ71="",JJ71&lt;JI71),JI71,IF(JH71="",JJ71,JG71*JG$4+JJ71*(1-JG$4))))</f>
        <v/>
      </c>
      <c r="JL71" s="102"/>
      <c r="JM71" s="102"/>
      <c r="JN71" s="104" t="str">
        <f t="shared" si="375"/>
        <v/>
      </c>
      <c r="JO71" s="102"/>
      <c r="JP71" s="104" t="str">
        <f t="shared" ref="JP71:JP85" si="501">IF(AND(JL71="",JM71=""),"",IF(OR(JO71="",JO71&lt;JN71),JN71,IF(JM71="",JO71,JL71*JL$4+JO71*(1-JL$4))))</f>
        <v/>
      </c>
      <c r="JQ71" s="102"/>
      <c r="JR71" s="102"/>
      <c r="JS71" s="104" t="str">
        <f t="shared" si="376"/>
        <v/>
      </c>
      <c r="JT71" s="102"/>
      <c r="JU71" s="104" t="str">
        <f t="shared" ref="JU71:JU85" si="502">IF(AND(JQ71="",JR71=""),"",IF(OR(JT71="",JT71&lt;JS71),JS71,IF(JR71="",JT71,JQ71*JQ$4+JT71*(1-JQ$4))))</f>
        <v/>
      </c>
      <c r="JV71" s="102"/>
      <c r="JW71" s="102"/>
      <c r="JX71" s="104" t="str">
        <f t="shared" si="377"/>
        <v/>
      </c>
      <c r="JY71" s="102"/>
      <c r="JZ71" s="104" t="str">
        <f t="shared" ref="JZ71:JZ85" si="503">IF(AND(JV71="",JW71=""),"",IF(OR(JY71="",JY71&lt;JX71),JX71,IF(JW71="",JY71,JV71*JV$4+JY71*(1-JV$4))))</f>
        <v/>
      </c>
      <c r="KA71" s="104" t="str">
        <f t="shared" ref="KA71:KA85" si="504">IF(AND(JB71="",JG71="",JL71=""),"",SUM(JB71)*SUM(JF$4)+SUM(JG71)*SUM(JK$4)+SUM(JL71)*SUM(JP$4)+SUM(JQ71)*SUM(JU$4)+SUM(JV71)*SUM(JZ$4))</f>
        <v/>
      </c>
      <c r="KB71" s="104" t="str">
        <f t="shared" ref="KB71:KB85" si="505">IF(AND(JC71="",JH71="",JM71=""),"",SUM(JC71)*SUM(JF$4)+SUM(JH71)*SUM(JK$4)+SUM(JM71)*SUM(JP$4)+SUM(JR71)*SUM(JU$4)+SUM(JW71)*SUM(JZ$4))</f>
        <v/>
      </c>
      <c r="KC71" s="104" t="str">
        <f t="shared" ref="KC71:KC85" si="506">IF(AND(JD71="",JI71="",JN71=""),"",SUM(JD71)*SUM(JF$4)+SUM(JI71)*SUM(JK$4)+SUM(JN71)*SUM(JP$4)+SUM(JS71)*SUM(JU$4)+SUM(JX71)*SUM(JZ$4))</f>
        <v/>
      </c>
      <c r="KD71" s="104" t="str">
        <f t="shared" ref="KD71:KD85" si="507">IF(AND(JE71="",JJ71="",JO71=""),"",SUM(JE71)*SUM(JF$4)+SUM(JJ71)*SUM(JK$4)+SUM(JO71)*SUM(JP$4)+SUM(JT71)*SUM(JU$4)+SUM(JY71)*SUM(JZ$4))</f>
        <v/>
      </c>
      <c r="KE71" s="104" t="str">
        <f t="shared" ref="KE71:KE85" si="508">IF(AND(JF71="",JK71="",JP71=""),"",SUM(JF71)*SUM(JF$4)+SUM(JK71)*SUM(JK$4)+SUM(JP71)*SUM(JP$4)+SUM(JU71)*SUM(JU$4)+SUM(JZ71)*SUM(JZ$4))</f>
        <v/>
      </c>
      <c r="KF71" s="105" t="str">
        <f t="shared" si="378"/>
        <v/>
      </c>
      <c r="KG71" s="109" t="str">
        <f t="shared" ref="KG71:KG85" si="509">IF(ISERROR(RANK(KE71,KE$6:KE$85)),"",RANK(KE71,KE$6:KE$85))</f>
        <v/>
      </c>
      <c r="KH71" s="102"/>
      <c r="KI71" s="102"/>
      <c r="KJ71" s="104" t="str">
        <f t="shared" si="379"/>
        <v/>
      </c>
      <c r="KK71" s="102"/>
      <c r="KL71" s="104" t="str">
        <f t="shared" ref="KL71:KL85" si="510">IF(AND(KH71="",KI71=""),"",IF(OR(KK71="",KK71&lt;KJ71),KJ71,IF(KI71="",KK71,KH71*KH$4+KK71*(1-KH$4))))</f>
        <v/>
      </c>
      <c r="KM71" s="102"/>
      <c r="KN71" s="102"/>
      <c r="KO71" s="104" t="str">
        <f t="shared" si="380"/>
        <v/>
      </c>
      <c r="KP71" s="102"/>
      <c r="KQ71" s="104" t="str">
        <f t="shared" ref="KQ71:KQ85" si="511">IF(AND(KM71="",KN71=""),"",IF(OR(KP71="",KP71&lt;KO71),KO71,IF(KN71="",KP71,KM71*KM$4+KP71*(1-KM$4))))</f>
        <v/>
      </c>
      <c r="KR71" s="102"/>
      <c r="KS71" s="102"/>
      <c r="KT71" s="104" t="str">
        <f t="shared" si="381"/>
        <v/>
      </c>
      <c r="KU71" s="102"/>
      <c r="KV71" s="104" t="str">
        <f t="shared" ref="KV71:KV85" si="512">IF(AND(KR71="",KS71=""),"",IF(OR(KU71="",KU71&lt;KT71),KT71,IF(KS71="",KU71,KR71*KR$4+KU71*(1-KR$4))))</f>
        <v/>
      </c>
      <c r="KW71" s="102"/>
      <c r="KX71" s="102"/>
      <c r="KY71" s="104" t="str">
        <f t="shared" si="382"/>
        <v/>
      </c>
      <c r="KZ71" s="102"/>
      <c r="LA71" s="104" t="str">
        <f t="shared" ref="LA71:LA85" si="513">IF(AND(KW71="",KX71=""),"",IF(OR(KZ71="",KZ71&lt;KY71),KY71,IF(KX71="",KZ71,KW71*KW$4+KZ71*(1-KW$4))))</f>
        <v/>
      </c>
      <c r="LB71" s="102"/>
      <c r="LC71" s="102"/>
      <c r="LD71" s="104" t="str">
        <f t="shared" si="383"/>
        <v/>
      </c>
      <c r="LE71" s="102"/>
      <c r="LF71" s="104" t="str">
        <f t="shared" ref="LF71:LF85" si="514">IF(AND(LB71="",LC71=""),"",IF(OR(LE71="",LE71&lt;LD71),LD71,IF(LC71="",LE71,LB71*LB$4+LE71*(1-LB$4))))</f>
        <v/>
      </c>
      <c r="LG71" s="104" t="str">
        <f t="shared" ref="LG71:LG85" si="515">IF(AND(KH71="",KM71="",KR71=""),"",SUM(KH71)*SUM(KL$4)+SUM(KM71)*SUM(KQ$4)+SUM(KR71)*SUM(KV$4)+SUM(KW71)*SUM(LA$4)+SUM(LB71)*SUM(LF$4))</f>
        <v/>
      </c>
      <c r="LH71" s="104" t="str">
        <f t="shared" ref="LH71:LH85" si="516">IF(AND(KI71="",KN71="",KS71=""),"",SUM(KI71)*SUM(KL$4)+SUM(KN71)*SUM(KQ$4)+SUM(KS71)*SUM(KV$4)+SUM(KX71)*SUM(LA$4)+SUM(LC71)*SUM(LF$4))</f>
        <v/>
      </c>
      <c r="LI71" s="104" t="str">
        <f t="shared" ref="LI71:LI85" si="517">IF(AND(KJ71="",KO71="",KT71=""),"",SUM(KJ71)*SUM(KL$4)+SUM(KO71)*SUM(KQ$4)+SUM(KT71)*SUM(KV$4)+SUM(KY71)*SUM(LA$4)+SUM(LD71)*SUM(LF$4))</f>
        <v/>
      </c>
      <c r="LJ71" s="104" t="str">
        <f t="shared" ref="LJ71:LJ85" si="518">IF(AND(KK71="",KP71="",KU71=""),"",SUM(KK71)*SUM(KL$4)+SUM(KP71)*SUM(KQ$4)+SUM(KU71)*SUM(KV$4)+SUM(KZ71)*SUM(LA$4)+SUM(LE71)*SUM(LF$4))</f>
        <v/>
      </c>
      <c r="LK71" s="104" t="str">
        <f t="shared" ref="LK71:LK85" si="519">IF(AND(KL71="",KQ71="",KV71=""),"",SUM(KL71)*SUM(KL$4)+SUM(KQ71)*SUM(KQ$4)+SUM(KV71)*SUM(KV$4)+SUM(LA71)*SUM(LA$4)+SUM(LF71)*SUM(LF$4))</f>
        <v/>
      </c>
      <c r="LL71" s="105" t="str">
        <f t="shared" si="384"/>
        <v/>
      </c>
      <c r="LM71" s="109" t="str">
        <f t="shared" ref="LM71:LM85" si="520">IF(ISERROR(RANK(LK71,LK$6:LK$85)),"",RANK(LK71,LK$6:LK$85))</f>
        <v/>
      </c>
      <c r="LN71" s="102"/>
      <c r="LO71" s="102"/>
      <c r="LP71" s="104" t="str">
        <f t="shared" si="385"/>
        <v/>
      </c>
      <c r="LQ71" s="102"/>
      <c r="LR71" s="104" t="str">
        <f t="shared" ref="LR71:LR85" si="521">IF(AND(LN71="",LO71=""),"",IF(OR(LQ71="",LQ71&lt;LP71),LP71,IF(LO71="",LQ71,LN71*LN$4+LQ71*(1-LN$4))))</f>
        <v/>
      </c>
      <c r="LS71" s="102"/>
      <c r="LT71" s="102"/>
      <c r="LU71" s="104" t="str">
        <f t="shared" si="386"/>
        <v/>
      </c>
      <c r="LV71" s="102"/>
      <c r="LW71" s="104" t="str">
        <f t="shared" ref="LW71:LW85" si="522">IF(AND(LS71="",LT71=""),"",IF(OR(LV71="",LV71&lt;LU71),LU71,IF(LT71="",LV71,LS71*LS$4+LV71*(1-LS$4))))</f>
        <v/>
      </c>
      <c r="LX71" s="102"/>
      <c r="LY71" s="102"/>
      <c r="LZ71" s="104" t="str">
        <f t="shared" si="387"/>
        <v/>
      </c>
      <c r="MA71" s="102"/>
      <c r="MB71" s="104" t="str">
        <f t="shared" ref="MB71:MB85" si="523">IF(AND(LX71="",LY71=""),"",IF(OR(MA71="",MA71&lt;LZ71),LZ71,IF(LY71="",MA71,LX71*LX$4+MA71*(1-LX$4))))</f>
        <v/>
      </c>
      <c r="MC71" s="102"/>
      <c r="MD71" s="102"/>
      <c r="ME71" s="104" t="str">
        <f t="shared" si="388"/>
        <v/>
      </c>
      <c r="MF71" s="102"/>
      <c r="MG71" s="104" t="str">
        <f t="shared" ref="MG71:MG85" si="524">IF(AND(MC71="",MD71=""),"",IF(OR(MF71="",MF71&lt;ME71),ME71,IF(MD71="",MF71,MC71*MC$4+MF71*(1-MC$4))))</f>
        <v/>
      </c>
      <c r="MH71" s="102"/>
      <c r="MI71" s="102"/>
      <c r="MJ71" s="104" t="str">
        <f t="shared" si="389"/>
        <v/>
      </c>
      <c r="MK71" s="102"/>
      <c r="ML71" s="104" t="str">
        <f t="shared" ref="ML71:ML85" si="525">IF(AND(MH71="",MI71=""),"",IF(OR(MK71="",MK71&lt;MJ71),MJ71,IF(MI71="",MK71,MH71*MH$4+MK71*(1-MH$4))))</f>
        <v/>
      </c>
      <c r="MM71" s="104" t="str">
        <f t="shared" ref="MM71:MM85" si="526">IF(AND(LN71="",LS71="",LX71=""),"",SUM(LN71)*SUM(LR$4)+SUM(LS71)*SUM(LW$4)+SUM(LX71)*SUM(MB$4)+SUM(MC71)*SUM(MG$4)+SUM(MH71)*SUM(ML$4))</f>
        <v/>
      </c>
      <c r="MN71" s="104" t="str">
        <f t="shared" ref="MN71:MN85" si="527">IF(AND(LO71="",LT71="",LY71=""),"",SUM(LO71)*SUM(LR$4)+SUM(LT71)*SUM(LW$4)+SUM(LY71)*SUM(MB$4)+SUM(MD71)*SUM(MG$4)+SUM(MI71)*SUM(ML$4))</f>
        <v/>
      </c>
      <c r="MO71" s="104" t="str">
        <f t="shared" ref="MO71:MO85" si="528">IF(AND(LP71="",LU71="",LZ71=""),"",SUM(LP71)*SUM(LR$4)+SUM(LU71)*SUM(LW$4)+SUM(LZ71)*SUM(MB$4)+SUM(ME71)*SUM(MG$4)+SUM(MJ71)*SUM(ML$4))</f>
        <v/>
      </c>
      <c r="MP71" s="104" t="str">
        <f t="shared" ref="MP71:MP85" si="529">IF(AND(LQ71="",LV71="",MA71=""),"",SUM(LQ71)*SUM(LR$4)+SUM(LV71)*SUM(LW$4)+SUM(MA71)*SUM(MB$4)+SUM(MF71)*SUM(MG$4)+SUM(MK71)*SUM(ML$4))</f>
        <v/>
      </c>
      <c r="MQ71" s="104" t="str">
        <f t="shared" ref="MQ71:MQ85" si="530">IF(AND(LR71="",LW71="",MB71=""),"",SUM(LR71)*SUM(LR$4)+SUM(LW71)*SUM(LW$4)+SUM(MB71)*SUM(MB$4)+SUM(MG71)*SUM(MG$4)+SUM(ML71)*SUM(ML$4))</f>
        <v/>
      </c>
      <c r="MR71" s="105" t="str">
        <f t="shared" si="390"/>
        <v/>
      </c>
      <c r="MS71" s="109" t="str">
        <f t="shared" ref="MS71:MS85" si="531">IF(ISERROR(RANK(MQ71,MQ$6:MQ$85)),"",RANK(MQ71,MQ$6:MQ$85))</f>
        <v/>
      </c>
      <c r="MT71" s="102"/>
      <c r="MU71" s="102"/>
      <c r="MV71" s="104" t="str">
        <f t="shared" si="391"/>
        <v/>
      </c>
      <c r="MW71" s="102"/>
      <c r="MX71" s="104" t="str">
        <f t="shared" ref="MX71:MX85" si="532">IF(AND(MT71="",MU71=""),"",IF(OR(MW71="",MW71&lt;MV71),MV71,IF(MU71="",MW71,MT71*MT$4+MW71*(1-MT$4))))</f>
        <v/>
      </c>
      <c r="MY71" s="102"/>
      <c r="MZ71" s="102"/>
      <c r="NA71" s="104" t="str">
        <f t="shared" si="392"/>
        <v/>
      </c>
      <c r="NB71" s="102"/>
      <c r="NC71" s="104" t="str">
        <f t="shared" ref="NC71:NC85" si="533">IF(AND(MY71="",MZ71=""),"",IF(OR(NB71="",NB71&lt;NA71),NA71,IF(MZ71="",NB71,MY71*MY$4+NB71*(1-MY$4))))</f>
        <v/>
      </c>
      <c r="ND71" s="102"/>
      <c r="NE71" s="102"/>
      <c r="NF71" s="104" t="str">
        <f t="shared" si="393"/>
        <v/>
      </c>
      <c r="NG71" s="102"/>
      <c r="NH71" s="104" t="str">
        <f t="shared" ref="NH71:NH85" si="534">IF(AND(ND71="",NE71=""),"",IF(OR(NG71="",NG71&lt;NF71),NF71,IF(NE71="",NG71,ND71*ND$4+NG71*(1-ND$4))))</f>
        <v/>
      </c>
      <c r="NI71" s="102"/>
      <c r="NJ71" s="102"/>
      <c r="NK71" s="104" t="str">
        <f t="shared" si="394"/>
        <v/>
      </c>
      <c r="NL71" s="102"/>
      <c r="NM71" s="104" t="str">
        <f t="shared" ref="NM71:NM85" si="535">IF(AND(NI71="",NJ71=""),"",IF(OR(NL71="",NL71&lt;NK71),NK71,IF(NJ71="",NL71,NI71*NI$4+NL71*(1-NI$4))))</f>
        <v/>
      </c>
      <c r="NN71" s="102"/>
      <c r="NO71" s="102"/>
      <c r="NP71" s="104" t="str">
        <f t="shared" si="395"/>
        <v/>
      </c>
      <c r="NQ71" s="102"/>
      <c r="NR71" s="104" t="str">
        <f t="shared" ref="NR71:NR85" si="536">IF(AND(NN71="",NO71=""),"",IF(OR(NQ71="",NQ71&lt;NP71),NP71,IF(NO71="",NQ71,NN71*NN$4+NQ71*(1-NN$4))))</f>
        <v/>
      </c>
      <c r="NS71" s="104" t="str">
        <f t="shared" ref="NS71:NS85" si="537">IF(AND(MT71="",MY71="",ND71=""),"",SUM(MT71)*SUM(MX$4)+SUM(MY71)*SUM(NC$4)+SUM(ND71)*SUM(NH$4)+SUM(NI71)*SUM(NM$4)+SUM(NN71)*SUM(NR$4))</f>
        <v/>
      </c>
      <c r="NT71" s="104" t="str">
        <f t="shared" ref="NT71:NT85" si="538">IF(AND(MU71="",MZ71="",NE71=""),"",SUM(MU71)*SUM(MX$4)+SUM(MZ71)*SUM(NC$4)+SUM(NE71)*SUM(NH$4)+SUM(NJ71)*SUM(NM$4)+SUM(NO71)*SUM(NR$4))</f>
        <v/>
      </c>
      <c r="NU71" s="104" t="str">
        <f t="shared" ref="NU71:NU85" si="539">IF(AND(MV71="",NA71="",NF71=""),"",SUM(MV71)*SUM(MX$4)+SUM(NA71)*SUM(NC$4)+SUM(NF71)*SUM(NH$4)+SUM(NK71)*SUM(NM$4)+SUM(NP71)*SUM(NR$4))</f>
        <v/>
      </c>
      <c r="NV71" s="104" t="str">
        <f t="shared" ref="NV71:NV85" si="540">IF(AND(MW71="",NB71="",NG71=""),"",SUM(MW71)*SUM(MX$4)+SUM(NB71)*SUM(NC$4)+SUM(NG71)*SUM(NH$4)+SUM(NL71)*SUM(NM$4)+SUM(NQ71)*SUM(NR$4))</f>
        <v/>
      </c>
      <c r="NW71" s="104" t="str">
        <f t="shared" ref="NW71:NW85" si="541">IF(AND(MX71="",NC71="",NH71=""),"",SUM(MX71)*SUM(MX$4)+SUM(NC71)*SUM(NC$4)+SUM(NH71)*SUM(NH$4)+SUM(NM71)*SUM(NM$4)+SUM(NR71)*SUM(NR$4))</f>
        <v/>
      </c>
      <c r="NX71" s="105" t="str">
        <f t="shared" si="396"/>
        <v/>
      </c>
      <c r="NY71" s="109" t="str">
        <f t="shared" ref="NY71:NY85" si="542">IF(ISERROR(RANK(NW71,NW$6:NW$85)),"",RANK(NW71,NW$6:NW$85))</f>
        <v/>
      </c>
      <c r="OA71" s="104" t="str">
        <f t="shared" si="397"/>
        <v/>
      </c>
      <c r="OB71" s="104" t="str">
        <f t="shared" si="398"/>
        <v/>
      </c>
      <c r="OC71" s="104" t="str">
        <f t="shared" si="399"/>
        <v/>
      </c>
      <c r="OD71" s="104" t="str">
        <f t="shared" si="400"/>
        <v/>
      </c>
      <c r="OE71" s="104" t="str">
        <f t="shared" si="401"/>
        <v/>
      </c>
      <c r="OF71" s="104" t="str">
        <f t="shared" si="402"/>
        <v/>
      </c>
      <c r="OG71" s="104" t="str">
        <f t="shared" si="403"/>
        <v/>
      </c>
      <c r="OH71" s="104" t="str">
        <f t="shared" si="404"/>
        <v/>
      </c>
      <c r="OI71" s="104" t="str">
        <f t="shared" si="405"/>
        <v/>
      </c>
      <c r="OJ71" s="104" t="str">
        <f t="shared" si="406"/>
        <v/>
      </c>
      <c r="OK71" s="104" t="str">
        <f t="shared" si="407"/>
        <v/>
      </c>
      <c r="OL71" s="104" t="str">
        <f t="shared" si="408"/>
        <v/>
      </c>
      <c r="OM71" s="134"/>
      <c r="ON71" s="104" t="str">
        <f t="shared" si="409"/>
        <v/>
      </c>
      <c r="OO71" s="104" t="str">
        <f t="shared" si="410"/>
        <v/>
      </c>
      <c r="OP71" s="104" t="str">
        <f t="shared" ref="OP71:OP85" si="543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544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545">IF(AK71="","",SUM($AJ71,$BP71,$CV71,$EB71,$FH71,$GN71,$HT71,$IZ71,$KF71,$LL71,$MR71,$NX71))</f>
        <v/>
      </c>
      <c r="OS71" s="105" t="str">
        <f t="shared" ref="OS71:OS85" si="546">IF(OQ71="","",IF(OQ71&lt;10,OR71,30))</f>
        <v/>
      </c>
      <c r="OT71" s="134"/>
      <c r="OU71" s="109" t="str">
        <f t="shared" si="411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236"/>
        <v>67</v>
      </c>
      <c r="B72" s="237"/>
      <c r="C72" s="237"/>
      <c r="D72" s="237"/>
      <c r="E72" s="238"/>
      <c r="F72" s="102"/>
      <c r="G72" s="102"/>
      <c r="H72" s="104" t="str">
        <f t="shared" si="324"/>
        <v/>
      </c>
      <c r="I72" s="102"/>
      <c r="J72" s="104" t="str">
        <f t="shared" si="412"/>
        <v/>
      </c>
      <c r="K72" s="102"/>
      <c r="L72" s="102"/>
      <c r="M72" s="104" t="str">
        <f t="shared" si="325"/>
        <v/>
      </c>
      <c r="N72" s="102"/>
      <c r="O72" s="104" t="str">
        <f t="shared" si="413"/>
        <v/>
      </c>
      <c r="P72" s="102"/>
      <c r="Q72" s="102"/>
      <c r="R72" s="104" t="str">
        <f t="shared" si="326"/>
        <v/>
      </c>
      <c r="S72" s="102"/>
      <c r="T72" s="104" t="str">
        <f t="shared" si="414"/>
        <v/>
      </c>
      <c r="U72" s="102"/>
      <c r="V72" s="102"/>
      <c r="W72" s="104" t="str">
        <f t="shared" si="327"/>
        <v/>
      </c>
      <c r="X72" s="102"/>
      <c r="Y72" s="104" t="str">
        <f t="shared" si="415"/>
        <v/>
      </c>
      <c r="Z72" s="102"/>
      <c r="AA72" s="102"/>
      <c r="AB72" s="104" t="str">
        <f t="shared" si="328"/>
        <v/>
      </c>
      <c r="AC72" s="102"/>
      <c r="AD72" s="104" t="str">
        <f t="shared" si="416"/>
        <v/>
      </c>
      <c r="AE72" s="104" t="str">
        <f t="shared" si="417"/>
        <v/>
      </c>
      <c r="AF72" s="104" t="str">
        <f t="shared" si="418"/>
        <v/>
      </c>
      <c r="AG72" s="104" t="str">
        <f t="shared" si="419"/>
        <v/>
      </c>
      <c r="AH72" s="104" t="str">
        <f t="shared" si="420"/>
        <v/>
      </c>
      <c r="AI72" s="104" t="str">
        <f t="shared" si="421"/>
        <v/>
      </c>
      <c r="AJ72" s="105" t="str">
        <f t="shared" si="329"/>
        <v/>
      </c>
      <c r="AK72" s="109" t="str">
        <f t="shared" si="330"/>
        <v/>
      </c>
      <c r="AL72" s="102"/>
      <c r="AM72" s="102"/>
      <c r="AN72" s="104" t="str">
        <f t="shared" si="331"/>
        <v/>
      </c>
      <c r="AO72" s="102"/>
      <c r="AP72" s="104" t="str">
        <f t="shared" si="422"/>
        <v/>
      </c>
      <c r="AQ72" s="102"/>
      <c r="AR72" s="102"/>
      <c r="AS72" s="104" t="str">
        <f t="shared" si="332"/>
        <v/>
      </c>
      <c r="AT72" s="102"/>
      <c r="AU72" s="104" t="str">
        <f t="shared" si="423"/>
        <v/>
      </c>
      <c r="AV72" s="102"/>
      <c r="AW72" s="102"/>
      <c r="AX72" s="104" t="str">
        <f t="shared" si="333"/>
        <v/>
      </c>
      <c r="AY72" s="102"/>
      <c r="AZ72" s="104" t="str">
        <f t="shared" si="424"/>
        <v/>
      </c>
      <c r="BA72" s="102"/>
      <c r="BB72" s="102"/>
      <c r="BC72" s="104" t="str">
        <f t="shared" si="334"/>
        <v/>
      </c>
      <c r="BD72" s="102"/>
      <c r="BE72" s="104" t="str">
        <f t="shared" si="425"/>
        <v/>
      </c>
      <c r="BF72" s="102"/>
      <c r="BG72" s="102"/>
      <c r="BH72" s="104" t="str">
        <f t="shared" si="335"/>
        <v/>
      </c>
      <c r="BI72" s="102"/>
      <c r="BJ72" s="104" t="str">
        <f t="shared" si="426"/>
        <v/>
      </c>
      <c r="BK72" s="104" t="str">
        <f t="shared" si="427"/>
        <v/>
      </c>
      <c r="BL72" s="104" t="str">
        <f t="shared" si="428"/>
        <v/>
      </c>
      <c r="BM72" s="104" t="str">
        <f t="shared" si="429"/>
        <v/>
      </c>
      <c r="BN72" s="104" t="str">
        <f t="shared" si="430"/>
        <v/>
      </c>
      <c r="BO72" s="104" t="str">
        <f t="shared" si="431"/>
        <v/>
      </c>
      <c r="BP72" s="105" t="str">
        <f t="shared" si="336"/>
        <v/>
      </c>
      <c r="BQ72" s="109" t="str">
        <f t="shared" si="432"/>
        <v/>
      </c>
      <c r="BR72" s="102"/>
      <c r="BS72" s="102"/>
      <c r="BT72" s="104" t="str">
        <f t="shared" si="337"/>
        <v/>
      </c>
      <c r="BU72" s="102"/>
      <c r="BV72" s="104" t="str">
        <f t="shared" si="433"/>
        <v/>
      </c>
      <c r="BW72" s="102"/>
      <c r="BX72" s="102"/>
      <c r="BY72" s="104" t="str">
        <f t="shared" si="338"/>
        <v/>
      </c>
      <c r="BZ72" s="102"/>
      <c r="CA72" s="104" t="str">
        <f t="shared" si="434"/>
        <v/>
      </c>
      <c r="CB72" s="102"/>
      <c r="CC72" s="102"/>
      <c r="CD72" s="104" t="str">
        <f t="shared" si="339"/>
        <v/>
      </c>
      <c r="CE72" s="102"/>
      <c r="CF72" s="104" t="str">
        <f t="shared" si="435"/>
        <v/>
      </c>
      <c r="CG72" s="102"/>
      <c r="CH72" s="102"/>
      <c r="CI72" s="104" t="str">
        <f t="shared" si="340"/>
        <v/>
      </c>
      <c r="CJ72" s="102"/>
      <c r="CK72" s="104" t="str">
        <f t="shared" si="436"/>
        <v/>
      </c>
      <c r="CL72" s="102"/>
      <c r="CM72" s="102"/>
      <c r="CN72" s="104" t="str">
        <f t="shared" si="341"/>
        <v/>
      </c>
      <c r="CO72" s="102"/>
      <c r="CP72" s="104" t="str">
        <f t="shared" si="437"/>
        <v/>
      </c>
      <c r="CQ72" s="104" t="str">
        <f t="shared" si="438"/>
        <v/>
      </c>
      <c r="CR72" s="104" t="str">
        <f t="shared" si="439"/>
        <v/>
      </c>
      <c r="CS72" s="104" t="str">
        <f t="shared" si="440"/>
        <v/>
      </c>
      <c r="CT72" s="104" t="str">
        <f t="shared" si="441"/>
        <v/>
      </c>
      <c r="CU72" s="104" t="str">
        <f t="shared" si="442"/>
        <v/>
      </c>
      <c r="CV72" s="105" t="str">
        <f t="shared" si="342"/>
        <v/>
      </c>
      <c r="CW72" s="109" t="str">
        <f t="shared" si="443"/>
        <v/>
      </c>
      <c r="CX72" s="102"/>
      <c r="CY72" s="102"/>
      <c r="CZ72" s="104" t="str">
        <f t="shared" si="343"/>
        <v/>
      </c>
      <c r="DA72" s="102"/>
      <c r="DB72" s="104" t="str">
        <f t="shared" si="444"/>
        <v/>
      </c>
      <c r="DC72" s="102"/>
      <c r="DD72" s="102"/>
      <c r="DE72" s="104" t="str">
        <f t="shared" si="344"/>
        <v/>
      </c>
      <c r="DF72" s="102"/>
      <c r="DG72" s="104" t="str">
        <f t="shared" si="445"/>
        <v/>
      </c>
      <c r="DH72" s="102"/>
      <c r="DI72" s="102"/>
      <c r="DJ72" s="104" t="str">
        <f t="shared" si="345"/>
        <v/>
      </c>
      <c r="DK72" s="102"/>
      <c r="DL72" s="104" t="str">
        <f t="shared" si="446"/>
        <v/>
      </c>
      <c r="DM72" s="102"/>
      <c r="DN72" s="102"/>
      <c r="DO72" s="104" t="str">
        <f t="shared" si="346"/>
        <v/>
      </c>
      <c r="DP72" s="102"/>
      <c r="DQ72" s="104" t="str">
        <f t="shared" si="447"/>
        <v/>
      </c>
      <c r="DR72" s="102"/>
      <c r="DS72" s="102"/>
      <c r="DT72" s="104" t="str">
        <f t="shared" si="347"/>
        <v/>
      </c>
      <c r="DU72" s="102"/>
      <c r="DV72" s="104" t="str">
        <f t="shared" si="448"/>
        <v/>
      </c>
      <c r="DW72" s="104" t="str">
        <f t="shared" si="449"/>
        <v/>
      </c>
      <c r="DX72" s="104" t="str">
        <f t="shared" si="450"/>
        <v/>
      </c>
      <c r="DY72" s="104" t="str">
        <f t="shared" si="451"/>
        <v/>
      </c>
      <c r="DZ72" s="104" t="str">
        <f t="shared" si="452"/>
        <v/>
      </c>
      <c r="EA72" s="104" t="str">
        <f t="shared" si="453"/>
        <v/>
      </c>
      <c r="EB72" s="105" t="str">
        <f t="shared" si="348"/>
        <v/>
      </c>
      <c r="EC72" s="109" t="str">
        <f t="shared" si="454"/>
        <v/>
      </c>
      <c r="ED72" s="102"/>
      <c r="EE72" s="102"/>
      <c r="EF72" s="104" t="str">
        <f t="shared" si="349"/>
        <v/>
      </c>
      <c r="EG72" s="102"/>
      <c r="EH72" s="104" t="str">
        <f t="shared" si="455"/>
        <v/>
      </c>
      <c r="EI72" s="102"/>
      <c r="EJ72" s="102"/>
      <c r="EK72" s="104" t="str">
        <f t="shared" si="350"/>
        <v/>
      </c>
      <c r="EL72" s="102"/>
      <c r="EM72" s="104" t="str">
        <f t="shared" si="456"/>
        <v/>
      </c>
      <c r="EN72" s="102"/>
      <c r="EO72" s="102"/>
      <c r="EP72" s="104" t="str">
        <f t="shared" si="351"/>
        <v/>
      </c>
      <c r="EQ72" s="102"/>
      <c r="ER72" s="104" t="str">
        <f t="shared" si="457"/>
        <v/>
      </c>
      <c r="ES72" s="102"/>
      <c r="ET72" s="102"/>
      <c r="EU72" s="104" t="str">
        <f t="shared" si="352"/>
        <v/>
      </c>
      <c r="EV72" s="102"/>
      <c r="EW72" s="104" t="str">
        <f t="shared" si="458"/>
        <v/>
      </c>
      <c r="EX72" s="102"/>
      <c r="EY72" s="102"/>
      <c r="EZ72" s="104" t="str">
        <f t="shared" si="353"/>
        <v/>
      </c>
      <c r="FA72" s="102"/>
      <c r="FB72" s="104" t="str">
        <f t="shared" si="459"/>
        <v/>
      </c>
      <c r="FC72" s="104" t="str">
        <f t="shared" si="460"/>
        <v/>
      </c>
      <c r="FD72" s="104" t="str">
        <f t="shared" si="461"/>
        <v/>
      </c>
      <c r="FE72" s="104" t="str">
        <f t="shared" si="462"/>
        <v/>
      </c>
      <c r="FF72" s="104" t="str">
        <f t="shared" si="463"/>
        <v/>
      </c>
      <c r="FG72" s="104" t="str">
        <f t="shared" si="464"/>
        <v/>
      </c>
      <c r="FH72" s="105" t="str">
        <f t="shared" si="354"/>
        <v/>
      </c>
      <c r="FI72" s="109" t="str">
        <f t="shared" si="465"/>
        <v/>
      </c>
      <c r="FJ72" s="102"/>
      <c r="FK72" s="102"/>
      <c r="FL72" s="104" t="str">
        <f t="shared" si="355"/>
        <v/>
      </c>
      <c r="FM72" s="102"/>
      <c r="FN72" s="104" t="str">
        <f t="shared" si="466"/>
        <v/>
      </c>
      <c r="FO72" s="102"/>
      <c r="FP72" s="102"/>
      <c r="FQ72" s="104" t="str">
        <f t="shared" si="356"/>
        <v/>
      </c>
      <c r="FR72" s="102"/>
      <c r="FS72" s="104" t="str">
        <f t="shared" si="467"/>
        <v/>
      </c>
      <c r="FT72" s="102"/>
      <c r="FU72" s="102"/>
      <c r="FV72" s="104" t="str">
        <f t="shared" si="357"/>
        <v/>
      </c>
      <c r="FW72" s="102"/>
      <c r="FX72" s="104" t="str">
        <f t="shared" si="468"/>
        <v/>
      </c>
      <c r="FY72" s="102"/>
      <c r="FZ72" s="102"/>
      <c r="GA72" s="104" t="str">
        <f t="shared" si="358"/>
        <v/>
      </c>
      <c r="GB72" s="102"/>
      <c r="GC72" s="104" t="str">
        <f t="shared" si="469"/>
        <v/>
      </c>
      <c r="GD72" s="102"/>
      <c r="GE72" s="102"/>
      <c r="GF72" s="104" t="str">
        <f t="shared" si="359"/>
        <v/>
      </c>
      <c r="GG72" s="102"/>
      <c r="GH72" s="104" t="str">
        <f t="shared" si="470"/>
        <v/>
      </c>
      <c r="GI72" s="104" t="str">
        <f t="shared" si="471"/>
        <v/>
      </c>
      <c r="GJ72" s="104" t="str">
        <f t="shared" si="472"/>
        <v/>
      </c>
      <c r="GK72" s="104" t="str">
        <f t="shared" si="473"/>
        <v/>
      </c>
      <c r="GL72" s="104" t="str">
        <f t="shared" si="474"/>
        <v/>
      </c>
      <c r="GM72" s="104" t="str">
        <f t="shared" si="475"/>
        <v/>
      </c>
      <c r="GN72" s="105" t="str">
        <f t="shared" si="360"/>
        <v/>
      </c>
      <c r="GO72" s="109" t="str">
        <f t="shared" si="476"/>
        <v/>
      </c>
      <c r="GP72" s="102"/>
      <c r="GQ72" s="102"/>
      <c r="GR72" s="104" t="str">
        <f t="shared" si="361"/>
        <v/>
      </c>
      <c r="GS72" s="102"/>
      <c r="GT72" s="104" t="str">
        <f t="shared" si="477"/>
        <v/>
      </c>
      <c r="GU72" s="102"/>
      <c r="GV72" s="102"/>
      <c r="GW72" s="104" t="str">
        <f t="shared" si="362"/>
        <v/>
      </c>
      <c r="GX72" s="102"/>
      <c r="GY72" s="104" t="str">
        <f t="shared" si="478"/>
        <v/>
      </c>
      <c r="GZ72" s="102"/>
      <c r="HA72" s="102"/>
      <c r="HB72" s="104" t="str">
        <f t="shared" si="363"/>
        <v/>
      </c>
      <c r="HC72" s="102"/>
      <c r="HD72" s="104" t="str">
        <f t="shared" si="479"/>
        <v/>
      </c>
      <c r="HE72" s="102"/>
      <c r="HF72" s="102"/>
      <c r="HG72" s="104" t="str">
        <f t="shared" si="364"/>
        <v/>
      </c>
      <c r="HH72" s="102"/>
      <c r="HI72" s="104" t="str">
        <f t="shared" si="480"/>
        <v/>
      </c>
      <c r="HJ72" s="102"/>
      <c r="HK72" s="102"/>
      <c r="HL72" s="104" t="str">
        <f t="shared" si="365"/>
        <v/>
      </c>
      <c r="HM72" s="102"/>
      <c r="HN72" s="104" t="str">
        <f t="shared" si="481"/>
        <v/>
      </c>
      <c r="HO72" s="104" t="str">
        <f t="shared" si="482"/>
        <v/>
      </c>
      <c r="HP72" s="104" t="str">
        <f t="shared" si="483"/>
        <v/>
      </c>
      <c r="HQ72" s="104" t="str">
        <f t="shared" si="484"/>
        <v/>
      </c>
      <c r="HR72" s="104" t="str">
        <f t="shared" si="485"/>
        <v/>
      </c>
      <c r="HS72" s="104" t="str">
        <f t="shared" si="486"/>
        <v/>
      </c>
      <c r="HT72" s="105" t="str">
        <f t="shared" si="366"/>
        <v/>
      </c>
      <c r="HU72" s="109" t="str">
        <f t="shared" si="487"/>
        <v/>
      </c>
      <c r="HV72" s="102"/>
      <c r="HW72" s="102"/>
      <c r="HX72" s="104" t="str">
        <f t="shared" si="367"/>
        <v/>
      </c>
      <c r="HY72" s="102"/>
      <c r="HZ72" s="104" t="str">
        <f t="shared" si="488"/>
        <v/>
      </c>
      <c r="IA72" s="102"/>
      <c r="IB72" s="102"/>
      <c r="IC72" s="104" t="str">
        <f t="shared" si="368"/>
        <v/>
      </c>
      <c r="ID72" s="102"/>
      <c r="IE72" s="104" t="str">
        <f t="shared" si="489"/>
        <v/>
      </c>
      <c r="IF72" s="102"/>
      <c r="IG72" s="102"/>
      <c r="IH72" s="104" t="str">
        <f t="shared" si="369"/>
        <v/>
      </c>
      <c r="II72" s="102"/>
      <c r="IJ72" s="104" t="str">
        <f t="shared" si="490"/>
        <v/>
      </c>
      <c r="IK72" s="102"/>
      <c r="IL72" s="102"/>
      <c r="IM72" s="104" t="str">
        <f t="shared" si="370"/>
        <v/>
      </c>
      <c r="IN72" s="102"/>
      <c r="IO72" s="104" t="str">
        <f t="shared" si="491"/>
        <v/>
      </c>
      <c r="IP72" s="102"/>
      <c r="IQ72" s="102"/>
      <c r="IR72" s="104" t="str">
        <f t="shared" si="371"/>
        <v/>
      </c>
      <c r="IS72" s="102"/>
      <c r="IT72" s="104" t="str">
        <f t="shared" si="492"/>
        <v/>
      </c>
      <c r="IU72" s="104" t="str">
        <f t="shared" si="493"/>
        <v/>
      </c>
      <c r="IV72" s="104" t="str">
        <f t="shared" si="494"/>
        <v/>
      </c>
      <c r="IW72" s="104" t="str">
        <f t="shared" si="495"/>
        <v/>
      </c>
      <c r="IX72" s="104" t="str">
        <f t="shared" si="496"/>
        <v/>
      </c>
      <c r="IY72" s="104" t="str">
        <f t="shared" si="497"/>
        <v/>
      </c>
      <c r="IZ72" s="105" t="str">
        <f t="shared" si="372"/>
        <v/>
      </c>
      <c r="JA72" s="109" t="str">
        <f t="shared" si="498"/>
        <v/>
      </c>
      <c r="JB72" s="102"/>
      <c r="JC72" s="102"/>
      <c r="JD72" s="104" t="str">
        <f t="shared" si="373"/>
        <v/>
      </c>
      <c r="JE72" s="102"/>
      <c r="JF72" s="104" t="str">
        <f t="shared" si="499"/>
        <v/>
      </c>
      <c r="JG72" s="102"/>
      <c r="JH72" s="102"/>
      <c r="JI72" s="104" t="str">
        <f t="shared" si="374"/>
        <v/>
      </c>
      <c r="JJ72" s="102"/>
      <c r="JK72" s="104" t="str">
        <f t="shared" si="500"/>
        <v/>
      </c>
      <c r="JL72" s="102"/>
      <c r="JM72" s="102"/>
      <c r="JN72" s="104" t="str">
        <f t="shared" si="375"/>
        <v/>
      </c>
      <c r="JO72" s="102"/>
      <c r="JP72" s="104" t="str">
        <f t="shared" si="501"/>
        <v/>
      </c>
      <c r="JQ72" s="102"/>
      <c r="JR72" s="102"/>
      <c r="JS72" s="104" t="str">
        <f t="shared" si="376"/>
        <v/>
      </c>
      <c r="JT72" s="102"/>
      <c r="JU72" s="104" t="str">
        <f t="shared" si="502"/>
        <v/>
      </c>
      <c r="JV72" s="102"/>
      <c r="JW72" s="102"/>
      <c r="JX72" s="104" t="str">
        <f t="shared" si="377"/>
        <v/>
      </c>
      <c r="JY72" s="102"/>
      <c r="JZ72" s="104" t="str">
        <f t="shared" si="503"/>
        <v/>
      </c>
      <c r="KA72" s="104" t="str">
        <f t="shared" si="504"/>
        <v/>
      </c>
      <c r="KB72" s="104" t="str">
        <f t="shared" si="505"/>
        <v/>
      </c>
      <c r="KC72" s="104" t="str">
        <f t="shared" si="506"/>
        <v/>
      </c>
      <c r="KD72" s="104" t="str">
        <f t="shared" si="507"/>
        <v/>
      </c>
      <c r="KE72" s="104" t="str">
        <f t="shared" si="508"/>
        <v/>
      </c>
      <c r="KF72" s="105" t="str">
        <f t="shared" si="378"/>
        <v/>
      </c>
      <c r="KG72" s="109" t="str">
        <f t="shared" si="509"/>
        <v/>
      </c>
      <c r="KH72" s="102"/>
      <c r="KI72" s="102"/>
      <c r="KJ72" s="104" t="str">
        <f t="shared" si="379"/>
        <v/>
      </c>
      <c r="KK72" s="102"/>
      <c r="KL72" s="104" t="str">
        <f t="shared" si="510"/>
        <v/>
      </c>
      <c r="KM72" s="102"/>
      <c r="KN72" s="102"/>
      <c r="KO72" s="104" t="str">
        <f t="shared" si="380"/>
        <v/>
      </c>
      <c r="KP72" s="102"/>
      <c r="KQ72" s="104" t="str">
        <f t="shared" si="511"/>
        <v/>
      </c>
      <c r="KR72" s="102"/>
      <c r="KS72" s="102"/>
      <c r="KT72" s="104" t="str">
        <f t="shared" si="381"/>
        <v/>
      </c>
      <c r="KU72" s="102"/>
      <c r="KV72" s="104" t="str">
        <f t="shared" si="512"/>
        <v/>
      </c>
      <c r="KW72" s="102"/>
      <c r="KX72" s="102"/>
      <c r="KY72" s="104" t="str">
        <f t="shared" si="382"/>
        <v/>
      </c>
      <c r="KZ72" s="102"/>
      <c r="LA72" s="104" t="str">
        <f t="shared" si="513"/>
        <v/>
      </c>
      <c r="LB72" s="102"/>
      <c r="LC72" s="102"/>
      <c r="LD72" s="104" t="str">
        <f t="shared" si="383"/>
        <v/>
      </c>
      <c r="LE72" s="102"/>
      <c r="LF72" s="104" t="str">
        <f t="shared" si="514"/>
        <v/>
      </c>
      <c r="LG72" s="104" t="str">
        <f t="shared" si="515"/>
        <v/>
      </c>
      <c r="LH72" s="104" t="str">
        <f t="shared" si="516"/>
        <v/>
      </c>
      <c r="LI72" s="104" t="str">
        <f t="shared" si="517"/>
        <v/>
      </c>
      <c r="LJ72" s="104" t="str">
        <f t="shared" si="518"/>
        <v/>
      </c>
      <c r="LK72" s="104" t="str">
        <f t="shared" si="519"/>
        <v/>
      </c>
      <c r="LL72" s="105" t="str">
        <f t="shared" si="384"/>
        <v/>
      </c>
      <c r="LM72" s="109" t="str">
        <f t="shared" si="520"/>
        <v/>
      </c>
      <c r="LN72" s="102"/>
      <c r="LO72" s="102"/>
      <c r="LP72" s="104" t="str">
        <f t="shared" si="385"/>
        <v/>
      </c>
      <c r="LQ72" s="102"/>
      <c r="LR72" s="104" t="str">
        <f t="shared" si="521"/>
        <v/>
      </c>
      <c r="LS72" s="102"/>
      <c r="LT72" s="102"/>
      <c r="LU72" s="104" t="str">
        <f t="shared" si="386"/>
        <v/>
      </c>
      <c r="LV72" s="102"/>
      <c r="LW72" s="104" t="str">
        <f t="shared" si="522"/>
        <v/>
      </c>
      <c r="LX72" s="102"/>
      <c r="LY72" s="102"/>
      <c r="LZ72" s="104" t="str">
        <f t="shared" si="387"/>
        <v/>
      </c>
      <c r="MA72" s="102"/>
      <c r="MB72" s="104" t="str">
        <f t="shared" si="523"/>
        <v/>
      </c>
      <c r="MC72" s="102"/>
      <c r="MD72" s="102"/>
      <c r="ME72" s="104" t="str">
        <f t="shared" si="388"/>
        <v/>
      </c>
      <c r="MF72" s="102"/>
      <c r="MG72" s="104" t="str">
        <f t="shared" si="524"/>
        <v/>
      </c>
      <c r="MH72" s="102"/>
      <c r="MI72" s="102"/>
      <c r="MJ72" s="104" t="str">
        <f t="shared" si="389"/>
        <v/>
      </c>
      <c r="MK72" s="102"/>
      <c r="ML72" s="104" t="str">
        <f t="shared" si="525"/>
        <v/>
      </c>
      <c r="MM72" s="104" t="str">
        <f t="shared" si="526"/>
        <v/>
      </c>
      <c r="MN72" s="104" t="str">
        <f t="shared" si="527"/>
        <v/>
      </c>
      <c r="MO72" s="104" t="str">
        <f t="shared" si="528"/>
        <v/>
      </c>
      <c r="MP72" s="104" t="str">
        <f t="shared" si="529"/>
        <v/>
      </c>
      <c r="MQ72" s="104" t="str">
        <f t="shared" si="530"/>
        <v/>
      </c>
      <c r="MR72" s="105" t="str">
        <f t="shared" si="390"/>
        <v/>
      </c>
      <c r="MS72" s="109" t="str">
        <f t="shared" si="531"/>
        <v/>
      </c>
      <c r="MT72" s="102"/>
      <c r="MU72" s="102"/>
      <c r="MV72" s="104" t="str">
        <f t="shared" si="391"/>
        <v/>
      </c>
      <c r="MW72" s="102"/>
      <c r="MX72" s="104" t="str">
        <f t="shared" si="532"/>
        <v/>
      </c>
      <c r="MY72" s="102"/>
      <c r="MZ72" s="102"/>
      <c r="NA72" s="104" t="str">
        <f t="shared" si="392"/>
        <v/>
      </c>
      <c r="NB72" s="102"/>
      <c r="NC72" s="104" t="str">
        <f t="shared" si="533"/>
        <v/>
      </c>
      <c r="ND72" s="102"/>
      <c r="NE72" s="102"/>
      <c r="NF72" s="104" t="str">
        <f t="shared" si="393"/>
        <v/>
      </c>
      <c r="NG72" s="102"/>
      <c r="NH72" s="104" t="str">
        <f t="shared" si="534"/>
        <v/>
      </c>
      <c r="NI72" s="102"/>
      <c r="NJ72" s="102"/>
      <c r="NK72" s="104" t="str">
        <f t="shared" si="394"/>
        <v/>
      </c>
      <c r="NL72" s="102"/>
      <c r="NM72" s="104" t="str">
        <f t="shared" si="535"/>
        <v/>
      </c>
      <c r="NN72" s="102"/>
      <c r="NO72" s="102"/>
      <c r="NP72" s="104" t="str">
        <f t="shared" si="395"/>
        <v/>
      </c>
      <c r="NQ72" s="102"/>
      <c r="NR72" s="104" t="str">
        <f t="shared" si="536"/>
        <v/>
      </c>
      <c r="NS72" s="104" t="str">
        <f t="shared" si="537"/>
        <v/>
      </c>
      <c r="NT72" s="104" t="str">
        <f t="shared" si="538"/>
        <v/>
      </c>
      <c r="NU72" s="104" t="str">
        <f t="shared" si="539"/>
        <v/>
      </c>
      <c r="NV72" s="104" t="str">
        <f t="shared" si="540"/>
        <v/>
      </c>
      <c r="NW72" s="104" t="str">
        <f t="shared" si="541"/>
        <v/>
      </c>
      <c r="NX72" s="105" t="str">
        <f t="shared" si="396"/>
        <v/>
      </c>
      <c r="NY72" s="109" t="str">
        <f t="shared" si="542"/>
        <v/>
      </c>
      <c r="OA72" s="104" t="str">
        <f t="shared" si="397"/>
        <v/>
      </c>
      <c r="OB72" s="104" t="str">
        <f t="shared" si="398"/>
        <v/>
      </c>
      <c r="OC72" s="104" t="str">
        <f t="shared" si="399"/>
        <v/>
      </c>
      <c r="OD72" s="104" t="str">
        <f t="shared" si="400"/>
        <v/>
      </c>
      <c r="OE72" s="104" t="str">
        <f t="shared" si="401"/>
        <v/>
      </c>
      <c r="OF72" s="104" t="str">
        <f t="shared" si="402"/>
        <v/>
      </c>
      <c r="OG72" s="104" t="str">
        <f t="shared" si="403"/>
        <v/>
      </c>
      <c r="OH72" s="104" t="str">
        <f t="shared" si="404"/>
        <v/>
      </c>
      <c r="OI72" s="104" t="str">
        <f t="shared" si="405"/>
        <v/>
      </c>
      <c r="OJ72" s="104" t="str">
        <f t="shared" si="406"/>
        <v/>
      </c>
      <c r="OK72" s="104" t="str">
        <f t="shared" si="407"/>
        <v/>
      </c>
      <c r="OL72" s="104" t="str">
        <f t="shared" si="408"/>
        <v/>
      </c>
      <c r="OM72" s="134"/>
      <c r="ON72" s="104" t="str">
        <f t="shared" si="409"/>
        <v/>
      </c>
      <c r="OO72" s="104" t="str">
        <f t="shared" si="410"/>
        <v/>
      </c>
      <c r="OP72" s="104" t="str">
        <f t="shared" si="543"/>
        <v/>
      </c>
      <c r="OQ72" s="104" t="str">
        <f t="shared" si="544"/>
        <v/>
      </c>
      <c r="OR72" s="105" t="str">
        <f t="shared" si="545"/>
        <v/>
      </c>
      <c r="OS72" s="105" t="str">
        <f t="shared" si="546"/>
        <v/>
      </c>
      <c r="OT72" s="134"/>
      <c r="OU72" s="109" t="str">
        <f t="shared" si="411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236"/>
        <v>68</v>
      </c>
      <c r="B73" s="237"/>
      <c r="C73" s="237"/>
      <c r="D73" s="237"/>
      <c r="E73" s="238"/>
      <c r="F73" s="102"/>
      <c r="G73" s="102"/>
      <c r="H73" s="104" t="str">
        <f t="shared" si="324"/>
        <v/>
      </c>
      <c r="I73" s="102"/>
      <c r="J73" s="104" t="str">
        <f t="shared" si="412"/>
        <v/>
      </c>
      <c r="K73" s="102"/>
      <c r="L73" s="102"/>
      <c r="M73" s="104" t="str">
        <f t="shared" si="325"/>
        <v/>
      </c>
      <c r="N73" s="102"/>
      <c r="O73" s="104" t="str">
        <f t="shared" si="413"/>
        <v/>
      </c>
      <c r="P73" s="102"/>
      <c r="Q73" s="102"/>
      <c r="R73" s="104" t="str">
        <f t="shared" si="326"/>
        <v/>
      </c>
      <c r="S73" s="102"/>
      <c r="T73" s="104" t="str">
        <f t="shared" si="414"/>
        <v/>
      </c>
      <c r="U73" s="102"/>
      <c r="V73" s="102"/>
      <c r="W73" s="104" t="str">
        <f t="shared" si="327"/>
        <v/>
      </c>
      <c r="X73" s="102"/>
      <c r="Y73" s="104" t="str">
        <f t="shared" si="415"/>
        <v/>
      </c>
      <c r="Z73" s="102"/>
      <c r="AA73" s="102"/>
      <c r="AB73" s="104" t="str">
        <f t="shared" si="328"/>
        <v/>
      </c>
      <c r="AC73" s="102"/>
      <c r="AD73" s="104" t="str">
        <f t="shared" si="416"/>
        <v/>
      </c>
      <c r="AE73" s="104" t="str">
        <f t="shared" si="417"/>
        <v/>
      </c>
      <c r="AF73" s="104" t="str">
        <f t="shared" si="418"/>
        <v/>
      </c>
      <c r="AG73" s="104" t="str">
        <f t="shared" si="419"/>
        <v/>
      </c>
      <c r="AH73" s="104" t="str">
        <f t="shared" si="420"/>
        <v/>
      </c>
      <c r="AI73" s="104" t="str">
        <f t="shared" si="421"/>
        <v/>
      </c>
      <c r="AJ73" s="105" t="str">
        <f t="shared" si="329"/>
        <v/>
      </c>
      <c r="AK73" s="109" t="str">
        <f t="shared" si="330"/>
        <v/>
      </c>
      <c r="AL73" s="102"/>
      <c r="AM73" s="102"/>
      <c r="AN73" s="104" t="str">
        <f t="shared" si="331"/>
        <v/>
      </c>
      <c r="AO73" s="102"/>
      <c r="AP73" s="104" t="str">
        <f t="shared" si="422"/>
        <v/>
      </c>
      <c r="AQ73" s="102"/>
      <c r="AR73" s="102"/>
      <c r="AS73" s="104" t="str">
        <f t="shared" si="332"/>
        <v/>
      </c>
      <c r="AT73" s="102"/>
      <c r="AU73" s="104" t="str">
        <f t="shared" si="423"/>
        <v/>
      </c>
      <c r="AV73" s="102"/>
      <c r="AW73" s="102"/>
      <c r="AX73" s="104" t="str">
        <f t="shared" si="333"/>
        <v/>
      </c>
      <c r="AY73" s="102"/>
      <c r="AZ73" s="104" t="str">
        <f t="shared" si="424"/>
        <v/>
      </c>
      <c r="BA73" s="102"/>
      <c r="BB73" s="102"/>
      <c r="BC73" s="104" t="str">
        <f t="shared" si="334"/>
        <v/>
      </c>
      <c r="BD73" s="102"/>
      <c r="BE73" s="104" t="str">
        <f t="shared" si="425"/>
        <v/>
      </c>
      <c r="BF73" s="102"/>
      <c r="BG73" s="102"/>
      <c r="BH73" s="104" t="str">
        <f t="shared" si="335"/>
        <v/>
      </c>
      <c r="BI73" s="102"/>
      <c r="BJ73" s="104" t="str">
        <f t="shared" si="426"/>
        <v/>
      </c>
      <c r="BK73" s="104" t="str">
        <f t="shared" si="427"/>
        <v/>
      </c>
      <c r="BL73" s="104" t="str">
        <f t="shared" si="428"/>
        <v/>
      </c>
      <c r="BM73" s="104" t="str">
        <f t="shared" si="429"/>
        <v/>
      </c>
      <c r="BN73" s="104" t="str">
        <f t="shared" si="430"/>
        <v/>
      </c>
      <c r="BO73" s="104" t="str">
        <f t="shared" si="431"/>
        <v/>
      </c>
      <c r="BP73" s="105" t="str">
        <f t="shared" si="336"/>
        <v/>
      </c>
      <c r="BQ73" s="109" t="str">
        <f t="shared" si="432"/>
        <v/>
      </c>
      <c r="BR73" s="102"/>
      <c r="BS73" s="102"/>
      <c r="BT73" s="104" t="str">
        <f t="shared" si="337"/>
        <v/>
      </c>
      <c r="BU73" s="102"/>
      <c r="BV73" s="104" t="str">
        <f t="shared" si="433"/>
        <v/>
      </c>
      <c r="BW73" s="102"/>
      <c r="BX73" s="102"/>
      <c r="BY73" s="104" t="str">
        <f t="shared" si="338"/>
        <v/>
      </c>
      <c r="BZ73" s="102"/>
      <c r="CA73" s="104" t="str">
        <f t="shared" si="434"/>
        <v/>
      </c>
      <c r="CB73" s="102"/>
      <c r="CC73" s="102"/>
      <c r="CD73" s="104" t="str">
        <f t="shared" si="339"/>
        <v/>
      </c>
      <c r="CE73" s="102"/>
      <c r="CF73" s="104" t="str">
        <f t="shared" si="435"/>
        <v/>
      </c>
      <c r="CG73" s="102"/>
      <c r="CH73" s="102"/>
      <c r="CI73" s="104" t="str">
        <f t="shared" si="340"/>
        <v/>
      </c>
      <c r="CJ73" s="102"/>
      <c r="CK73" s="104" t="str">
        <f t="shared" si="436"/>
        <v/>
      </c>
      <c r="CL73" s="102"/>
      <c r="CM73" s="102"/>
      <c r="CN73" s="104" t="str">
        <f t="shared" si="341"/>
        <v/>
      </c>
      <c r="CO73" s="102"/>
      <c r="CP73" s="104" t="str">
        <f t="shared" si="437"/>
        <v/>
      </c>
      <c r="CQ73" s="104" t="str">
        <f t="shared" si="438"/>
        <v/>
      </c>
      <c r="CR73" s="104" t="str">
        <f t="shared" si="439"/>
        <v/>
      </c>
      <c r="CS73" s="104" t="str">
        <f t="shared" si="440"/>
        <v/>
      </c>
      <c r="CT73" s="104" t="str">
        <f t="shared" si="441"/>
        <v/>
      </c>
      <c r="CU73" s="104" t="str">
        <f t="shared" si="442"/>
        <v/>
      </c>
      <c r="CV73" s="105" t="str">
        <f t="shared" si="342"/>
        <v/>
      </c>
      <c r="CW73" s="109" t="str">
        <f t="shared" si="443"/>
        <v/>
      </c>
      <c r="CX73" s="102"/>
      <c r="CY73" s="102"/>
      <c r="CZ73" s="104" t="str">
        <f t="shared" si="343"/>
        <v/>
      </c>
      <c r="DA73" s="102"/>
      <c r="DB73" s="104" t="str">
        <f t="shared" si="444"/>
        <v/>
      </c>
      <c r="DC73" s="102"/>
      <c r="DD73" s="102"/>
      <c r="DE73" s="104" t="str">
        <f t="shared" si="344"/>
        <v/>
      </c>
      <c r="DF73" s="102"/>
      <c r="DG73" s="104" t="str">
        <f t="shared" si="445"/>
        <v/>
      </c>
      <c r="DH73" s="102"/>
      <c r="DI73" s="102"/>
      <c r="DJ73" s="104" t="str">
        <f t="shared" si="345"/>
        <v/>
      </c>
      <c r="DK73" s="102"/>
      <c r="DL73" s="104" t="str">
        <f t="shared" si="446"/>
        <v/>
      </c>
      <c r="DM73" s="102"/>
      <c r="DN73" s="102"/>
      <c r="DO73" s="104" t="str">
        <f t="shared" si="346"/>
        <v/>
      </c>
      <c r="DP73" s="102"/>
      <c r="DQ73" s="104" t="str">
        <f t="shared" si="447"/>
        <v/>
      </c>
      <c r="DR73" s="102"/>
      <c r="DS73" s="102"/>
      <c r="DT73" s="104" t="str">
        <f t="shared" si="347"/>
        <v/>
      </c>
      <c r="DU73" s="102"/>
      <c r="DV73" s="104" t="str">
        <f t="shared" si="448"/>
        <v/>
      </c>
      <c r="DW73" s="104" t="str">
        <f t="shared" si="449"/>
        <v/>
      </c>
      <c r="DX73" s="104" t="str">
        <f t="shared" si="450"/>
        <v/>
      </c>
      <c r="DY73" s="104" t="str">
        <f t="shared" si="451"/>
        <v/>
      </c>
      <c r="DZ73" s="104" t="str">
        <f t="shared" si="452"/>
        <v/>
      </c>
      <c r="EA73" s="104" t="str">
        <f t="shared" si="453"/>
        <v/>
      </c>
      <c r="EB73" s="105" t="str">
        <f t="shared" si="348"/>
        <v/>
      </c>
      <c r="EC73" s="109" t="str">
        <f t="shared" si="454"/>
        <v/>
      </c>
      <c r="ED73" s="102"/>
      <c r="EE73" s="102"/>
      <c r="EF73" s="104" t="str">
        <f t="shared" si="349"/>
        <v/>
      </c>
      <c r="EG73" s="102"/>
      <c r="EH73" s="104" t="str">
        <f t="shared" si="455"/>
        <v/>
      </c>
      <c r="EI73" s="102"/>
      <c r="EJ73" s="102"/>
      <c r="EK73" s="104" t="str">
        <f t="shared" si="350"/>
        <v/>
      </c>
      <c r="EL73" s="102"/>
      <c r="EM73" s="104" t="str">
        <f t="shared" si="456"/>
        <v/>
      </c>
      <c r="EN73" s="102"/>
      <c r="EO73" s="102"/>
      <c r="EP73" s="104" t="str">
        <f t="shared" si="351"/>
        <v/>
      </c>
      <c r="EQ73" s="102"/>
      <c r="ER73" s="104" t="str">
        <f t="shared" si="457"/>
        <v/>
      </c>
      <c r="ES73" s="102"/>
      <c r="ET73" s="102"/>
      <c r="EU73" s="104" t="str">
        <f t="shared" si="352"/>
        <v/>
      </c>
      <c r="EV73" s="102"/>
      <c r="EW73" s="104" t="str">
        <f t="shared" si="458"/>
        <v/>
      </c>
      <c r="EX73" s="102"/>
      <c r="EY73" s="102"/>
      <c r="EZ73" s="104" t="str">
        <f t="shared" si="353"/>
        <v/>
      </c>
      <c r="FA73" s="102"/>
      <c r="FB73" s="104" t="str">
        <f t="shared" si="459"/>
        <v/>
      </c>
      <c r="FC73" s="104" t="str">
        <f t="shared" si="460"/>
        <v/>
      </c>
      <c r="FD73" s="104" t="str">
        <f t="shared" si="461"/>
        <v/>
      </c>
      <c r="FE73" s="104" t="str">
        <f t="shared" si="462"/>
        <v/>
      </c>
      <c r="FF73" s="104" t="str">
        <f t="shared" si="463"/>
        <v/>
      </c>
      <c r="FG73" s="104" t="str">
        <f t="shared" si="464"/>
        <v/>
      </c>
      <c r="FH73" s="105" t="str">
        <f t="shared" si="354"/>
        <v/>
      </c>
      <c r="FI73" s="109" t="str">
        <f t="shared" si="465"/>
        <v/>
      </c>
      <c r="FJ73" s="102"/>
      <c r="FK73" s="102"/>
      <c r="FL73" s="104" t="str">
        <f t="shared" si="355"/>
        <v/>
      </c>
      <c r="FM73" s="102"/>
      <c r="FN73" s="104" t="str">
        <f t="shared" si="466"/>
        <v/>
      </c>
      <c r="FO73" s="102"/>
      <c r="FP73" s="102"/>
      <c r="FQ73" s="104" t="str">
        <f t="shared" si="356"/>
        <v/>
      </c>
      <c r="FR73" s="102"/>
      <c r="FS73" s="104" t="str">
        <f t="shared" si="467"/>
        <v/>
      </c>
      <c r="FT73" s="102"/>
      <c r="FU73" s="102"/>
      <c r="FV73" s="104" t="str">
        <f t="shared" si="357"/>
        <v/>
      </c>
      <c r="FW73" s="102"/>
      <c r="FX73" s="104" t="str">
        <f t="shared" si="468"/>
        <v/>
      </c>
      <c r="FY73" s="102"/>
      <c r="FZ73" s="102"/>
      <c r="GA73" s="104" t="str">
        <f t="shared" si="358"/>
        <v/>
      </c>
      <c r="GB73" s="102"/>
      <c r="GC73" s="104" t="str">
        <f t="shared" si="469"/>
        <v/>
      </c>
      <c r="GD73" s="102"/>
      <c r="GE73" s="102"/>
      <c r="GF73" s="104" t="str">
        <f t="shared" si="359"/>
        <v/>
      </c>
      <c r="GG73" s="102"/>
      <c r="GH73" s="104" t="str">
        <f t="shared" si="470"/>
        <v/>
      </c>
      <c r="GI73" s="104" t="str">
        <f t="shared" si="471"/>
        <v/>
      </c>
      <c r="GJ73" s="104" t="str">
        <f t="shared" si="472"/>
        <v/>
      </c>
      <c r="GK73" s="104" t="str">
        <f t="shared" si="473"/>
        <v/>
      </c>
      <c r="GL73" s="104" t="str">
        <f t="shared" si="474"/>
        <v/>
      </c>
      <c r="GM73" s="104" t="str">
        <f t="shared" si="475"/>
        <v/>
      </c>
      <c r="GN73" s="105" t="str">
        <f t="shared" si="360"/>
        <v/>
      </c>
      <c r="GO73" s="109" t="str">
        <f t="shared" si="476"/>
        <v/>
      </c>
      <c r="GP73" s="102"/>
      <c r="GQ73" s="102"/>
      <c r="GR73" s="104" t="str">
        <f t="shared" si="361"/>
        <v/>
      </c>
      <c r="GS73" s="102"/>
      <c r="GT73" s="104" t="str">
        <f t="shared" si="477"/>
        <v/>
      </c>
      <c r="GU73" s="102"/>
      <c r="GV73" s="102"/>
      <c r="GW73" s="104" t="str">
        <f t="shared" si="362"/>
        <v/>
      </c>
      <c r="GX73" s="102"/>
      <c r="GY73" s="104" t="str">
        <f t="shared" si="478"/>
        <v/>
      </c>
      <c r="GZ73" s="102"/>
      <c r="HA73" s="102"/>
      <c r="HB73" s="104" t="str">
        <f t="shared" si="363"/>
        <v/>
      </c>
      <c r="HC73" s="102"/>
      <c r="HD73" s="104" t="str">
        <f t="shared" si="479"/>
        <v/>
      </c>
      <c r="HE73" s="102"/>
      <c r="HF73" s="102"/>
      <c r="HG73" s="104" t="str">
        <f t="shared" si="364"/>
        <v/>
      </c>
      <c r="HH73" s="102"/>
      <c r="HI73" s="104" t="str">
        <f t="shared" si="480"/>
        <v/>
      </c>
      <c r="HJ73" s="102"/>
      <c r="HK73" s="102"/>
      <c r="HL73" s="104" t="str">
        <f t="shared" si="365"/>
        <v/>
      </c>
      <c r="HM73" s="102"/>
      <c r="HN73" s="104" t="str">
        <f t="shared" si="481"/>
        <v/>
      </c>
      <c r="HO73" s="104" t="str">
        <f t="shared" si="482"/>
        <v/>
      </c>
      <c r="HP73" s="104" t="str">
        <f t="shared" si="483"/>
        <v/>
      </c>
      <c r="HQ73" s="104" t="str">
        <f t="shared" si="484"/>
        <v/>
      </c>
      <c r="HR73" s="104" t="str">
        <f t="shared" si="485"/>
        <v/>
      </c>
      <c r="HS73" s="104" t="str">
        <f t="shared" si="486"/>
        <v/>
      </c>
      <c r="HT73" s="105" t="str">
        <f t="shared" si="366"/>
        <v/>
      </c>
      <c r="HU73" s="109" t="str">
        <f t="shared" si="487"/>
        <v/>
      </c>
      <c r="HV73" s="102"/>
      <c r="HW73" s="102"/>
      <c r="HX73" s="104" t="str">
        <f t="shared" si="367"/>
        <v/>
      </c>
      <c r="HY73" s="102"/>
      <c r="HZ73" s="104" t="str">
        <f t="shared" si="488"/>
        <v/>
      </c>
      <c r="IA73" s="102"/>
      <c r="IB73" s="102"/>
      <c r="IC73" s="104" t="str">
        <f t="shared" si="368"/>
        <v/>
      </c>
      <c r="ID73" s="102"/>
      <c r="IE73" s="104" t="str">
        <f t="shared" si="489"/>
        <v/>
      </c>
      <c r="IF73" s="102"/>
      <c r="IG73" s="102"/>
      <c r="IH73" s="104" t="str">
        <f t="shared" si="369"/>
        <v/>
      </c>
      <c r="II73" s="102"/>
      <c r="IJ73" s="104" t="str">
        <f t="shared" si="490"/>
        <v/>
      </c>
      <c r="IK73" s="102"/>
      <c r="IL73" s="102"/>
      <c r="IM73" s="104" t="str">
        <f t="shared" si="370"/>
        <v/>
      </c>
      <c r="IN73" s="102"/>
      <c r="IO73" s="104" t="str">
        <f t="shared" si="491"/>
        <v/>
      </c>
      <c r="IP73" s="102"/>
      <c r="IQ73" s="102"/>
      <c r="IR73" s="104" t="str">
        <f t="shared" si="371"/>
        <v/>
      </c>
      <c r="IS73" s="102"/>
      <c r="IT73" s="104" t="str">
        <f t="shared" si="492"/>
        <v/>
      </c>
      <c r="IU73" s="104" t="str">
        <f t="shared" si="493"/>
        <v/>
      </c>
      <c r="IV73" s="104" t="str">
        <f t="shared" si="494"/>
        <v/>
      </c>
      <c r="IW73" s="104" t="str">
        <f t="shared" si="495"/>
        <v/>
      </c>
      <c r="IX73" s="104" t="str">
        <f t="shared" si="496"/>
        <v/>
      </c>
      <c r="IY73" s="104" t="str">
        <f t="shared" si="497"/>
        <v/>
      </c>
      <c r="IZ73" s="105" t="str">
        <f t="shared" si="372"/>
        <v/>
      </c>
      <c r="JA73" s="109" t="str">
        <f t="shared" si="498"/>
        <v/>
      </c>
      <c r="JB73" s="102"/>
      <c r="JC73" s="102"/>
      <c r="JD73" s="104" t="str">
        <f t="shared" si="373"/>
        <v/>
      </c>
      <c r="JE73" s="102"/>
      <c r="JF73" s="104" t="str">
        <f t="shared" si="499"/>
        <v/>
      </c>
      <c r="JG73" s="102"/>
      <c r="JH73" s="102"/>
      <c r="JI73" s="104" t="str">
        <f t="shared" si="374"/>
        <v/>
      </c>
      <c r="JJ73" s="102"/>
      <c r="JK73" s="104" t="str">
        <f t="shared" si="500"/>
        <v/>
      </c>
      <c r="JL73" s="102"/>
      <c r="JM73" s="102"/>
      <c r="JN73" s="104" t="str">
        <f t="shared" si="375"/>
        <v/>
      </c>
      <c r="JO73" s="102"/>
      <c r="JP73" s="104" t="str">
        <f t="shared" si="501"/>
        <v/>
      </c>
      <c r="JQ73" s="102"/>
      <c r="JR73" s="102"/>
      <c r="JS73" s="104" t="str">
        <f t="shared" si="376"/>
        <v/>
      </c>
      <c r="JT73" s="102"/>
      <c r="JU73" s="104" t="str">
        <f t="shared" si="502"/>
        <v/>
      </c>
      <c r="JV73" s="102"/>
      <c r="JW73" s="102"/>
      <c r="JX73" s="104" t="str">
        <f t="shared" si="377"/>
        <v/>
      </c>
      <c r="JY73" s="102"/>
      <c r="JZ73" s="104" t="str">
        <f t="shared" si="503"/>
        <v/>
      </c>
      <c r="KA73" s="104" t="str">
        <f t="shared" si="504"/>
        <v/>
      </c>
      <c r="KB73" s="104" t="str">
        <f t="shared" si="505"/>
        <v/>
      </c>
      <c r="KC73" s="104" t="str">
        <f t="shared" si="506"/>
        <v/>
      </c>
      <c r="KD73" s="104" t="str">
        <f t="shared" si="507"/>
        <v/>
      </c>
      <c r="KE73" s="104" t="str">
        <f t="shared" si="508"/>
        <v/>
      </c>
      <c r="KF73" s="105" t="str">
        <f t="shared" si="378"/>
        <v/>
      </c>
      <c r="KG73" s="109" t="str">
        <f t="shared" si="509"/>
        <v/>
      </c>
      <c r="KH73" s="102"/>
      <c r="KI73" s="102"/>
      <c r="KJ73" s="104" t="str">
        <f t="shared" si="379"/>
        <v/>
      </c>
      <c r="KK73" s="102"/>
      <c r="KL73" s="104" t="str">
        <f t="shared" si="510"/>
        <v/>
      </c>
      <c r="KM73" s="102"/>
      <c r="KN73" s="102"/>
      <c r="KO73" s="104" t="str">
        <f t="shared" si="380"/>
        <v/>
      </c>
      <c r="KP73" s="102"/>
      <c r="KQ73" s="104" t="str">
        <f t="shared" si="511"/>
        <v/>
      </c>
      <c r="KR73" s="102"/>
      <c r="KS73" s="102"/>
      <c r="KT73" s="104" t="str">
        <f t="shared" si="381"/>
        <v/>
      </c>
      <c r="KU73" s="102"/>
      <c r="KV73" s="104" t="str">
        <f t="shared" si="512"/>
        <v/>
      </c>
      <c r="KW73" s="102"/>
      <c r="KX73" s="102"/>
      <c r="KY73" s="104" t="str">
        <f t="shared" si="382"/>
        <v/>
      </c>
      <c r="KZ73" s="102"/>
      <c r="LA73" s="104" t="str">
        <f t="shared" si="513"/>
        <v/>
      </c>
      <c r="LB73" s="102"/>
      <c r="LC73" s="102"/>
      <c r="LD73" s="104" t="str">
        <f t="shared" si="383"/>
        <v/>
      </c>
      <c r="LE73" s="102"/>
      <c r="LF73" s="104" t="str">
        <f t="shared" si="514"/>
        <v/>
      </c>
      <c r="LG73" s="104" t="str">
        <f t="shared" si="515"/>
        <v/>
      </c>
      <c r="LH73" s="104" t="str">
        <f t="shared" si="516"/>
        <v/>
      </c>
      <c r="LI73" s="104" t="str">
        <f t="shared" si="517"/>
        <v/>
      </c>
      <c r="LJ73" s="104" t="str">
        <f t="shared" si="518"/>
        <v/>
      </c>
      <c r="LK73" s="104" t="str">
        <f t="shared" si="519"/>
        <v/>
      </c>
      <c r="LL73" s="105" t="str">
        <f t="shared" si="384"/>
        <v/>
      </c>
      <c r="LM73" s="109" t="str">
        <f t="shared" si="520"/>
        <v/>
      </c>
      <c r="LN73" s="102"/>
      <c r="LO73" s="102"/>
      <c r="LP73" s="104" t="str">
        <f t="shared" si="385"/>
        <v/>
      </c>
      <c r="LQ73" s="102"/>
      <c r="LR73" s="104" t="str">
        <f t="shared" si="521"/>
        <v/>
      </c>
      <c r="LS73" s="102"/>
      <c r="LT73" s="102"/>
      <c r="LU73" s="104" t="str">
        <f t="shared" si="386"/>
        <v/>
      </c>
      <c r="LV73" s="102"/>
      <c r="LW73" s="104" t="str">
        <f t="shared" si="522"/>
        <v/>
      </c>
      <c r="LX73" s="102"/>
      <c r="LY73" s="102"/>
      <c r="LZ73" s="104" t="str">
        <f t="shared" si="387"/>
        <v/>
      </c>
      <c r="MA73" s="102"/>
      <c r="MB73" s="104" t="str">
        <f t="shared" si="523"/>
        <v/>
      </c>
      <c r="MC73" s="102"/>
      <c r="MD73" s="102"/>
      <c r="ME73" s="104" t="str">
        <f t="shared" si="388"/>
        <v/>
      </c>
      <c r="MF73" s="102"/>
      <c r="MG73" s="104" t="str">
        <f t="shared" si="524"/>
        <v/>
      </c>
      <c r="MH73" s="102"/>
      <c r="MI73" s="102"/>
      <c r="MJ73" s="104" t="str">
        <f t="shared" si="389"/>
        <v/>
      </c>
      <c r="MK73" s="102"/>
      <c r="ML73" s="104" t="str">
        <f t="shared" si="525"/>
        <v/>
      </c>
      <c r="MM73" s="104" t="str">
        <f t="shared" si="526"/>
        <v/>
      </c>
      <c r="MN73" s="104" t="str">
        <f t="shared" si="527"/>
        <v/>
      </c>
      <c r="MO73" s="104" t="str">
        <f t="shared" si="528"/>
        <v/>
      </c>
      <c r="MP73" s="104" t="str">
        <f t="shared" si="529"/>
        <v/>
      </c>
      <c r="MQ73" s="104" t="str">
        <f t="shared" si="530"/>
        <v/>
      </c>
      <c r="MR73" s="105" t="str">
        <f t="shared" si="390"/>
        <v/>
      </c>
      <c r="MS73" s="109" t="str">
        <f t="shared" si="531"/>
        <v/>
      </c>
      <c r="MT73" s="102"/>
      <c r="MU73" s="102"/>
      <c r="MV73" s="104" t="str">
        <f t="shared" si="391"/>
        <v/>
      </c>
      <c r="MW73" s="102"/>
      <c r="MX73" s="104" t="str">
        <f t="shared" si="532"/>
        <v/>
      </c>
      <c r="MY73" s="102"/>
      <c r="MZ73" s="102"/>
      <c r="NA73" s="104" t="str">
        <f t="shared" si="392"/>
        <v/>
      </c>
      <c r="NB73" s="102"/>
      <c r="NC73" s="104" t="str">
        <f t="shared" si="533"/>
        <v/>
      </c>
      <c r="ND73" s="102"/>
      <c r="NE73" s="102"/>
      <c r="NF73" s="104" t="str">
        <f t="shared" si="393"/>
        <v/>
      </c>
      <c r="NG73" s="102"/>
      <c r="NH73" s="104" t="str">
        <f t="shared" si="534"/>
        <v/>
      </c>
      <c r="NI73" s="102"/>
      <c r="NJ73" s="102"/>
      <c r="NK73" s="104" t="str">
        <f t="shared" si="394"/>
        <v/>
      </c>
      <c r="NL73" s="102"/>
      <c r="NM73" s="104" t="str">
        <f t="shared" si="535"/>
        <v/>
      </c>
      <c r="NN73" s="102"/>
      <c r="NO73" s="102"/>
      <c r="NP73" s="104" t="str">
        <f t="shared" si="395"/>
        <v/>
      </c>
      <c r="NQ73" s="102"/>
      <c r="NR73" s="104" t="str">
        <f t="shared" si="536"/>
        <v/>
      </c>
      <c r="NS73" s="104" t="str">
        <f t="shared" si="537"/>
        <v/>
      </c>
      <c r="NT73" s="104" t="str">
        <f t="shared" si="538"/>
        <v/>
      </c>
      <c r="NU73" s="104" t="str">
        <f t="shared" si="539"/>
        <v/>
      </c>
      <c r="NV73" s="104" t="str">
        <f t="shared" si="540"/>
        <v/>
      </c>
      <c r="NW73" s="104" t="str">
        <f t="shared" si="541"/>
        <v/>
      </c>
      <c r="NX73" s="105" t="str">
        <f t="shared" si="396"/>
        <v/>
      </c>
      <c r="NY73" s="109" t="str">
        <f t="shared" si="542"/>
        <v/>
      </c>
      <c r="OA73" s="104" t="str">
        <f t="shared" si="397"/>
        <v/>
      </c>
      <c r="OB73" s="104" t="str">
        <f t="shared" si="398"/>
        <v/>
      </c>
      <c r="OC73" s="104" t="str">
        <f t="shared" si="399"/>
        <v/>
      </c>
      <c r="OD73" s="104" t="str">
        <f t="shared" si="400"/>
        <v/>
      </c>
      <c r="OE73" s="104" t="str">
        <f t="shared" si="401"/>
        <v/>
      </c>
      <c r="OF73" s="104" t="str">
        <f t="shared" si="402"/>
        <v/>
      </c>
      <c r="OG73" s="104" t="str">
        <f t="shared" si="403"/>
        <v/>
      </c>
      <c r="OH73" s="104" t="str">
        <f t="shared" si="404"/>
        <v/>
      </c>
      <c r="OI73" s="104" t="str">
        <f t="shared" si="405"/>
        <v/>
      </c>
      <c r="OJ73" s="104" t="str">
        <f t="shared" si="406"/>
        <v/>
      </c>
      <c r="OK73" s="104" t="str">
        <f t="shared" si="407"/>
        <v/>
      </c>
      <c r="OL73" s="104" t="str">
        <f t="shared" si="408"/>
        <v/>
      </c>
      <c r="OM73" s="134"/>
      <c r="ON73" s="104" t="str">
        <f t="shared" si="409"/>
        <v/>
      </c>
      <c r="OO73" s="104" t="str">
        <f t="shared" si="410"/>
        <v/>
      </c>
      <c r="OP73" s="104" t="str">
        <f t="shared" si="543"/>
        <v/>
      </c>
      <c r="OQ73" s="104" t="str">
        <f t="shared" si="544"/>
        <v/>
      </c>
      <c r="OR73" s="105" t="str">
        <f t="shared" si="545"/>
        <v/>
      </c>
      <c r="OS73" s="105" t="str">
        <f t="shared" si="546"/>
        <v/>
      </c>
      <c r="OT73" s="134"/>
      <c r="OU73" s="109" t="str">
        <f t="shared" si="411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236"/>
        <v>69</v>
      </c>
      <c r="B74" s="237"/>
      <c r="C74" s="237"/>
      <c r="D74" s="237"/>
      <c r="E74" s="238"/>
      <c r="F74" s="102"/>
      <c r="G74" s="102"/>
      <c r="H74" s="104" t="str">
        <f t="shared" si="324"/>
        <v/>
      </c>
      <c r="I74" s="102"/>
      <c r="J74" s="104" t="str">
        <f t="shared" si="412"/>
        <v/>
      </c>
      <c r="K74" s="102"/>
      <c r="L74" s="102"/>
      <c r="M74" s="104" t="str">
        <f t="shared" si="325"/>
        <v/>
      </c>
      <c r="N74" s="102"/>
      <c r="O74" s="104" t="str">
        <f t="shared" si="413"/>
        <v/>
      </c>
      <c r="P74" s="102"/>
      <c r="Q74" s="102"/>
      <c r="R74" s="104" t="str">
        <f t="shared" si="326"/>
        <v/>
      </c>
      <c r="S74" s="102"/>
      <c r="T74" s="104" t="str">
        <f t="shared" si="414"/>
        <v/>
      </c>
      <c r="U74" s="102"/>
      <c r="V74" s="102"/>
      <c r="W74" s="104" t="str">
        <f t="shared" si="327"/>
        <v/>
      </c>
      <c r="X74" s="102"/>
      <c r="Y74" s="104" t="str">
        <f t="shared" si="415"/>
        <v/>
      </c>
      <c r="Z74" s="102"/>
      <c r="AA74" s="102"/>
      <c r="AB74" s="104" t="str">
        <f t="shared" si="328"/>
        <v/>
      </c>
      <c r="AC74" s="102"/>
      <c r="AD74" s="104" t="str">
        <f t="shared" si="416"/>
        <v/>
      </c>
      <c r="AE74" s="104" t="str">
        <f t="shared" si="417"/>
        <v/>
      </c>
      <c r="AF74" s="104" t="str">
        <f t="shared" si="418"/>
        <v/>
      </c>
      <c r="AG74" s="104" t="str">
        <f t="shared" si="419"/>
        <v/>
      </c>
      <c r="AH74" s="104" t="str">
        <f t="shared" si="420"/>
        <v/>
      </c>
      <c r="AI74" s="104" t="str">
        <f t="shared" si="421"/>
        <v/>
      </c>
      <c r="AJ74" s="105" t="str">
        <f t="shared" si="329"/>
        <v/>
      </c>
      <c r="AK74" s="109" t="str">
        <f t="shared" si="330"/>
        <v/>
      </c>
      <c r="AL74" s="102"/>
      <c r="AM74" s="102"/>
      <c r="AN74" s="104" t="str">
        <f t="shared" si="331"/>
        <v/>
      </c>
      <c r="AO74" s="102"/>
      <c r="AP74" s="104" t="str">
        <f t="shared" si="422"/>
        <v/>
      </c>
      <c r="AQ74" s="102"/>
      <c r="AR74" s="102"/>
      <c r="AS74" s="104" t="str">
        <f t="shared" si="332"/>
        <v/>
      </c>
      <c r="AT74" s="102"/>
      <c r="AU74" s="104" t="str">
        <f t="shared" si="423"/>
        <v/>
      </c>
      <c r="AV74" s="102"/>
      <c r="AW74" s="102"/>
      <c r="AX74" s="104" t="str">
        <f t="shared" si="333"/>
        <v/>
      </c>
      <c r="AY74" s="102"/>
      <c r="AZ74" s="104" t="str">
        <f t="shared" si="424"/>
        <v/>
      </c>
      <c r="BA74" s="102"/>
      <c r="BB74" s="102"/>
      <c r="BC74" s="104" t="str">
        <f t="shared" si="334"/>
        <v/>
      </c>
      <c r="BD74" s="102"/>
      <c r="BE74" s="104" t="str">
        <f t="shared" si="425"/>
        <v/>
      </c>
      <c r="BF74" s="102"/>
      <c r="BG74" s="102"/>
      <c r="BH74" s="104" t="str">
        <f t="shared" si="335"/>
        <v/>
      </c>
      <c r="BI74" s="102"/>
      <c r="BJ74" s="104" t="str">
        <f t="shared" si="426"/>
        <v/>
      </c>
      <c r="BK74" s="104" t="str">
        <f t="shared" si="427"/>
        <v/>
      </c>
      <c r="BL74" s="104" t="str">
        <f t="shared" si="428"/>
        <v/>
      </c>
      <c r="BM74" s="104" t="str">
        <f t="shared" si="429"/>
        <v/>
      </c>
      <c r="BN74" s="104" t="str">
        <f t="shared" si="430"/>
        <v/>
      </c>
      <c r="BO74" s="104" t="str">
        <f t="shared" si="431"/>
        <v/>
      </c>
      <c r="BP74" s="105" t="str">
        <f t="shared" si="336"/>
        <v/>
      </c>
      <c r="BQ74" s="109" t="str">
        <f t="shared" si="432"/>
        <v/>
      </c>
      <c r="BR74" s="102"/>
      <c r="BS74" s="102"/>
      <c r="BT74" s="104" t="str">
        <f t="shared" si="337"/>
        <v/>
      </c>
      <c r="BU74" s="102"/>
      <c r="BV74" s="104" t="str">
        <f t="shared" si="433"/>
        <v/>
      </c>
      <c r="BW74" s="102"/>
      <c r="BX74" s="102"/>
      <c r="BY74" s="104" t="str">
        <f t="shared" si="338"/>
        <v/>
      </c>
      <c r="BZ74" s="102"/>
      <c r="CA74" s="104" t="str">
        <f t="shared" si="434"/>
        <v/>
      </c>
      <c r="CB74" s="102"/>
      <c r="CC74" s="102"/>
      <c r="CD74" s="104" t="str">
        <f t="shared" si="339"/>
        <v/>
      </c>
      <c r="CE74" s="102"/>
      <c r="CF74" s="104" t="str">
        <f t="shared" si="435"/>
        <v/>
      </c>
      <c r="CG74" s="102"/>
      <c r="CH74" s="102"/>
      <c r="CI74" s="104" t="str">
        <f t="shared" si="340"/>
        <v/>
      </c>
      <c r="CJ74" s="102"/>
      <c r="CK74" s="104" t="str">
        <f t="shared" si="436"/>
        <v/>
      </c>
      <c r="CL74" s="102"/>
      <c r="CM74" s="102"/>
      <c r="CN74" s="104" t="str">
        <f t="shared" si="341"/>
        <v/>
      </c>
      <c r="CO74" s="102"/>
      <c r="CP74" s="104" t="str">
        <f t="shared" si="437"/>
        <v/>
      </c>
      <c r="CQ74" s="104" t="str">
        <f t="shared" si="438"/>
        <v/>
      </c>
      <c r="CR74" s="104" t="str">
        <f t="shared" si="439"/>
        <v/>
      </c>
      <c r="CS74" s="104" t="str">
        <f t="shared" si="440"/>
        <v/>
      </c>
      <c r="CT74" s="104" t="str">
        <f t="shared" si="441"/>
        <v/>
      </c>
      <c r="CU74" s="104" t="str">
        <f t="shared" si="442"/>
        <v/>
      </c>
      <c r="CV74" s="105" t="str">
        <f t="shared" si="342"/>
        <v/>
      </c>
      <c r="CW74" s="109" t="str">
        <f t="shared" si="443"/>
        <v/>
      </c>
      <c r="CX74" s="102"/>
      <c r="CY74" s="102"/>
      <c r="CZ74" s="104" t="str">
        <f t="shared" si="343"/>
        <v/>
      </c>
      <c r="DA74" s="102"/>
      <c r="DB74" s="104" t="str">
        <f t="shared" si="444"/>
        <v/>
      </c>
      <c r="DC74" s="102"/>
      <c r="DD74" s="102"/>
      <c r="DE74" s="104" t="str">
        <f t="shared" si="344"/>
        <v/>
      </c>
      <c r="DF74" s="102"/>
      <c r="DG74" s="104" t="str">
        <f t="shared" si="445"/>
        <v/>
      </c>
      <c r="DH74" s="102"/>
      <c r="DI74" s="102"/>
      <c r="DJ74" s="104" t="str">
        <f t="shared" si="345"/>
        <v/>
      </c>
      <c r="DK74" s="102"/>
      <c r="DL74" s="104" t="str">
        <f t="shared" si="446"/>
        <v/>
      </c>
      <c r="DM74" s="102"/>
      <c r="DN74" s="102"/>
      <c r="DO74" s="104" t="str">
        <f t="shared" si="346"/>
        <v/>
      </c>
      <c r="DP74" s="102"/>
      <c r="DQ74" s="104" t="str">
        <f t="shared" si="447"/>
        <v/>
      </c>
      <c r="DR74" s="102"/>
      <c r="DS74" s="102"/>
      <c r="DT74" s="104" t="str">
        <f t="shared" si="347"/>
        <v/>
      </c>
      <c r="DU74" s="102"/>
      <c r="DV74" s="104" t="str">
        <f t="shared" si="448"/>
        <v/>
      </c>
      <c r="DW74" s="104" t="str">
        <f t="shared" si="449"/>
        <v/>
      </c>
      <c r="DX74" s="104" t="str">
        <f t="shared" si="450"/>
        <v/>
      </c>
      <c r="DY74" s="104" t="str">
        <f t="shared" si="451"/>
        <v/>
      </c>
      <c r="DZ74" s="104" t="str">
        <f t="shared" si="452"/>
        <v/>
      </c>
      <c r="EA74" s="104" t="str">
        <f t="shared" si="453"/>
        <v/>
      </c>
      <c r="EB74" s="105" t="str">
        <f t="shared" si="348"/>
        <v/>
      </c>
      <c r="EC74" s="109" t="str">
        <f t="shared" si="454"/>
        <v/>
      </c>
      <c r="ED74" s="102"/>
      <c r="EE74" s="102"/>
      <c r="EF74" s="104" t="str">
        <f t="shared" si="349"/>
        <v/>
      </c>
      <c r="EG74" s="102"/>
      <c r="EH74" s="104" t="str">
        <f t="shared" si="455"/>
        <v/>
      </c>
      <c r="EI74" s="102"/>
      <c r="EJ74" s="102"/>
      <c r="EK74" s="104" t="str">
        <f t="shared" si="350"/>
        <v/>
      </c>
      <c r="EL74" s="102"/>
      <c r="EM74" s="104" t="str">
        <f t="shared" si="456"/>
        <v/>
      </c>
      <c r="EN74" s="102"/>
      <c r="EO74" s="102"/>
      <c r="EP74" s="104" t="str">
        <f t="shared" si="351"/>
        <v/>
      </c>
      <c r="EQ74" s="102"/>
      <c r="ER74" s="104" t="str">
        <f t="shared" si="457"/>
        <v/>
      </c>
      <c r="ES74" s="102"/>
      <c r="ET74" s="102"/>
      <c r="EU74" s="104" t="str">
        <f t="shared" si="352"/>
        <v/>
      </c>
      <c r="EV74" s="102"/>
      <c r="EW74" s="104" t="str">
        <f t="shared" si="458"/>
        <v/>
      </c>
      <c r="EX74" s="102"/>
      <c r="EY74" s="102"/>
      <c r="EZ74" s="104" t="str">
        <f t="shared" si="353"/>
        <v/>
      </c>
      <c r="FA74" s="102"/>
      <c r="FB74" s="104" t="str">
        <f t="shared" si="459"/>
        <v/>
      </c>
      <c r="FC74" s="104" t="str">
        <f t="shared" si="460"/>
        <v/>
      </c>
      <c r="FD74" s="104" t="str">
        <f t="shared" si="461"/>
        <v/>
      </c>
      <c r="FE74" s="104" t="str">
        <f t="shared" si="462"/>
        <v/>
      </c>
      <c r="FF74" s="104" t="str">
        <f t="shared" si="463"/>
        <v/>
      </c>
      <c r="FG74" s="104" t="str">
        <f t="shared" si="464"/>
        <v/>
      </c>
      <c r="FH74" s="105" t="str">
        <f t="shared" si="354"/>
        <v/>
      </c>
      <c r="FI74" s="109" t="str">
        <f t="shared" si="465"/>
        <v/>
      </c>
      <c r="FJ74" s="102"/>
      <c r="FK74" s="102"/>
      <c r="FL74" s="104" t="str">
        <f t="shared" si="355"/>
        <v/>
      </c>
      <c r="FM74" s="102"/>
      <c r="FN74" s="104" t="str">
        <f t="shared" si="466"/>
        <v/>
      </c>
      <c r="FO74" s="102"/>
      <c r="FP74" s="102"/>
      <c r="FQ74" s="104" t="str">
        <f t="shared" si="356"/>
        <v/>
      </c>
      <c r="FR74" s="102"/>
      <c r="FS74" s="104" t="str">
        <f t="shared" si="467"/>
        <v/>
      </c>
      <c r="FT74" s="102"/>
      <c r="FU74" s="102"/>
      <c r="FV74" s="104" t="str">
        <f t="shared" si="357"/>
        <v/>
      </c>
      <c r="FW74" s="102"/>
      <c r="FX74" s="104" t="str">
        <f t="shared" si="468"/>
        <v/>
      </c>
      <c r="FY74" s="102"/>
      <c r="FZ74" s="102"/>
      <c r="GA74" s="104" t="str">
        <f t="shared" si="358"/>
        <v/>
      </c>
      <c r="GB74" s="102"/>
      <c r="GC74" s="104" t="str">
        <f t="shared" si="469"/>
        <v/>
      </c>
      <c r="GD74" s="102"/>
      <c r="GE74" s="102"/>
      <c r="GF74" s="104" t="str">
        <f t="shared" si="359"/>
        <v/>
      </c>
      <c r="GG74" s="102"/>
      <c r="GH74" s="104" t="str">
        <f t="shared" si="470"/>
        <v/>
      </c>
      <c r="GI74" s="104" t="str">
        <f t="shared" si="471"/>
        <v/>
      </c>
      <c r="GJ74" s="104" t="str">
        <f t="shared" si="472"/>
        <v/>
      </c>
      <c r="GK74" s="104" t="str">
        <f t="shared" si="473"/>
        <v/>
      </c>
      <c r="GL74" s="104" t="str">
        <f t="shared" si="474"/>
        <v/>
      </c>
      <c r="GM74" s="104" t="str">
        <f t="shared" si="475"/>
        <v/>
      </c>
      <c r="GN74" s="105" t="str">
        <f t="shared" si="360"/>
        <v/>
      </c>
      <c r="GO74" s="109" t="str">
        <f t="shared" si="476"/>
        <v/>
      </c>
      <c r="GP74" s="102"/>
      <c r="GQ74" s="102"/>
      <c r="GR74" s="104" t="str">
        <f t="shared" si="361"/>
        <v/>
      </c>
      <c r="GS74" s="102"/>
      <c r="GT74" s="104" t="str">
        <f t="shared" si="477"/>
        <v/>
      </c>
      <c r="GU74" s="102"/>
      <c r="GV74" s="102"/>
      <c r="GW74" s="104" t="str">
        <f t="shared" si="362"/>
        <v/>
      </c>
      <c r="GX74" s="102"/>
      <c r="GY74" s="104" t="str">
        <f t="shared" si="478"/>
        <v/>
      </c>
      <c r="GZ74" s="102"/>
      <c r="HA74" s="102"/>
      <c r="HB74" s="104" t="str">
        <f t="shared" si="363"/>
        <v/>
      </c>
      <c r="HC74" s="102"/>
      <c r="HD74" s="104" t="str">
        <f t="shared" si="479"/>
        <v/>
      </c>
      <c r="HE74" s="102"/>
      <c r="HF74" s="102"/>
      <c r="HG74" s="104" t="str">
        <f t="shared" si="364"/>
        <v/>
      </c>
      <c r="HH74" s="102"/>
      <c r="HI74" s="104" t="str">
        <f t="shared" si="480"/>
        <v/>
      </c>
      <c r="HJ74" s="102"/>
      <c r="HK74" s="102"/>
      <c r="HL74" s="104" t="str">
        <f t="shared" si="365"/>
        <v/>
      </c>
      <c r="HM74" s="102"/>
      <c r="HN74" s="104" t="str">
        <f t="shared" si="481"/>
        <v/>
      </c>
      <c r="HO74" s="104" t="str">
        <f t="shared" si="482"/>
        <v/>
      </c>
      <c r="HP74" s="104" t="str">
        <f t="shared" si="483"/>
        <v/>
      </c>
      <c r="HQ74" s="104" t="str">
        <f t="shared" si="484"/>
        <v/>
      </c>
      <c r="HR74" s="104" t="str">
        <f t="shared" si="485"/>
        <v/>
      </c>
      <c r="HS74" s="104" t="str">
        <f t="shared" si="486"/>
        <v/>
      </c>
      <c r="HT74" s="105" t="str">
        <f t="shared" si="366"/>
        <v/>
      </c>
      <c r="HU74" s="109" t="str">
        <f t="shared" si="487"/>
        <v/>
      </c>
      <c r="HV74" s="102"/>
      <c r="HW74" s="102"/>
      <c r="HX74" s="104" t="str">
        <f t="shared" si="367"/>
        <v/>
      </c>
      <c r="HY74" s="102"/>
      <c r="HZ74" s="104" t="str">
        <f t="shared" si="488"/>
        <v/>
      </c>
      <c r="IA74" s="102"/>
      <c r="IB74" s="102"/>
      <c r="IC74" s="104" t="str">
        <f t="shared" si="368"/>
        <v/>
      </c>
      <c r="ID74" s="102"/>
      <c r="IE74" s="104" t="str">
        <f t="shared" si="489"/>
        <v/>
      </c>
      <c r="IF74" s="102"/>
      <c r="IG74" s="102"/>
      <c r="IH74" s="104" t="str">
        <f t="shared" si="369"/>
        <v/>
      </c>
      <c r="II74" s="102"/>
      <c r="IJ74" s="104" t="str">
        <f t="shared" si="490"/>
        <v/>
      </c>
      <c r="IK74" s="102"/>
      <c r="IL74" s="102"/>
      <c r="IM74" s="104" t="str">
        <f t="shared" si="370"/>
        <v/>
      </c>
      <c r="IN74" s="102"/>
      <c r="IO74" s="104" t="str">
        <f t="shared" si="491"/>
        <v/>
      </c>
      <c r="IP74" s="102"/>
      <c r="IQ74" s="102"/>
      <c r="IR74" s="104" t="str">
        <f t="shared" si="371"/>
        <v/>
      </c>
      <c r="IS74" s="102"/>
      <c r="IT74" s="104" t="str">
        <f t="shared" si="492"/>
        <v/>
      </c>
      <c r="IU74" s="104" t="str">
        <f t="shared" si="493"/>
        <v/>
      </c>
      <c r="IV74" s="104" t="str">
        <f t="shared" si="494"/>
        <v/>
      </c>
      <c r="IW74" s="104" t="str">
        <f t="shared" si="495"/>
        <v/>
      </c>
      <c r="IX74" s="104" t="str">
        <f t="shared" si="496"/>
        <v/>
      </c>
      <c r="IY74" s="104" t="str">
        <f t="shared" si="497"/>
        <v/>
      </c>
      <c r="IZ74" s="105" t="str">
        <f t="shared" si="372"/>
        <v/>
      </c>
      <c r="JA74" s="109" t="str">
        <f t="shared" si="498"/>
        <v/>
      </c>
      <c r="JB74" s="102"/>
      <c r="JC74" s="102"/>
      <c r="JD74" s="104" t="str">
        <f t="shared" si="373"/>
        <v/>
      </c>
      <c r="JE74" s="102"/>
      <c r="JF74" s="104" t="str">
        <f t="shared" si="499"/>
        <v/>
      </c>
      <c r="JG74" s="102"/>
      <c r="JH74" s="102"/>
      <c r="JI74" s="104" t="str">
        <f t="shared" si="374"/>
        <v/>
      </c>
      <c r="JJ74" s="102"/>
      <c r="JK74" s="104" t="str">
        <f t="shared" si="500"/>
        <v/>
      </c>
      <c r="JL74" s="102"/>
      <c r="JM74" s="102"/>
      <c r="JN74" s="104" t="str">
        <f t="shared" si="375"/>
        <v/>
      </c>
      <c r="JO74" s="102"/>
      <c r="JP74" s="104" t="str">
        <f t="shared" si="501"/>
        <v/>
      </c>
      <c r="JQ74" s="102"/>
      <c r="JR74" s="102"/>
      <c r="JS74" s="104" t="str">
        <f t="shared" si="376"/>
        <v/>
      </c>
      <c r="JT74" s="102"/>
      <c r="JU74" s="104" t="str">
        <f t="shared" si="502"/>
        <v/>
      </c>
      <c r="JV74" s="102"/>
      <c r="JW74" s="102"/>
      <c r="JX74" s="104" t="str">
        <f t="shared" si="377"/>
        <v/>
      </c>
      <c r="JY74" s="102"/>
      <c r="JZ74" s="104" t="str">
        <f t="shared" si="503"/>
        <v/>
      </c>
      <c r="KA74" s="104" t="str">
        <f t="shared" si="504"/>
        <v/>
      </c>
      <c r="KB74" s="104" t="str">
        <f t="shared" si="505"/>
        <v/>
      </c>
      <c r="KC74" s="104" t="str">
        <f t="shared" si="506"/>
        <v/>
      </c>
      <c r="KD74" s="104" t="str">
        <f t="shared" si="507"/>
        <v/>
      </c>
      <c r="KE74" s="104" t="str">
        <f t="shared" si="508"/>
        <v/>
      </c>
      <c r="KF74" s="105" t="str">
        <f t="shared" si="378"/>
        <v/>
      </c>
      <c r="KG74" s="109" t="str">
        <f t="shared" si="509"/>
        <v/>
      </c>
      <c r="KH74" s="102"/>
      <c r="KI74" s="102"/>
      <c r="KJ74" s="104" t="str">
        <f t="shared" si="379"/>
        <v/>
      </c>
      <c r="KK74" s="102"/>
      <c r="KL74" s="104" t="str">
        <f t="shared" si="510"/>
        <v/>
      </c>
      <c r="KM74" s="102"/>
      <c r="KN74" s="102"/>
      <c r="KO74" s="104" t="str">
        <f t="shared" si="380"/>
        <v/>
      </c>
      <c r="KP74" s="102"/>
      <c r="KQ74" s="104" t="str">
        <f t="shared" si="511"/>
        <v/>
      </c>
      <c r="KR74" s="102"/>
      <c r="KS74" s="102"/>
      <c r="KT74" s="104" t="str">
        <f t="shared" si="381"/>
        <v/>
      </c>
      <c r="KU74" s="102"/>
      <c r="KV74" s="104" t="str">
        <f t="shared" si="512"/>
        <v/>
      </c>
      <c r="KW74" s="102"/>
      <c r="KX74" s="102"/>
      <c r="KY74" s="104" t="str">
        <f t="shared" si="382"/>
        <v/>
      </c>
      <c r="KZ74" s="102"/>
      <c r="LA74" s="104" t="str">
        <f t="shared" si="513"/>
        <v/>
      </c>
      <c r="LB74" s="102"/>
      <c r="LC74" s="102"/>
      <c r="LD74" s="104" t="str">
        <f t="shared" si="383"/>
        <v/>
      </c>
      <c r="LE74" s="102"/>
      <c r="LF74" s="104" t="str">
        <f t="shared" si="514"/>
        <v/>
      </c>
      <c r="LG74" s="104" t="str">
        <f t="shared" si="515"/>
        <v/>
      </c>
      <c r="LH74" s="104" t="str">
        <f t="shared" si="516"/>
        <v/>
      </c>
      <c r="LI74" s="104" t="str">
        <f t="shared" si="517"/>
        <v/>
      </c>
      <c r="LJ74" s="104" t="str">
        <f t="shared" si="518"/>
        <v/>
      </c>
      <c r="LK74" s="104" t="str">
        <f t="shared" si="519"/>
        <v/>
      </c>
      <c r="LL74" s="105" t="str">
        <f t="shared" si="384"/>
        <v/>
      </c>
      <c r="LM74" s="109" t="str">
        <f t="shared" si="520"/>
        <v/>
      </c>
      <c r="LN74" s="102"/>
      <c r="LO74" s="102"/>
      <c r="LP74" s="104" t="str">
        <f t="shared" si="385"/>
        <v/>
      </c>
      <c r="LQ74" s="102"/>
      <c r="LR74" s="104" t="str">
        <f t="shared" si="521"/>
        <v/>
      </c>
      <c r="LS74" s="102"/>
      <c r="LT74" s="102"/>
      <c r="LU74" s="104" t="str">
        <f t="shared" si="386"/>
        <v/>
      </c>
      <c r="LV74" s="102"/>
      <c r="LW74" s="104" t="str">
        <f t="shared" si="522"/>
        <v/>
      </c>
      <c r="LX74" s="102"/>
      <c r="LY74" s="102"/>
      <c r="LZ74" s="104" t="str">
        <f t="shared" si="387"/>
        <v/>
      </c>
      <c r="MA74" s="102"/>
      <c r="MB74" s="104" t="str">
        <f t="shared" si="523"/>
        <v/>
      </c>
      <c r="MC74" s="102"/>
      <c r="MD74" s="102"/>
      <c r="ME74" s="104" t="str">
        <f t="shared" si="388"/>
        <v/>
      </c>
      <c r="MF74" s="102"/>
      <c r="MG74" s="104" t="str">
        <f t="shared" si="524"/>
        <v/>
      </c>
      <c r="MH74" s="102"/>
      <c r="MI74" s="102"/>
      <c r="MJ74" s="104" t="str">
        <f t="shared" si="389"/>
        <v/>
      </c>
      <c r="MK74" s="102"/>
      <c r="ML74" s="104" t="str">
        <f t="shared" si="525"/>
        <v/>
      </c>
      <c r="MM74" s="104" t="str">
        <f t="shared" si="526"/>
        <v/>
      </c>
      <c r="MN74" s="104" t="str">
        <f t="shared" si="527"/>
        <v/>
      </c>
      <c r="MO74" s="104" t="str">
        <f t="shared" si="528"/>
        <v/>
      </c>
      <c r="MP74" s="104" t="str">
        <f t="shared" si="529"/>
        <v/>
      </c>
      <c r="MQ74" s="104" t="str">
        <f t="shared" si="530"/>
        <v/>
      </c>
      <c r="MR74" s="105" t="str">
        <f t="shared" si="390"/>
        <v/>
      </c>
      <c r="MS74" s="109" t="str">
        <f t="shared" si="531"/>
        <v/>
      </c>
      <c r="MT74" s="102"/>
      <c r="MU74" s="102"/>
      <c r="MV74" s="104" t="str">
        <f t="shared" si="391"/>
        <v/>
      </c>
      <c r="MW74" s="102"/>
      <c r="MX74" s="104" t="str">
        <f t="shared" si="532"/>
        <v/>
      </c>
      <c r="MY74" s="102"/>
      <c r="MZ74" s="102"/>
      <c r="NA74" s="104" t="str">
        <f t="shared" si="392"/>
        <v/>
      </c>
      <c r="NB74" s="102"/>
      <c r="NC74" s="104" t="str">
        <f t="shared" si="533"/>
        <v/>
      </c>
      <c r="ND74" s="102"/>
      <c r="NE74" s="102"/>
      <c r="NF74" s="104" t="str">
        <f t="shared" si="393"/>
        <v/>
      </c>
      <c r="NG74" s="102"/>
      <c r="NH74" s="104" t="str">
        <f t="shared" si="534"/>
        <v/>
      </c>
      <c r="NI74" s="102"/>
      <c r="NJ74" s="102"/>
      <c r="NK74" s="104" t="str">
        <f t="shared" si="394"/>
        <v/>
      </c>
      <c r="NL74" s="102"/>
      <c r="NM74" s="104" t="str">
        <f t="shared" si="535"/>
        <v/>
      </c>
      <c r="NN74" s="102"/>
      <c r="NO74" s="102"/>
      <c r="NP74" s="104" t="str">
        <f t="shared" si="395"/>
        <v/>
      </c>
      <c r="NQ74" s="102"/>
      <c r="NR74" s="104" t="str">
        <f t="shared" si="536"/>
        <v/>
      </c>
      <c r="NS74" s="104" t="str">
        <f t="shared" si="537"/>
        <v/>
      </c>
      <c r="NT74" s="104" t="str">
        <f t="shared" si="538"/>
        <v/>
      </c>
      <c r="NU74" s="104" t="str">
        <f t="shared" si="539"/>
        <v/>
      </c>
      <c r="NV74" s="104" t="str">
        <f t="shared" si="540"/>
        <v/>
      </c>
      <c r="NW74" s="104" t="str">
        <f t="shared" si="541"/>
        <v/>
      </c>
      <c r="NX74" s="105" t="str">
        <f t="shared" si="396"/>
        <v/>
      </c>
      <c r="NY74" s="109" t="str">
        <f t="shared" si="542"/>
        <v/>
      </c>
      <c r="OA74" s="104" t="str">
        <f t="shared" si="397"/>
        <v/>
      </c>
      <c r="OB74" s="104" t="str">
        <f t="shared" si="398"/>
        <v/>
      </c>
      <c r="OC74" s="104" t="str">
        <f t="shared" si="399"/>
        <v/>
      </c>
      <c r="OD74" s="104" t="str">
        <f t="shared" si="400"/>
        <v/>
      </c>
      <c r="OE74" s="104" t="str">
        <f t="shared" si="401"/>
        <v/>
      </c>
      <c r="OF74" s="104" t="str">
        <f t="shared" si="402"/>
        <v/>
      </c>
      <c r="OG74" s="104" t="str">
        <f t="shared" si="403"/>
        <v/>
      </c>
      <c r="OH74" s="104" t="str">
        <f t="shared" si="404"/>
        <v/>
      </c>
      <c r="OI74" s="104" t="str">
        <f t="shared" si="405"/>
        <v/>
      </c>
      <c r="OJ74" s="104" t="str">
        <f t="shared" si="406"/>
        <v/>
      </c>
      <c r="OK74" s="104" t="str">
        <f t="shared" si="407"/>
        <v/>
      </c>
      <c r="OL74" s="104" t="str">
        <f t="shared" si="408"/>
        <v/>
      </c>
      <c r="OM74" s="134"/>
      <c r="ON74" s="104" t="str">
        <f t="shared" si="409"/>
        <v/>
      </c>
      <c r="OO74" s="104" t="str">
        <f t="shared" si="410"/>
        <v/>
      </c>
      <c r="OP74" s="104" t="str">
        <f t="shared" si="543"/>
        <v/>
      </c>
      <c r="OQ74" s="104" t="str">
        <f t="shared" si="544"/>
        <v/>
      </c>
      <c r="OR74" s="105" t="str">
        <f t="shared" si="545"/>
        <v/>
      </c>
      <c r="OS74" s="105" t="str">
        <f t="shared" si="546"/>
        <v/>
      </c>
      <c r="OT74" s="134"/>
      <c r="OU74" s="109" t="str">
        <f t="shared" si="411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236"/>
        <v>70</v>
      </c>
      <c r="B75" s="237"/>
      <c r="C75" s="237"/>
      <c r="D75" s="237"/>
      <c r="E75" s="238"/>
      <c r="F75" s="102"/>
      <c r="G75" s="102"/>
      <c r="H75" s="104" t="str">
        <f t="shared" si="324"/>
        <v/>
      </c>
      <c r="I75" s="102"/>
      <c r="J75" s="104" t="str">
        <f t="shared" si="412"/>
        <v/>
      </c>
      <c r="K75" s="102"/>
      <c r="L75" s="102"/>
      <c r="M75" s="104" t="str">
        <f t="shared" si="325"/>
        <v/>
      </c>
      <c r="N75" s="102"/>
      <c r="O75" s="104" t="str">
        <f t="shared" si="413"/>
        <v/>
      </c>
      <c r="P75" s="102"/>
      <c r="Q75" s="102"/>
      <c r="R75" s="104" t="str">
        <f t="shared" si="326"/>
        <v/>
      </c>
      <c r="S75" s="102"/>
      <c r="T75" s="104" t="str">
        <f t="shared" si="414"/>
        <v/>
      </c>
      <c r="U75" s="102"/>
      <c r="V75" s="102"/>
      <c r="W75" s="104" t="str">
        <f t="shared" si="327"/>
        <v/>
      </c>
      <c r="X75" s="102"/>
      <c r="Y75" s="104" t="str">
        <f t="shared" si="415"/>
        <v/>
      </c>
      <c r="Z75" s="102"/>
      <c r="AA75" s="102"/>
      <c r="AB75" s="104" t="str">
        <f t="shared" si="328"/>
        <v/>
      </c>
      <c r="AC75" s="102"/>
      <c r="AD75" s="104" t="str">
        <f t="shared" si="416"/>
        <v/>
      </c>
      <c r="AE75" s="104" t="str">
        <f t="shared" si="417"/>
        <v/>
      </c>
      <c r="AF75" s="104" t="str">
        <f t="shared" si="418"/>
        <v/>
      </c>
      <c r="AG75" s="104" t="str">
        <f t="shared" si="419"/>
        <v/>
      </c>
      <c r="AH75" s="104" t="str">
        <f t="shared" si="420"/>
        <v/>
      </c>
      <c r="AI75" s="104" t="str">
        <f t="shared" si="421"/>
        <v/>
      </c>
      <c r="AJ75" s="105" t="str">
        <f t="shared" si="329"/>
        <v/>
      </c>
      <c r="AK75" s="109" t="str">
        <f t="shared" si="330"/>
        <v/>
      </c>
      <c r="AL75" s="102"/>
      <c r="AM75" s="102"/>
      <c r="AN75" s="104" t="str">
        <f t="shared" si="331"/>
        <v/>
      </c>
      <c r="AO75" s="102"/>
      <c r="AP75" s="104" t="str">
        <f t="shared" si="422"/>
        <v/>
      </c>
      <c r="AQ75" s="102"/>
      <c r="AR75" s="102"/>
      <c r="AS75" s="104" t="str">
        <f t="shared" si="332"/>
        <v/>
      </c>
      <c r="AT75" s="102"/>
      <c r="AU75" s="104" t="str">
        <f t="shared" si="423"/>
        <v/>
      </c>
      <c r="AV75" s="102"/>
      <c r="AW75" s="102"/>
      <c r="AX75" s="104" t="str">
        <f t="shared" si="333"/>
        <v/>
      </c>
      <c r="AY75" s="102"/>
      <c r="AZ75" s="104" t="str">
        <f t="shared" si="424"/>
        <v/>
      </c>
      <c r="BA75" s="102"/>
      <c r="BB75" s="102"/>
      <c r="BC75" s="104" t="str">
        <f t="shared" si="334"/>
        <v/>
      </c>
      <c r="BD75" s="102"/>
      <c r="BE75" s="104" t="str">
        <f t="shared" si="425"/>
        <v/>
      </c>
      <c r="BF75" s="102"/>
      <c r="BG75" s="102"/>
      <c r="BH75" s="104" t="str">
        <f t="shared" si="335"/>
        <v/>
      </c>
      <c r="BI75" s="102"/>
      <c r="BJ75" s="104" t="str">
        <f t="shared" si="426"/>
        <v/>
      </c>
      <c r="BK75" s="104" t="str">
        <f t="shared" si="427"/>
        <v/>
      </c>
      <c r="BL75" s="104" t="str">
        <f t="shared" si="428"/>
        <v/>
      </c>
      <c r="BM75" s="104" t="str">
        <f t="shared" si="429"/>
        <v/>
      </c>
      <c r="BN75" s="104" t="str">
        <f t="shared" si="430"/>
        <v/>
      </c>
      <c r="BO75" s="104" t="str">
        <f t="shared" si="431"/>
        <v/>
      </c>
      <c r="BP75" s="105" t="str">
        <f t="shared" si="336"/>
        <v/>
      </c>
      <c r="BQ75" s="109" t="str">
        <f t="shared" si="432"/>
        <v/>
      </c>
      <c r="BR75" s="102"/>
      <c r="BS75" s="102"/>
      <c r="BT75" s="104" t="str">
        <f t="shared" si="337"/>
        <v/>
      </c>
      <c r="BU75" s="102"/>
      <c r="BV75" s="104" t="str">
        <f t="shared" si="433"/>
        <v/>
      </c>
      <c r="BW75" s="102"/>
      <c r="BX75" s="102"/>
      <c r="BY75" s="104" t="str">
        <f t="shared" si="338"/>
        <v/>
      </c>
      <c r="BZ75" s="102"/>
      <c r="CA75" s="104" t="str">
        <f t="shared" si="434"/>
        <v/>
      </c>
      <c r="CB75" s="102"/>
      <c r="CC75" s="102"/>
      <c r="CD75" s="104" t="str">
        <f t="shared" si="339"/>
        <v/>
      </c>
      <c r="CE75" s="102"/>
      <c r="CF75" s="104" t="str">
        <f t="shared" si="435"/>
        <v/>
      </c>
      <c r="CG75" s="102"/>
      <c r="CH75" s="102"/>
      <c r="CI75" s="104" t="str">
        <f t="shared" si="340"/>
        <v/>
      </c>
      <c r="CJ75" s="102"/>
      <c r="CK75" s="104" t="str">
        <f t="shared" si="436"/>
        <v/>
      </c>
      <c r="CL75" s="102"/>
      <c r="CM75" s="102"/>
      <c r="CN75" s="104" t="str">
        <f t="shared" si="341"/>
        <v/>
      </c>
      <c r="CO75" s="102"/>
      <c r="CP75" s="104" t="str">
        <f t="shared" si="437"/>
        <v/>
      </c>
      <c r="CQ75" s="104" t="str">
        <f t="shared" si="438"/>
        <v/>
      </c>
      <c r="CR75" s="104" t="str">
        <f t="shared" si="439"/>
        <v/>
      </c>
      <c r="CS75" s="104" t="str">
        <f t="shared" si="440"/>
        <v/>
      </c>
      <c r="CT75" s="104" t="str">
        <f t="shared" si="441"/>
        <v/>
      </c>
      <c r="CU75" s="104" t="str">
        <f t="shared" si="442"/>
        <v/>
      </c>
      <c r="CV75" s="105" t="str">
        <f t="shared" si="342"/>
        <v/>
      </c>
      <c r="CW75" s="109" t="str">
        <f t="shared" si="443"/>
        <v/>
      </c>
      <c r="CX75" s="102"/>
      <c r="CY75" s="102"/>
      <c r="CZ75" s="104" t="str">
        <f t="shared" si="343"/>
        <v/>
      </c>
      <c r="DA75" s="102"/>
      <c r="DB75" s="104" t="str">
        <f t="shared" si="444"/>
        <v/>
      </c>
      <c r="DC75" s="102"/>
      <c r="DD75" s="102"/>
      <c r="DE75" s="104" t="str">
        <f t="shared" si="344"/>
        <v/>
      </c>
      <c r="DF75" s="102"/>
      <c r="DG75" s="104" t="str">
        <f t="shared" si="445"/>
        <v/>
      </c>
      <c r="DH75" s="102"/>
      <c r="DI75" s="102"/>
      <c r="DJ75" s="104" t="str">
        <f t="shared" si="345"/>
        <v/>
      </c>
      <c r="DK75" s="102"/>
      <c r="DL75" s="104" t="str">
        <f t="shared" si="446"/>
        <v/>
      </c>
      <c r="DM75" s="102"/>
      <c r="DN75" s="102"/>
      <c r="DO75" s="104" t="str">
        <f t="shared" si="346"/>
        <v/>
      </c>
      <c r="DP75" s="102"/>
      <c r="DQ75" s="104" t="str">
        <f t="shared" si="447"/>
        <v/>
      </c>
      <c r="DR75" s="102"/>
      <c r="DS75" s="102"/>
      <c r="DT75" s="104" t="str">
        <f t="shared" si="347"/>
        <v/>
      </c>
      <c r="DU75" s="102"/>
      <c r="DV75" s="104" t="str">
        <f t="shared" si="448"/>
        <v/>
      </c>
      <c r="DW75" s="104" t="str">
        <f t="shared" si="449"/>
        <v/>
      </c>
      <c r="DX75" s="104" t="str">
        <f t="shared" si="450"/>
        <v/>
      </c>
      <c r="DY75" s="104" t="str">
        <f t="shared" si="451"/>
        <v/>
      </c>
      <c r="DZ75" s="104" t="str">
        <f t="shared" si="452"/>
        <v/>
      </c>
      <c r="EA75" s="104" t="str">
        <f t="shared" si="453"/>
        <v/>
      </c>
      <c r="EB75" s="105" t="str">
        <f t="shared" si="348"/>
        <v/>
      </c>
      <c r="EC75" s="109" t="str">
        <f t="shared" si="454"/>
        <v/>
      </c>
      <c r="ED75" s="102"/>
      <c r="EE75" s="102"/>
      <c r="EF75" s="104" t="str">
        <f t="shared" si="349"/>
        <v/>
      </c>
      <c r="EG75" s="102"/>
      <c r="EH75" s="104" t="str">
        <f t="shared" si="455"/>
        <v/>
      </c>
      <c r="EI75" s="102"/>
      <c r="EJ75" s="102"/>
      <c r="EK75" s="104" t="str">
        <f t="shared" si="350"/>
        <v/>
      </c>
      <c r="EL75" s="102"/>
      <c r="EM75" s="104" t="str">
        <f t="shared" si="456"/>
        <v/>
      </c>
      <c r="EN75" s="102"/>
      <c r="EO75" s="102"/>
      <c r="EP75" s="104" t="str">
        <f t="shared" si="351"/>
        <v/>
      </c>
      <c r="EQ75" s="102"/>
      <c r="ER75" s="104" t="str">
        <f t="shared" si="457"/>
        <v/>
      </c>
      <c r="ES75" s="102"/>
      <c r="ET75" s="102"/>
      <c r="EU75" s="104" t="str">
        <f t="shared" si="352"/>
        <v/>
      </c>
      <c r="EV75" s="102"/>
      <c r="EW75" s="104" t="str">
        <f t="shared" si="458"/>
        <v/>
      </c>
      <c r="EX75" s="102"/>
      <c r="EY75" s="102"/>
      <c r="EZ75" s="104" t="str">
        <f t="shared" si="353"/>
        <v/>
      </c>
      <c r="FA75" s="102"/>
      <c r="FB75" s="104" t="str">
        <f t="shared" si="459"/>
        <v/>
      </c>
      <c r="FC75" s="104" t="str">
        <f t="shared" si="460"/>
        <v/>
      </c>
      <c r="FD75" s="104" t="str">
        <f t="shared" si="461"/>
        <v/>
      </c>
      <c r="FE75" s="104" t="str">
        <f t="shared" si="462"/>
        <v/>
      </c>
      <c r="FF75" s="104" t="str">
        <f t="shared" si="463"/>
        <v/>
      </c>
      <c r="FG75" s="104" t="str">
        <f t="shared" si="464"/>
        <v/>
      </c>
      <c r="FH75" s="105" t="str">
        <f t="shared" si="354"/>
        <v/>
      </c>
      <c r="FI75" s="109" t="str">
        <f t="shared" si="465"/>
        <v/>
      </c>
      <c r="FJ75" s="102"/>
      <c r="FK75" s="102"/>
      <c r="FL75" s="104" t="str">
        <f t="shared" si="355"/>
        <v/>
      </c>
      <c r="FM75" s="102"/>
      <c r="FN75" s="104" t="str">
        <f t="shared" si="466"/>
        <v/>
      </c>
      <c r="FO75" s="102"/>
      <c r="FP75" s="102"/>
      <c r="FQ75" s="104" t="str">
        <f t="shared" si="356"/>
        <v/>
      </c>
      <c r="FR75" s="102"/>
      <c r="FS75" s="104" t="str">
        <f t="shared" si="467"/>
        <v/>
      </c>
      <c r="FT75" s="102"/>
      <c r="FU75" s="102"/>
      <c r="FV75" s="104" t="str">
        <f t="shared" si="357"/>
        <v/>
      </c>
      <c r="FW75" s="102"/>
      <c r="FX75" s="104" t="str">
        <f t="shared" si="468"/>
        <v/>
      </c>
      <c r="FY75" s="102"/>
      <c r="FZ75" s="102"/>
      <c r="GA75" s="104" t="str">
        <f t="shared" si="358"/>
        <v/>
      </c>
      <c r="GB75" s="102"/>
      <c r="GC75" s="104" t="str">
        <f t="shared" si="469"/>
        <v/>
      </c>
      <c r="GD75" s="102"/>
      <c r="GE75" s="102"/>
      <c r="GF75" s="104" t="str">
        <f t="shared" si="359"/>
        <v/>
      </c>
      <c r="GG75" s="102"/>
      <c r="GH75" s="104" t="str">
        <f t="shared" si="470"/>
        <v/>
      </c>
      <c r="GI75" s="104" t="str">
        <f t="shared" si="471"/>
        <v/>
      </c>
      <c r="GJ75" s="104" t="str">
        <f t="shared" si="472"/>
        <v/>
      </c>
      <c r="GK75" s="104" t="str">
        <f t="shared" si="473"/>
        <v/>
      </c>
      <c r="GL75" s="104" t="str">
        <f t="shared" si="474"/>
        <v/>
      </c>
      <c r="GM75" s="104" t="str">
        <f t="shared" si="475"/>
        <v/>
      </c>
      <c r="GN75" s="105" t="str">
        <f t="shared" si="360"/>
        <v/>
      </c>
      <c r="GO75" s="109" t="str">
        <f t="shared" si="476"/>
        <v/>
      </c>
      <c r="GP75" s="102"/>
      <c r="GQ75" s="102"/>
      <c r="GR75" s="104" t="str">
        <f t="shared" si="361"/>
        <v/>
      </c>
      <c r="GS75" s="102"/>
      <c r="GT75" s="104" t="str">
        <f t="shared" si="477"/>
        <v/>
      </c>
      <c r="GU75" s="102"/>
      <c r="GV75" s="102"/>
      <c r="GW75" s="104" t="str">
        <f t="shared" si="362"/>
        <v/>
      </c>
      <c r="GX75" s="102"/>
      <c r="GY75" s="104" t="str">
        <f t="shared" si="478"/>
        <v/>
      </c>
      <c r="GZ75" s="102"/>
      <c r="HA75" s="102"/>
      <c r="HB75" s="104" t="str">
        <f t="shared" si="363"/>
        <v/>
      </c>
      <c r="HC75" s="102"/>
      <c r="HD75" s="104" t="str">
        <f t="shared" si="479"/>
        <v/>
      </c>
      <c r="HE75" s="102"/>
      <c r="HF75" s="102"/>
      <c r="HG75" s="104" t="str">
        <f t="shared" si="364"/>
        <v/>
      </c>
      <c r="HH75" s="102"/>
      <c r="HI75" s="104" t="str">
        <f t="shared" si="480"/>
        <v/>
      </c>
      <c r="HJ75" s="102"/>
      <c r="HK75" s="102"/>
      <c r="HL75" s="104" t="str">
        <f t="shared" si="365"/>
        <v/>
      </c>
      <c r="HM75" s="102"/>
      <c r="HN75" s="104" t="str">
        <f t="shared" si="481"/>
        <v/>
      </c>
      <c r="HO75" s="104" t="str">
        <f t="shared" si="482"/>
        <v/>
      </c>
      <c r="HP75" s="104" t="str">
        <f t="shared" si="483"/>
        <v/>
      </c>
      <c r="HQ75" s="104" t="str">
        <f t="shared" si="484"/>
        <v/>
      </c>
      <c r="HR75" s="104" t="str">
        <f t="shared" si="485"/>
        <v/>
      </c>
      <c r="HS75" s="104" t="str">
        <f t="shared" si="486"/>
        <v/>
      </c>
      <c r="HT75" s="105" t="str">
        <f t="shared" si="366"/>
        <v/>
      </c>
      <c r="HU75" s="109" t="str">
        <f t="shared" si="487"/>
        <v/>
      </c>
      <c r="HV75" s="102"/>
      <c r="HW75" s="102"/>
      <c r="HX75" s="104" t="str">
        <f t="shared" si="367"/>
        <v/>
      </c>
      <c r="HY75" s="102"/>
      <c r="HZ75" s="104" t="str">
        <f t="shared" si="488"/>
        <v/>
      </c>
      <c r="IA75" s="102"/>
      <c r="IB75" s="102"/>
      <c r="IC75" s="104" t="str">
        <f t="shared" si="368"/>
        <v/>
      </c>
      <c r="ID75" s="102"/>
      <c r="IE75" s="104" t="str">
        <f t="shared" si="489"/>
        <v/>
      </c>
      <c r="IF75" s="102"/>
      <c r="IG75" s="102"/>
      <c r="IH75" s="104" t="str">
        <f t="shared" si="369"/>
        <v/>
      </c>
      <c r="II75" s="102"/>
      <c r="IJ75" s="104" t="str">
        <f t="shared" si="490"/>
        <v/>
      </c>
      <c r="IK75" s="102"/>
      <c r="IL75" s="102"/>
      <c r="IM75" s="104" t="str">
        <f t="shared" si="370"/>
        <v/>
      </c>
      <c r="IN75" s="102"/>
      <c r="IO75" s="104" t="str">
        <f t="shared" si="491"/>
        <v/>
      </c>
      <c r="IP75" s="102"/>
      <c r="IQ75" s="102"/>
      <c r="IR75" s="104" t="str">
        <f t="shared" si="371"/>
        <v/>
      </c>
      <c r="IS75" s="102"/>
      <c r="IT75" s="104" t="str">
        <f t="shared" si="492"/>
        <v/>
      </c>
      <c r="IU75" s="104" t="str">
        <f t="shared" si="493"/>
        <v/>
      </c>
      <c r="IV75" s="104" t="str">
        <f t="shared" si="494"/>
        <v/>
      </c>
      <c r="IW75" s="104" t="str">
        <f t="shared" si="495"/>
        <v/>
      </c>
      <c r="IX75" s="104" t="str">
        <f t="shared" si="496"/>
        <v/>
      </c>
      <c r="IY75" s="104" t="str">
        <f t="shared" si="497"/>
        <v/>
      </c>
      <c r="IZ75" s="105" t="str">
        <f t="shared" si="372"/>
        <v/>
      </c>
      <c r="JA75" s="109" t="str">
        <f t="shared" si="498"/>
        <v/>
      </c>
      <c r="JB75" s="102"/>
      <c r="JC75" s="102"/>
      <c r="JD75" s="104" t="str">
        <f t="shared" si="373"/>
        <v/>
      </c>
      <c r="JE75" s="102"/>
      <c r="JF75" s="104" t="str">
        <f t="shared" si="499"/>
        <v/>
      </c>
      <c r="JG75" s="102"/>
      <c r="JH75" s="102"/>
      <c r="JI75" s="104" t="str">
        <f t="shared" si="374"/>
        <v/>
      </c>
      <c r="JJ75" s="102"/>
      <c r="JK75" s="104" t="str">
        <f t="shared" si="500"/>
        <v/>
      </c>
      <c r="JL75" s="102"/>
      <c r="JM75" s="102"/>
      <c r="JN75" s="104" t="str">
        <f t="shared" si="375"/>
        <v/>
      </c>
      <c r="JO75" s="102"/>
      <c r="JP75" s="104" t="str">
        <f t="shared" si="501"/>
        <v/>
      </c>
      <c r="JQ75" s="102"/>
      <c r="JR75" s="102"/>
      <c r="JS75" s="104" t="str">
        <f t="shared" si="376"/>
        <v/>
      </c>
      <c r="JT75" s="102"/>
      <c r="JU75" s="104" t="str">
        <f t="shared" si="502"/>
        <v/>
      </c>
      <c r="JV75" s="102"/>
      <c r="JW75" s="102"/>
      <c r="JX75" s="104" t="str">
        <f t="shared" si="377"/>
        <v/>
      </c>
      <c r="JY75" s="102"/>
      <c r="JZ75" s="104" t="str">
        <f t="shared" si="503"/>
        <v/>
      </c>
      <c r="KA75" s="104" t="str">
        <f t="shared" si="504"/>
        <v/>
      </c>
      <c r="KB75" s="104" t="str">
        <f t="shared" si="505"/>
        <v/>
      </c>
      <c r="KC75" s="104" t="str">
        <f t="shared" si="506"/>
        <v/>
      </c>
      <c r="KD75" s="104" t="str">
        <f t="shared" si="507"/>
        <v/>
      </c>
      <c r="KE75" s="104" t="str">
        <f t="shared" si="508"/>
        <v/>
      </c>
      <c r="KF75" s="105" t="str">
        <f t="shared" si="378"/>
        <v/>
      </c>
      <c r="KG75" s="109" t="str">
        <f t="shared" si="509"/>
        <v/>
      </c>
      <c r="KH75" s="102"/>
      <c r="KI75" s="102"/>
      <c r="KJ75" s="104" t="str">
        <f t="shared" si="379"/>
        <v/>
      </c>
      <c r="KK75" s="102"/>
      <c r="KL75" s="104" t="str">
        <f t="shared" si="510"/>
        <v/>
      </c>
      <c r="KM75" s="102"/>
      <c r="KN75" s="102"/>
      <c r="KO75" s="104" t="str">
        <f t="shared" si="380"/>
        <v/>
      </c>
      <c r="KP75" s="102"/>
      <c r="KQ75" s="104" t="str">
        <f t="shared" si="511"/>
        <v/>
      </c>
      <c r="KR75" s="102"/>
      <c r="KS75" s="102"/>
      <c r="KT75" s="104" t="str">
        <f t="shared" si="381"/>
        <v/>
      </c>
      <c r="KU75" s="102"/>
      <c r="KV75" s="104" t="str">
        <f t="shared" si="512"/>
        <v/>
      </c>
      <c r="KW75" s="102"/>
      <c r="KX75" s="102"/>
      <c r="KY75" s="104" t="str">
        <f t="shared" si="382"/>
        <v/>
      </c>
      <c r="KZ75" s="102"/>
      <c r="LA75" s="104" t="str">
        <f t="shared" si="513"/>
        <v/>
      </c>
      <c r="LB75" s="102"/>
      <c r="LC75" s="102"/>
      <c r="LD75" s="104" t="str">
        <f t="shared" si="383"/>
        <v/>
      </c>
      <c r="LE75" s="102"/>
      <c r="LF75" s="104" t="str">
        <f t="shared" si="514"/>
        <v/>
      </c>
      <c r="LG75" s="104" t="str">
        <f t="shared" si="515"/>
        <v/>
      </c>
      <c r="LH75" s="104" t="str">
        <f t="shared" si="516"/>
        <v/>
      </c>
      <c r="LI75" s="104" t="str">
        <f t="shared" si="517"/>
        <v/>
      </c>
      <c r="LJ75" s="104" t="str">
        <f t="shared" si="518"/>
        <v/>
      </c>
      <c r="LK75" s="104" t="str">
        <f t="shared" si="519"/>
        <v/>
      </c>
      <c r="LL75" s="105" t="str">
        <f t="shared" si="384"/>
        <v/>
      </c>
      <c r="LM75" s="109" t="str">
        <f t="shared" si="520"/>
        <v/>
      </c>
      <c r="LN75" s="102"/>
      <c r="LO75" s="102"/>
      <c r="LP75" s="104" t="str">
        <f t="shared" si="385"/>
        <v/>
      </c>
      <c r="LQ75" s="102"/>
      <c r="LR75" s="104" t="str">
        <f t="shared" si="521"/>
        <v/>
      </c>
      <c r="LS75" s="102"/>
      <c r="LT75" s="102"/>
      <c r="LU75" s="104" t="str">
        <f t="shared" si="386"/>
        <v/>
      </c>
      <c r="LV75" s="102"/>
      <c r="LW75" s="104" t="str">
        <f t="shared" si="522"/>
        <v/>
      </c>
      <c r="LX75" s="102"/>
      <c r="LY75" s="102"/>
      <c r="LZ75" s="104" t="str">
        <f t="shared" si="387"/>
        <v/>
      </c>
      <c r="MA75" s="102"/>
      <c r="MB75" s="104" t="str">
        <f t="shared" si="523"/>
        <v/>
      </c>
      <c r="MC75" s="102"/>
      <c r="MD75" s="102"/>
      <c r="ME75" s="104" t="str">
        <f t="shared" si="388"/>
        <v/>
      </c>
      <c r="MF75" s="102"/>
      <c r="MG75" s="104" t="str">
        <f t="shared" si="524"/>
        <v/>
      </c>
      <c r="MH75" s="102"/>
      <c r="MI75" s="102"/>
      <c r="MJ75" s="104" t="str">
        <f t="shared" si="389"/>
        <v/>
      </c>
      <c r="MK75" s="102"/>
      <c r="ML75" s="104" t="str">
        <f t="shared" si="525"/>
        <v/>
      </c>
      <c r="MM75" s="104" t="str">
        <f t="shared" si="526"/>
        <v/>
      </c>
      <c r="MN75" s="104" t="str">
        <f t="shared" si="527"/>
        <v/>
      </c>
      <c r="MO75" s="104" t="str">
        <f t="shared" si="528"/>
        <v/>
      </c>
      <c r="MP75" s="104" t="str">
        <f t="shared" si="529"/>
        <v/>
      </c>
      <c r="MQ75" s="104" t="str">
        <f t="shared" si="530"/>
        <v/>
      </c>
      <c r="MR75" s="105" t="str">
        <f t="shared" si="390"/>
        <v/>
      </c>
      <c r="MS75" s="109" t="str">
        <f t="shared" si="531"/>
        <v/>
      </c>
      <c r="MT75" s="102"/>
      <c r="MU75" s="102"/>
      <c r="MV75" s="104" t="str">
        <f t="shared" si="391"/>
        <v/>
      </c>
      <c r="MW75" s="102"/>
      <c r="MX75" s="104" t="str">
        <f t="shared" si="532"/>
        <v/>
      </c>
      <c r="MY75" s="102"/>
      <c r="MZ75" s="102"/>
      <c r="NA75" s="104" t="str">
        <f t="shared" si="392"/>
        <v/>
      </c>
      <c r="NB75" s="102"/>
      <c r="NC75" s="104" t="str">
        <f t="shared" si="533"/>
        <v/>
      </c>
      <c r="ND75" s="102"/>
      <c r="NE75" s="102"/>
      <c r="NF75" s="104" t="str">
        <f t="shared" si="393"/>
        <v/>
      </c>
      <c r="NG75" s="102"/>
      <c r="NH75" s="104" t="str">
        <f t="shared" si="534"/>
        <v/>
      </c>
      <c r="NI75" s="102"/>
      <c r="NJ75" s="102"/>
      <c r="NK75" s="104" t="str">
        <f t="shared" si="394"/>
        <v/>
      </c>
      <c r="NL75" s="102"/>
      <c r="NM75" s="104" t="str">
        <f t="shared" si="535"/>
        <v/>
      </c>
      <c r="NN75" s="102"/>
      <c r="NO75" s="102"/>
      <c r="NP75" s="104" t="str">
        <f t="shared" si="395"/>
        <v/>
      </c>
      <c r="NQ75" s="102"/>
      <c r="NR75" s="104" t="str">
        <f t="shared" si="536"/>
        <v/>
      </c>
      <c r="NS75" s="104" t="str">
        <f t="shared" si="537"/>
        <v/>
      </c>
      <c r="NT75" s="104" t="str">
        <f t="shared" si="538"/>
        <v/>
      </c>
      <c r="NU75" s="104" t="str">
        <f t="shared" si="539"/>
        <v/>
      </c>
      <c r="NV75" s="104" t="str">
        <f t="shared" si="540"/>
        <v/>
      </c>
      <c r="NW75" s="104" t="str">
        <f t="shared" si="541"/>
        <v/>
      </c>
      <c r="NX75" s="105" t="str">
        <f t="shared" si="396"/>
        <v/>
      </c>
      <c r="NY75" s="109" t="str">
        <f t="shared" si="542"/>
        <v/>
      </c>
      <c r="OA75" s="104" t="str">
        <f t="shared" si="397"/>
        <v/>
      </c>
      <c r="OB75" s="104" t="str">
        <f t="shared" si="398"/>
        <v/>
      </c>
      <c r="OC75" s="104" t="str">
        <f t="shared" si="399"/>
        <v/>
      </c>
      <c r="OD75" s="104" t="str">
        <f t="shared" si="400"/>
        <v/>
      </c>
      <c r="OE75" s="104" t="str">
        <f t="shared" si="401"/>
        <v/>
      </c>
      <c r="OF75" s="104" t="str">
        <f t="shared" si="402"/>
        <v/>
      </c>
      <c r="OG75" s="104" t="str">
        <f t="shared" si="403"/>
        <v/>
      </c>
      <c r="OH75" s="104" t="str">
        <f t="shared" si="404"/>
        <v/>
      </c>
      <c r="OI75" s="104" t="str">
        <f t="shared" si="405"/>
        <v/>
      </c>
      <c r="OJ75" s="104" t="str">
        <f t="shared" si="406"/>
        <v/>
      </c>
      <c r="OK75" s="104" t="str">
        <f t="shared" si="407"/>
        <v/>
      </c>
      <c r="OL75" s="104" t="str">
        <f t="shared" si="408"/>
        <v/>
      </c>
      <c r="OM75" s="134"/>
      <c r="ON75" s="104" t="str">
        <f t="shared" si="409"/>
        <v/>
      </c>
      <c r="OO75" s="104" t="str">
        <f t="shared" si="410"/>
        <v/>
      </c>
      <c r="OP75" s="104" t="str">
        <f t="shared" si="543"/>
        <v/>
      </c>
      <c r="OQ75" s="104" t="str">
        <f t="shared" si="544"/>
        <v/>
      </c>
      <c r="OR75" s="105" t="str">
        <f t="shared" si="545"/>
        <v/>
      </c>
      <c r="OS75" s="105" t="str">
        <f t="shared" si="546"/>
        <v/>
      </c>
      <c r="OT75" s="134"/>
      <c r="OU75" s="109" t="str">
        <f t="shared" si="411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236"/>
        <v>71</v>
      </c>
      <c r="B76" s="237"/>
      <c r="C76" s="237"/>
      <c r="D76" s="237"/>
      <c r="E76" s="238"/>
      <c r="F76" s="102"/>
      <c r="G76" s="102"/>
      <c r="H76" s="104" t="str">
        <f t="shared" si="324"/>
        <v/>
      </c>
      <c r="I76" s="102"/>
      <c r="J76" s="104" t="str">
        <f t="shared" si="412"/>
        <v/>
      </c>
      <c r="K76" s="102"/>
      <c r="L76" s="102"/>
      <c r="M76" s="104" t="str">
        <f t="shared" si="325"/>
        <v/>
      </c>
      <c r="N76" s="102"/>
      <c r="O76" s="104" t="str">
        <f t="shared" si="413"/>
        <v/>
      </c>
      <c r="P76" s="102"/>
      <c r="Q76" s="102"/>
      <c r="R76" s="104" t="str">
        <f t="shared" si="326"/>
        <v/>
      </c>
      <c r="S76" s="102"/>
      <c r="T76" s="104" t="str">
        <f t="shared" si="414"/>
        <v/>
      </c>
      <c r="U76" s="102"/>
      <c r="V76" s="102"/>
      <c r="W76" s="104" t="str">
        <f t="shared" si="327"/>
        <v/>
      </c>
      <c r="X76" s="102"/>
      <c r="Y76" s="104" t="str">
        <f t="shared" si="415"/>
        <v/>
      </c>
      <c r="Z76" s="102"/>
      <c r="AA76" s="102"/>
      <c r="AB76" s="104" t="str">
        <f t="shared" si="328"/>
        <v/>
      </c>
      <c r="AC76" s="102"/>
      <c r="AD76" s="104" t="str">
        <f t="shared" si="416"/>
        <v/>
      </c>
      <c r="AE76" s="104" t="str">
        <f t="shared" si="417"/>
        <v/>
      </c>
      <c r="AF76" s="104" t="str">
        <f t="shared" si="418"/>
        <v/>
      </c>
      <c r="AG76" s="104" t="str">
        <f t="shared" si="419"/>
        <v/>
      </c>
      <c r="AH76" s="104" t="str">
        <f t="shared" si="420"/>
        <v/>
      </c>
      <c r="AI76" s="104" t="str">
        <f t="shared" si="421"/>
        <v/>
      </c>
      <c r="AJ76" s="105" t="str">
        <f t="shared" si="329"/>
        <v/>
      </c>
      <c r="AK76" s="109" t="str">
        <f t="shared" si="330"/>
        <v/>
      </c>
      <c r="AL76" s="102"/>
      <c r="AM76" s="102"/>
      <c r="AN76" s="104" t="str">
        <f t="shared" si="331"/>
        <v/>
      </c>
      <c r="AO76" s="102"/>
      <c r="AP76" s="104" t="str">
        <f t="shared" si="422"/>
        <v/>
      </c>
      <c r="AQ76" s="102"/>
      <c r="AR76" s="102"/>
      <c r="AS76" s="104" t="str">
        <f t="shared" si="332"/>
        <v/>
      </c>
      <c r="AT76" s="102"/>
      <c r="AU76" s="104" t="str">
        <f t="shared" si="423"/>
        <v/>
      </c>
      <c r="AV76" s="102"/>
      <c r="AW76" s="102"/>
      <c r="AX76" s="104" t="str">
        <f t="shared" si="333"/>
        <v/>
      </c>
      <c r="AY76" s="102"/>
      <c r="AZ76" s="104" t="str">
        <f t="shared" si="424"/>
        <v/>
      </c>
      <c r="BA76" s="102"/>
      <c r="BB76" s="102"/>
      <c r="BC76" s="104" t="str">
        <f t="shared" si="334"/>
        <v/>
      </c>
      <c r="BD76" s="102"/>
      <c r="BE76" s="104" t="str">
        <f t="shared" si="425"/>
        <v/>
      </c>
      <c r="BF76" s="102"/>
      <c r="BG76" s="102"/>
      <c r="BH76" s="104" t="str">
        <f t="shared" si="335"/>
        <v/>
      </c>
      <c r="BI76" s="102"/>
      <c r="BJ76" s="104" t="str">
        <f t="shared" si="426"/>
        <v/>
      </c>
      <c r="BK76" s="104" t="str">
        <f t="shared" si="427"/>
        <v/>
      </c>
      <c r="BL76" s="104" t="str">
        <f t="shared" si="428"/>
        <v/>
      </c>
      <c r="BM76" s="104" t="str">
        <f t="shared" si="429"/>
        <v/>
      </c>
      <c r="BN76" s="104" t="str">
        <f t="shared" si="430"/>
        <v/>
      </c>
      <c r="BO76" s="104" t="str">
        <f t="shared" si="431"/>
        <v/>
      </c>
      <c r="BP76" s="105" t="str">
        <f t="shared" si="336"/>
        <v/>
      </c>
      <c r="BQ76" s="109" t="str">
        <f t="shared" si="432"/>
        <v/>
      </c>
      <c r="BR76" s="102"/>
      <c r="BS76" s="102"/>
      <c r="BT76" s="104" t="str">
        <f t="shared" si="337"/>
        <v/>
      </c>
      <c r="BU76" s="102"/>
      <c r="BV76" s="104" t="str">
        <f t="shared" si="433"/>
        <v/>
      </c>
      <c r="BW76" s="102"/>
      <c r="BX76" s="102"/>
      <c r="BY76" s="104" t="str">
        <f t="shared" si="338"/>
        <v/>
      </c>
      <c r="BZ76" s="102"/>
      <c r="CA76" s="104" t="str">
        <f t="shared" si="434"/>
        <v/>
      </c>
      <c r="CB76" s="102"/>
      <c r="CC76" s="102"/>
      <c r="CD76" s="104" t="str">
        <f t="shared" si="339"/>
        <v/>
      </c>
      <c r="CE76" s="102"/>
      <c r="CF76" s="104" t="str">
        <f t="shared" si="435"/>
        <v/>
      </c>
      <c r="CG76" s="102"/>
      <c r="CH76" s="102"/>
      <c r="CI76" s="104" t="str">
        <f t="shared" si="340"/>
        <v/>
      </c>
      <c r="CJ76" s="102"/>
      <c r="CK76" s="104" t="str">
        <f t="shared" si="436"/>
        <v/>
      </c>
      <c r="CL76" s="102"/>
      <c r="CM76" s="102"/>
      <c r="CN76" s="104" t="str">
        <f t="shared" si="341"/>
        <v/>
      </c>
      <c r="CO76" s="102"/>
      <c r="CP76" s="104" t="str">
        <f t="shared" si="437"/>
        <v/>
      </c>
      <c r="CQ76" s="104" t="str">
        <f t="shared" si="438"/>
        <v/>
      </c>
      <c r="CR76" s="104" t="str">
        <f t="shared" si="439"/>
        <v/>
      </c>
      <c r="CS76" s="104" t="str">
        <f t="shared" si="440"/>
        <v/>
      </c>
      <c r="CT76" s="104" t="str">
        <f t="shared" si="441"/>
        <v/>
      </c>
      <c r="CU76" s="104" t="str">
        <f t="shared" si="442"/>
        <v/>
      </c>
      <c r="CV76" s="105" t="str">
        <f t="shared" si="342"/>
        <v/>
      </c>
      <c r="CW76" s="109" t="str">
        <f t="shared" si="443"/>
        <v/>
      </c>
      <c r="CX76" s="102"/>
      <c r="CY76" s="102"/>
      <c r="CZ76" s="104" t="str">
        <f t="shared" si="343"/>
        <v/>
      </c>
      <c r="DA76" s="102"/>
      <c r="DB76" s="104" t="str">
        <f t="shared" si="444"/>
        <v/>
      </c>
      <c r="DC76" s="102"/>
      <c r="DD76" s="102"/>
      <c r="DE76" s="104" t="str">
        <f t="shared" si="344"/>
        <v/>
      </c>
      <c r="DF76" s="102"/>
      <c r="DG76" s="104" t="str">
        <f t="shared" si="445"/>
        <v/>
      </c>
      <c r="DH76" s="102"/>
      <c r="DI76" s="102"/>
      <c r="DJ76" s="104" t="str">
        <f t="shared" si="345"/>
        <v/>
      </c>
      <c r="DK76" s="102"/>
      <c r="DL76" s="104" t="str">
        <f t="shared" si="446"/>
        <v/>
      </c>
      <c r="DM76" s="102"/>
      <c r="DN76" s="102"/>
      <c r="DO76" s="104" t="str">
        <f t="shared" si="346"/>
        <v/>
      </c>
      <c r="DP76" s="102"/>
      <c r="DQ76" s="104" t="str">
        <f t="shared" si="447"/>
        <v/>
      </c>
      <c r="DR76" s="102"/>
      <c r="DS76" s="102"/>
      <c r="DT76" s="104" t="str">
        <f t="shared" si="347"/>
        <v/>
      </c>
      <c r="DU76" s="102"/>
      <c r="DV76" s="104" t="str">
        <f t="shared" si="448"/>
        <v/>
      </c>
      <c r="DW76" s="104" t="str">
        <f t="shared" si="449"/>
        <v/>
      </c>
      <c r="DX76" s="104" t="str">
        <f t="shared" si="450"/>
        <v/>
      </c>
      <c r="DY76" s="104" t="str">
        <f t="shared" si="451"/>
        <v/>
      </c>
      <c r="DZ76" s="104" t="str">
        <f t="shared" si="452"/>
        <v/>
      </c>
      <c r="EA76" s="104" t="str">
        <f t="shared" si="453"/>
        <v/>
      </c>
      <c r="EB76" s="105" t="str">
        <f t="shared" si="348"/>
        <v/>
      </c>
      <c r="EC76" s="109" t="str">
        <f t="shared" si="454"/>
        <v/>
      </c>
      <c r="ED76" s="102"/>
      <c r="EE76" s="102"/>
      <c r="EF76" s="104" t="str">
        <f t="shared" si="349"/>
        <v/>
      </c>
      <c r="EG76" s="102"/>
      <c r="EH76" s="104" t="str">
        <f t="shared" si="455"/>
        <v/>
      </c>
      <c r="EI76" s="102"/>
      <c r="EJ76" s="102"/>
      <c r="EK76" s="104" t="str">
        <f t="shared" si="350"/>
        <v/>
      </c>
      <c r="EL76" s="102"/>
      <c r="EM76" s="104" t="str">
        <f t="shared" si="456"/>
        <v/>
      </c>
      <c r="EN76" s="102"/>
      <c r="EO76" s="102"/>
      <c r="EP76" s="104" t="str">
        <f t="shared" si="351"/>
        <v/>
      </c>
      <c r="EQ76" s="102"/>
      <c r="ER76" s="104" t="str">
        <f t="shared" si="457"/>
        <v/>
      </c>
      <c r="ES76" s="102"/>
      <c r="ET76" s="102"/>
      <c r="EU76" s="104" t="str">
        <f t="shared" si="352"/>
        <v/>
      </c>
      <c r="EV76" s="102"/>
      <c r="EW76" s="104" t="str">
        <f t="shared" si="458"/>
        <v/>
      </c>
      <c r="EX76" s="102"/>
      <c r="EY76" s="102"/>
      <c r="EZ76" s="104" t="str">
        <f t="shared" si="353"/>
        <v/>
      </c>
      <c r="FA76" s="102"/>
      <c r="FB76" s="104" t="str">
        <f t="shared" si="459"/>
        <v/>
      </c>
      <c r="FC76" s="104" t="str">
        <f t="shared" si="460"/>
        <v/>
      </c>
      <c r="FD76" s="104" t="str">
        <f t="shared" si="461"/>
        <v/>
      </c>
      <c r="FE76" s="104" t="str">
        <f t="shared" si="462"/>
        <v/>
      </c>
      <c r="FF76" s="104" t="str">
        <f t="shared" si="463"/>
        <v/>
      </c>
      <c r="FG76" s="104" t="str">
        <f t="shared" si="464"/>
        <v/>
      </c>
      <c r="FH76" s="105" t="str">
        <f t="shared" si="354"/>
        <v/>
      </c>
      <c r="FI76" s="109" t="str">
        <f t="shared" si="465"/>
        <v/>
      </c>
      <c r="FJ76" s="102"/>
      <c r="FK76" s="102"/>
      <c r="FL76" s="104" t="str">
        <f t="shared" si="355"/>
        <v/>
      </c>
      <c r="FM76" s="102"/>
      <c r="FN76" s="104" t="str">
        <f t="shared" si="466"/>
        <v/>
      </c>
      <c r="FO76" s="102"/>
      <c r="FP76" s="102"/>
      <c r="FQ76" s="104" t="str">
        <f t="shared" si="356"/>
        <v/>
      </c>
      <c r="FR76" s="102"/>
      <c r="FS76" s="104" t="str">
        <f t="shared" si="467"/>
        <v/>
      </c>
      <c r="FT76" s="102"/>
      <c r="FU76" s="102"/>
      <c r="FV76" s="104" t="str">
        <f t="shared" si="357"/>
        <v/>
      </c>
      <c r="FW76" s="102"/>
      <c r="FX76" s="104" t="str">
        <f t="shared" si="468"/>
        <v/>
      </c>
      <c r="FY76" s="102"/>
      <c r="FZ76" s="102"/>
      <c r="GA76" s="104" t="str">
        <f t="shared" si="358"/>
        <v/>
      </c>
      <c r="GB76" s="102"/>
      <c r="GC76" s="104" t="str">
        <f t="shared" si="469"/>
        <v/>
      </c>
      <c r="GD76" s="102"/>
      <c r="GE76" s="102"/>
      <c r="GF76" s="104" t="str">
        <f t="shared" si="359"/>
        <v/>
      </c>
      <c r="GG76" s="102"/>
      <c r="GH76" s="104" t="str">
        <f t="shared" si="470"/>
        <v/>
      </c>
      <c r="GI76" s="104" t="str">
        <f t="shared" si="471"/>
        <v/>
      </c>
      <c r="GJ76" s="104" t="str">
        <f t="shared" si="472"/>
        <v/>
      </c>
      <c r="GK76" s="104" t="str">
        <f t="shared" si="473"/>
        <v/>
      </c>
      <c r="GL76" s="104" t="str">
        <f t="shared" si="474"/>
        <v/>
      </c>
      <c r="GM76" s="104" t="str">
        <f t="shared" si="475"/>
        <v/>
      </c>
      <c r="GN76" s="105" t="str">
        <f t="shared" si="360"/>
        <v/>
      </c>
      <c r="GO76" s="109" t="str">
        <f t="shared" si="476"/>
        <v/>
      </c>
      <c r="GP76" s="102"/>
      <c r="GQ76" s="102"/>
      <c r="GR76" s="104" t="str">
        <f t="shared" si="361"/>
        <v/>
      </c>
      <c r="GS76" s="102"/>
      <c r="GT76" s="104" t="str">
        <f t="shared" si="477"/>
        <v/>
      </c>
      <c r="GU76" s="102"/>
      <c r="GV76" s="102"/>
      <c r="GW76" s="104" t="str">
        <f t="shared" si="362"/>
        <v/>
      </c>
      <c r="GX76" s="102"/>
      <c r="GY76" s="104" t="str">
        <f t="shared" si="478"/>
        <v/>
      </c>
      <c r="GZ76" s="102"/>
      <c r="HA76" s="102"/>
      <c r="HB76" s="104" t="str">
        <f t="shared" si="363"/>
        <v/>
      </c>
      <c r="HC76" s="102"/>
      <c r="HD76" s="104" t="str">
        <f t="shared" si="479"/>
        <v/>
      </c>
      <c r="HE76" s="102"/>
      <c r="HF76" s="102"/>
      <c r="HG76" s="104" t="str">
        <f t="shared" si="364"/>
        <v/>
      </c>
      <c r="HH76" s="102"/>
      <c r="HI76" s="104" t="str">
        <f t="shared" si="480"/>
        <v/>
      </c>
      <c r="HJ76" s="102"/>
      <c r="HK76" s="102"/>
      <c r="HL76" s="104" t="str">
        <f t="shared" si="365"/>
        <v/>
      </c>
      <c r="HM76" s="102"/>
      <c r="HN76" s="104" t="str">
        <f t="shared" si="481"/>
        <v/>
      </c>
      <c r="HO76" s="104" t="str">
        <f t="shared" si="482"/>
        <v/>
      </c>
      <c r="HP76" s="104" t="str">
        <f t="shared" si="483"/>
        <v/>
      </c>
      <c r="HQ76" s="104" t="str">
        <f t="shared" si="484"/>
        <v/>
      </c>
      <c r="HR76" s="104" t="str">
        <f t="shared" si="485"/>
        <v/>
      </c>
      <c r="HS76" s="104" t="str">
        <f t="shared" si="486"/>
        <v/>
      </c>
      <c r="HT76" s="105" t="str">
        <f t="shared" si="366"/>
        <v/>
      </c>
      <c r="HU76" s="109" t="str">
        <f t="shared" si="487"/>
        <v/>
      </c>
      <c r="HV76" s="102"/>
      <c r="HW76" s="102"/>
      <c r="HX76" s="104" t="str">
        <f t="shared" si="367"/>
        <v/>
      </c>
      <c r="HY76" s="102"/>
      <c r="HZ76" s="104" t="str">
        <f t="shared" si="488"/>
        <v/>
      </c>
      <c r="IA76" s="102"/>
      <c r="IB76" s="102"/>
      <c r="IC76" s="104" t="str">
        <f t="shared" si="368"/>
        <v/>
      </c>
      <c r="ID76" s="102"/>
      <c r="IE76" s="104" t="str">
        <f t="shared" si="489"/>
        <v/>
      </c>
      <c r="IF76" s="102"/>
      <c r="IG76" s="102"/>
      <c r="IH76" s="104" t="str">
        <f t="shared" si="369"/>
        <v/>
      </c>
      <c r="II76" s="102"/>
      <c r="IJ76" s="104" t="str">
        <f t="shared" si="490"/>
        <v/>
      </c>
      <c r="IK76" s="102"/>
      <c r="IL76" s="102"/>
      <c r="IM76" s="104" t="str">
        <f t="shared" si="370"/>
        <v/>
      </c>
      <c r="IN76" s="102"/>
      <c r="IO76" s="104" t="str">
        <f t="shared" si="491"/>
        <v/>
      </c>
      <c r="IP76" s="102"/>
      <c r="IQ76" s="102"/>
      <c r="IR76" s="104" t="str">
        <f t="shared" si="371"/>
        <v/>
      </c>
      <c r="IS76" s="102"/>
      <c r="IT76" s="104" t="str">
        <f t="shared" si="492"/>
        <v/>
      </c>
      <c r="IU76" s="104" t="str">
        <f t="shared" si="493"/>
        <v/>
      </c>
      <c r="IV76" s="104" t="str">
        <f t="shared" si="494"/>
        <v/>
      </c>
      <c r="IW76" s="104" t="str">
        <f t="shared" si="495"/>
        <v/>
      </c>
      <c r="IX76" s="104" t="str">
        <f t="shared" si="496"/>
        <v/>
      </c>
      <c r="IY76" s="104" t="str">
        <f t="shared" si="497"/>
        <v/>
      </c>
      <c r="IZ76" s="105" t="str">
        <f t="shared" si="372"/>
        <v/>
      </c>
      <c r="JA76" s="109" t="str">
        <f t="shared" si="498"/>
        <v/>
      </c>
      <c r="JB76" s="102"/>
      <c r="JC76" s="102"/>
      <c r="JD76" s="104" t="str">
        <f t="shared" si="373"/>
        <v/>
      </c>
      <c r="JE76" s="102"/>
      <c r="JF76" s="104" t="str">
        <f t="shared" si="499"/>
        <v/>
      </c>
      <c r="JG76" s="102"/>
      <c r="JH76" s="102"/>
      <c r="JI76" s="104" t="str">
        <f t="shared" si="374"/>
        <v/>
      </c>
      <c r="JJ76" s="102"/>
      <c r="JK76" s="104" t="str">
        <f t="shared" si="500"/>
        <v/>
      </c>
      <c r="JL76" s="102"/>
      <c r="JM76" s="102"/>
      <c r="JN76" s="104" t="str">
        <f t="shared" si="375"/>
        <v/>
      </c>
      <c r="JO76" s="102"/>
      <c r="JP76" s="104" t="str">
        <f t="shared" si="501"/>
        <v/>
      </c>
      <c r="JQ76" s="102"/>
      <c r="JR76" s="102"/>
      <c r="JS76" s="104" t="str">
        <f t="shared" si="376"/>
        <v/>
      </c>
      <c r="JT76" s="102"/>
      <c r="JU76" s="104" t="str">
        <f t="shared" si="502"/>
        <v/>
      </c>
      <c r="JV76" s="102"/>
      <c r="JW76" s="102"/>
      <c r="JX76" s="104" t="str">
        <f t="shared" si="377"/>
        <v/>
      </c>
      <c r="JY76" s="102"/>
      <c r="JZ76" s="104" t="str">
        <f t="shared" si="503"/>
        <v/>
      </c>
      <c r="KA76" s="104" t="str">
        <f t="shared" si="504"/>
        <v/>
      </c>
      <c r="KB76" s="104" t="str">
        <f t="shared" si="505"/>
        <v/>
      </c>
      <c r="KC76" s="104" t="str">
        <f t="shared" si="506"/>
        <v/>
      </c>
      <c r="KD76" s="104" t="str">
        <f t="shared" si="507"/>
        <v/>
      </c>
      <c r="KE76" s="104" t="str">
        <f t="shared" si="508"/>
        <v/>
      </c>
      <c r="KF76" s="105" t="str">
        <f t="shared" si="378"/>
        <v/>
      </c>
      <c r="KG76" s="109" t="str">
        <f t="shared" si="509"/>
        <v/>
      </c>
      <c r="KH76" s="102"/>
      <c r="KI76" s="102"/>
      <c r="KJ76" s="104" t="str">
        <f t="shared" si="379"/>
        <v/>
      </c>
      <c r="KK76" s="102"/>
      <c r="KL76" s="104" t="str">
        <f t="shared" si="510"/>
        <v/>
      </c>
      <c r="KM76" s="102"/>
      <c r="KN76" s="102"/>
      <c r="KO76" s="104" t="str">
        <f t="shared" si="380"/>
        <v/>
      </c>
      <c r="KP76" s="102"/>
      <c r="KQ76" s="104" t="str">
        <f t="shared" si="511"/>
        <v/>
      </c>
      <c r="KR76" s="102"/>
      <c r="KS76" s="102"/>
      <c r="KT76" s="104" t="str">
        <f t="shared" si="381"/>
        <v/>
      </c>
      <c r="KU76" s="102"/>
      <c r="KV76" s="104" t="str">
        <f t="shared" si="512"/>
        <v/>
      </c>
      <c r="KW76" s="102"/>
      <c r="KX76" s="102"/>
      <c r="KY76" s="104" t="str">
        <f t="shared" si="382"/>
        <v/>
      </c>
      <c r="KZ76" s="102"/>
      <c r="LA76" s="104" t="str">
        <f t="shared" si="513"/>
        <v/>
      </c>
      <c r="LB76" s="102"/>
      <c r="LC76" s="102"/>
      <c r="LD76" s="104" t="str">
        <f t="shared" si="383"/>
        <v/>
      </c>
      <c r="LE76" s="102"/>
      <c r="LF76" s="104" t="str">
        <f t="shared" si="514"/>
        <v/>
      </c>
      <c r="LG76" s="104" t="str">
        <f t="shared" si="515"/>
        <v/>
      </c>
      <c r="LH76" s="104" t="str">
        <f t="shared" si="516"/>
        <v/>
      </c>
      <c r="LI76" s="104" t="str">
        <f t="shared" si="517"/>
        <v/>
      </c>
      <c r="LJ76" s="104" t="str">
        <f t="shared" si="518"/>
        <v/>
      </c>
      <c r="LK76" s="104" t="str">
        <f t="shared" si="519"/>
        <v/>
      </c>
      <c r="LL76" s="105" t="str">
        <f t="shared" si="384"/>
        <v/>
      </c>
      <c r="LM76" s="109" t="str">
        <f t="shared" si="520"/>
        <v/>
      </c>
      <c r="LN76" s="102"/>
      <c r="LO76" s="102"/>
      <c r="LP76" s="104" t="str">
        <f t="shared" si="385"/>
        <v/>
      </c>
      <c r="LQ76" s="102"/>
      <c r="LR76" s="104" t="str">
        <f t="shared" si="521"/>
        <v/>
      </c>
      <c r="LS76" s="102"/>
      <c r="LT76" s="102"/>
      <c r="LU76" s="104" t="str">
        <f t="shared" si="386"/>
        <v/>
      </c>
      <c r="LV76" s="102"/>
      <c r="LW76" s="104" t="str">
        <f t="shared" si="522"/>
        <v/>
      </c>
      <c r="LX76" s="102"/>
      <c r="LY76" s="102"/>
      <c r="LZ76" s="104" t="str">
        <f t="shared" si="387"/>
        <v/>
      </c>
      <c r="MA76" s="102"/>
      <c r="MB76" s="104" t="str">
        <f t="shared" si="523"/>
        <v/>
      </c>
      <c r="MC76" s="102"/>
      <c r="MD76" s="102"/>
      <c r="ME76" s="104" t="str">
        <f t="shared" si="388"/>
        <v/>
      </c>
      <c r="MF76" s="102"/>
      <c r="MG76" s="104" t="str">
        <f t="shared" si="524"/>
        <v/>
      </c>
      <c r="MH76" s="102"/>
      <c r="MI76" s="102"/>
      <c r="MJ76" s="104" t="str">
        <f t="shared" si="389"/>
        <v/>
      </c>
      <c r="MK76" s="102"/>
      <c r="ML76" s="104" t="str">
        <f t="shared" si="525"/>
        <v/>
      </c>
      <c r="MM76" s="104" t="str">
        <f t="shared" si="526"/>
        <v/>
      </c>
      <c r="MN76" s="104" t="str">
        <f t="shared" si="527"/>
        <v/>
      </c>
      <c r="MO76" s="104" t="str">
        <f t="shared" si="528"/>
        <v/>
      </c>
      <c r="MP76" s="104" t="str">
        <f t="shared" si="529"/>
        <v/>
      </c>
      <c r="MQ76" s="104" t="str">
        <f t="shared" si="530"/>
        <v/>
      </c>
      <c r="MR76" s="105" t="str">
        <f t="shared" si="390"/>
        <v/>
      </c>
      <c r="MS76" s="109" t="str">
        <f t="shared" si="531"/>
        <v/>
      </c>
      <c r="MT76" s="102"/>
      <c r="MU76" s="102"/>
      <c r="MV76" s="104" t="str">
        <f t="shared" si="391"/>
        <v/>
      </c>
      <c r="MW76" s="102"/>
      <c r="MX76" s="104" t="str">
        <f t="shared" si="532"/>
        <v/>
      </c>
      <c r="MY76" s="102"/>
      <c r="MZ76" s="102"/>
      <c r="NA76" s="104" t="str">
        <f t="shared" si="392"/>
        <v/>
      </c>
      <c r="NB76" s="102"/>
      <c r="NC76" s="104" t="str">
        <f t="shared" si="533"/>
        <v/>
      </c>
      <c r="ND76" s="102"/>
      <c r="NE76" s="102"/>
      <c r="NF76" s="104" t="str">
        <f t="shared" si="393"/>
        <v/>
      </c>
      <c r="NG76" s="102"/>
      <c r="NH76" s="104" t="str">
        <f t="shared" si="534"/>
        <v/>
      </c>
      <c r="NI76" s="102"/>
      <c r="NJ76" s="102"/>
      <c r="NK76" s="104" t="str">
        <f t="shared" si="394"/>
        <v/>
      </c>
      <c r="NL76" s="102"/>
      <c r="NM76" s="104" t="str">
        <f t="shared" si="535"/>
        <v/>
      </c>
      <c r="NN76" s="102"/>
      <c r="NO76" s="102"/>
      <c r="NP76" s="104" t="str">
        <f t="shared" si="395"/>
        <v/>
      </c>
      <c r="NQ76" s="102"/>
      <c r="NR76" s="104" t="str">
        <f t="shared" si="536"/>
        <v/>
      </c>
      <c r="NS76" s="104" t="str">
        <f t="shared" si="537"/>
        <v/>
      </c>
      <c r="NT76" s="104" t="str">
        <f t="shared" si="538"/>
        <v/>
      </c>
      <c r="NU76" s="104" t="str">
        <f t="shared" si="539"/>
        <v/>
      </c>
      <c r="NV76" s="104" t="str">
        <f t="shared" si="540"/>
        <v/>
      </c>
      <c r="NW76" s="104" t="str">
        <f t="shared" si="541"/>
        <v/>
      </c>
      <c r="NX76" s="105" t="str">
        <f t="shared" si="396"/>
        <v/>
      </c>
      <c r="NY76" s="109" t="str">
        <f t="shared" si="542"/>
        <v/>
      </c>
      <c r="OA76" s="104" t="str">
        <f t="shared" si="397"/>
        <v/>
      </c>
      <c r="OB76" s="104" t="str">
        <f t="shared" si="398"/>
        <v/>
      </c>
      <c r="OC76" s="104" t="str">
        <f t="shared" si="399"/>
        <v/>
      </c>
      <c r="OD76" s="104" t="str">
        <f t="shared" si="400"/>
        <v/>
      </c>
      <c r="OE76" s="104" t="str">
        <f t="shared" si="401"/>
        <v/>
      </c>
      <c r="OF76" s="104" t="str">
        <f t="shared" si="402"/>
        <v/>
      </c>
      <c r="OG76" s="104" t="str">
        <f t="shared" si="403"/>
        <v/>
      </c>
      <c r="OH76" s="104" t="str">
        <f t="shared" si="404"/>
        <v/>
      </c>
      <c r="OI76" s="104" t="str">
        <f t="shared" si="405"/>
        <v/>
      </c>
      <c r="OJ76" s="104" t="str">
        <f t="shared" si="406"/>
        <v/>
      </c>
      <c r="OK76" s="104" t="str">
        <f t="shared" si="407"/>
        <v/>
      </c>
      <c r="OL76" s="104" t="str">
        <f t="shared" si="408"/>
        <v/>
      </c>
      <c r="OM76" s="134"/>
      <c r="ON76" s="104" t="str">
        <f t="shared" si="409"/>
        <v/>
      </c>
      <c r="OO76" s="104" t="str">
        <f t="shared" si="410"/>
        <v/>
      </c>
      <c r="OP76" s="104" t="str">
        <f t="shared" si="543"/>
        <v/>
      </c>
      <c r="OQ76" s="104" t="str">
        <f t="shared" si="544"/>
        <v/>
      </c>
      <c r="OR76" s="105" t="str">
        <f t="shared" si="545"/>
        <v/>
      </c>
      <c r="OS76" s="105" t="str">
        <f t="shared" si="546"/>
        <v/>
      </c>
      <c r="OT76" s="134"/>
      <c r="OU76" s="109" t="str">
        <f t="shared" si="411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236"/>
        <v>72</v>
      </c>
      <c r="B77" s="237"/>
      <c r="C77" s="237"/>
      <c r="D77" s="237"/>
      <c r="E77" s="238"/>
      <c r="F77" s="102"/>
      <c r="G77" s="102"/>
      <c r="H77" s="104" t="str">
        <f t="shared" si="324"/>
        <v/>
      </c>
      <c r="I77" s="102"/>
      <c r="J77" s="104" t="str">
        <f t="shared" si="412"/>
        <v/>
      </c>
      <c r="K77" s="102"/>
      <c r="L77" s="102"/>
      <c r="M77" s="104" t="str">
        <f t="shared" si="325"/>
        <v/>
      </c>
      <c r="N77" s="102"/>
      <c r="O77" s="104" t="str">
        <f t="shared" si="413"/>
        <v/>
      </c>
      <c r="P77" s="102"/>
      <c r="Q77" s="102"/>
      <c r="R77" s="104" t="str">
        <f t="shared" si="326"/>
        <v/>
      </c>
      <c r="S77" s="102"/>
      <c r="T77" s="104" t="str">
        <f t="shared" si="414"/>
        <v/>
      </c>
      <c r="U77" s="102"/>
      <c r="V77" s="102"/>
      <c r="W77" s="104" t="str">
        <f t="shared" si="327"/>
        <v/>
      </c>
      <c r="X77" s="102"/>
      <c r="Y77" s="104" t="str">
        <f t="shared" si="415"/>
        <v/>
      </c>
      <c r="Z77" s="102"/>
      <c r="AA77" s="102"/>
      <c r="AB77" s="104" t="str">
        <f t="shared" si="328"/>
        <v/>
      </c>
      <c r="AC77" s="102"/>
      <c r="AD77" s="104" t="str">
        <f t="shared" si="416"/>
        <v/>
      </c>
      <c r="AE77" s="104" t="str">
        <f t="shared" si="417"/>
        <v/>
      </c>
      <c r="AF77" s="104" t="str">
        <f t="shared" si="418"/>
        <v/>
      </c>
      <c r="AG77" s="104" t="str">
        <f t="shared" si="419"/>
        <v/>
      </c>
      <c r="AH77" s="104" t="str">
        <f t="shared" si="420"/>
        <v/>
      </c>
      <c r="AI77" s="104" t="str">
        <f t="shared" si="421"/>
        <v/>
      </c>
      <c r="AJ77" s="105" t="str">
        <f t="shared" si="329"/>
        <v/>
      </c>
      <c r="AK77" s="109" t="str">
        <f t="shared" si="330"/>
        <v/>
      </c>
      <c r="AL77" s="102"/>
      <c r="AM77" s="102"/>
      <c r="AN77" s="104" t="str">
        <f t="shared" si="331"/>
        <v/>
      </c>
      <c r="AO77" s="102"/>
      <c r="AP77" s="104" t="str">
        <f t="shared" si="422"/>
        <v/>
      </c>
      <c r="AQ77" s="102"/>
      <c r="AR77" s="102"/>
      <c r="AS77" s="104" t="str">
        <f t="shared" si="332"/>
        <v/>
      </c>
      <c r="AT77" s="102"/>
      <c r="AU77" s="104" t="str">
        <f t="shared" si="423"/>
        <v/>
      </c>
      <c r="AV77" s="102"/>
      <c r="AW77" s="102"/>
      <c r="AX77" s="104" t="str">
        <f t="shared" si="333"/>
        <v/>
      </c>
      <c r="AY77" s="102"/>
      <c r="AZ77" s="104" t="str">
        <f t="shared" si="424"/>
        <v/>
      </c>
      <c r="BA77" s="102"/>
      <c r="BB77" s="102"/>
      <c r="BC77" s="104" t="str">
        <f t="shared" si="334"/>
        <v/>
      </c>
      <c r="BD77" s="102"/>
      <c r="BE77" s="104" t="str">
        <f t="shared" si="425"/>
        <v/>
      </c>
      <c r="BF77" s="102"/>
      <c r="BG77" s="102"/>
      <c r="BH77" s="104" t="str">
        <f t="shared" si="335"/>
        <v/>
      </c>
      <c r="BI77" s="102"/>
      <c r="BJ77" s="104" t="str">
        <f t="shared" si="426"/>
        <v/>
      </c>
      <c r="BK77" s="104" t="str">
        <f t="shared" si="427"/>
        <v/>
      </c>
      <c r="BL77" s="104" t="str">
        <f t="shared" si="428"/>
        <v/>
      </c>
      <c r="BM77" s="104" t="str">
        <f t="shared" si="429"/>
        <v/>
      </c>
      <c r="BN77" s="104" t="str">
        <f t="shared" si="430"/>
        <v/>
      </c>
      <c r="BO77" s="104" t="str">
        <f t="shared" si="431"/>
        <v/>
      </c>
      <c r="BP77" s="105" t="str">
        <f t="shared" si="336"/>
        <v/>
      </c>
      <c r="BQ77" s="109" t="str">
        <f t="shared" si="432"/>
        <v/>
      </c>
      <c r="BR77" s="102"/>
      <c r="BS77" s="102"/>
      <c r="BT77" s="104" t="str">
        <f t="shared" si="337"/>
        <v/>
      </c>
      <c r="BU77" s="102"/>
      <c r="BV77" s="104" t="str">
        <f t="shared" si="433"/>
        <v/>
      </c>
      <c r="BW77" s="102"/>
      <c r="BX77" s="102"/>
      <c r="BY77" s="104" t="str">
        <f t="shared" si="338"/>
        <v/>
      </c>
      <c r="BZ77" s="102"/>
      <c r="CA77" s="104" t="str">
        <f t="shared" si="434"/>
        <v/>
      </c>
      <c r="CB77" s="102"/>
      <c r="CC77" s="102"/>
      <c r="CD77" s="104" t="str">
        <f t="shared" si="339"/>
        <v/>
      </c>
      <c r="CE77" s="102"/>
      <c r="CF77" s="104" t="str">
        <f t="shared" si="435"/>
        <v/>
      </c>
      <c r="CG77" s="102"/>
      <c r="CH77" s="102"/>
      <c r="CI77" s="104" t="str">
        <f t="shared" si="340"/>
        <v/>
      </c>
      <c r="CJ77" s="102"/>
      <c r="CK77" s="104" t="str">
        <f t="shared" si="436"/>
        <v/>
      </c>
      <c r="CL77" s="102"/>
      <c r="CM77" s="102"/>
      <c r="CN77" s="104" t="str">
        <f t="shared" si="341"/>
        <v/>
      </c>
      <c r="CO77" s="102"/>
      <c r="CP77" s="104" t="str">
        <f t="shared" si="437"/>
        <v/>
      </c>
      <c r="CQ77" s="104" t="str">
        <f t="shared" si="438"/>
        <v/>
      </c>
      <c r="CR77" s="104" t="str">
        <f t="shared" si="439"/>
        <v/>
      </c>
      <c r="CS77" s="104" t="str">
        <f t="shared" si="440"/>
        <v/>
      </c>
      <c r="CT77" s="104" t="str">
        <f t="shared" si="441"/>
        <v/>
      </c>
      <c r="CU77" s="104" t="str">
        <f t="shared" si="442"/>
        <v/>
      </c>
      <c r="CV77" s="105" t="str">
        <f t="shared" si="342"/>
        <v/>
      </c>
      <c r="CW77" s="109" t="str">
        <f t="shared" si="443"/>
        <v/>
      </c>
      <c r="CX77" s="102"/>
      <c r="CY77" s="102"/>
      <c r="CZ77" s="104" t="str">
        <f t="shared" si="343"/>
        <v/>
      </c>
      <c r="DA77" s="102"/>
      <c r="DB77" s="104" t="str">
        <f t="shared" si="444"/>
        <v/>
      </c>
      <c r="DC77" s="102"/>
      <c r="DD77" s="102"/>
      <c r="DE77" s="104" t="str">
        <f t="shared" si="344"/>
        <v/>
      </c>
      <c r="DF77" s="102"/>
      <c r="DG77" s="104" t="str">
        <f t="shared" si="445"/>
        <v/>
      </c>
      <c r="DH77" s="102"/>
      <c r="DI77" s="102"/>
      <c r="DJ77" s="104" t="str">
        <f t="shared" si="345"/>
        <v/>
      </c>
      <c r="DK77" s="102"/>
      <c r="DL77" s="104" t="str">
        <f t="shared" si="446"/>
        <v/>
      </c>
      <c r="DM77" s="102"/>
      <c r="DN77" s="102"/>
      <c r="DO77" s="104" t="str">
        <f t="shared" si="346"/>
        <v/>
      </c>
      <c r="DP77" s="102"/>
      <c r="DQ77" s="104" t="str">
        <f t="shared" si="447"/>
        <v/>
      </c>
      <c r="DR77" s="102"/>
      <c r="DS77" s="102"/>
      <c r="DT77" s="104" t="str">
        <f t="shared" si="347"/>
        <v/>
      </c>
      <c r="DU77" s="102"/>
      <c r="DV77" s="104" t="str">
        <f t="shared" si="448"/>
        <v/>
      </c>
      <c r="DW77" s="104" t="str">
        <f t="shared" si="449"/>
        <v/>
      </c>
      <c r="DX77" s="104" t="str">
        <f t="shared" si="450"/>
        <v/>
      </c>
      <c r="DY77" s="104" t="str">
        <f t="shared" si="451"/>
        <v/>
      </c>
      <c r="DZ77" s="104" t="str">
        <f t="shared" si="452"/>
        <v/>
      </c>
      <c r="EA77" s="104" t="str">
        <f t="shared" si="453"/>
        <v/>
      </c>
      <c r="EB77" s="105" t="str">
        <f t="shared" si="348"/>
        <v/>
      </c>
      <c r="EC77" s="109" t="str">
        <f t="shared" si="454"/>
        <v/>
      </c>
      <c r="ED77" s="102"/>
      <c r="EE77" s="102"/>
      <c r="EF77" s="104" t="str">
        <f t="shared" si="349"/>
        <v/>
      </c>
      <c r="EG77" s="102"/>
      <c r="EH77" s="104" t="str">
        <f t="shared" si="455"/>
        <v/>
      </c>
      <c r="EI77" s="102"/>
      <c r="EJ77" s="102"/>
      <c r="EK77" s="104" t="str">
        <f t="shared" si="350"/>
        <v/>
      </c>
      <c r="EL77" s="102"/>
      <c r="EM77" s="104" t="str">
        <f t="shared" si="456"/>
        <v/>
      </c>
      <c r="EN77" s="102"/>
      <c r="EO77" s="102"/>
      <c r="EP77" s="104" t="str">
        <f t="shared" si="351"/>
        <v/>
      </c>
      <c r="EQ77" s="102"/>
      <c r="ER77" s="104" t="str">
        <f t="shared" si="457"/>
        <v/>
      </c>
      <c r="ES77" s="102"/>
      <c r="ET77" s="102"/>
      <c r="EU77" s="104" t="str">
        <f t="shared" si="352"/>
        <v/>
      </c>
      <c r="EV77" s="102"/>
      <c r="EW77" s="104" t="str">
        <f t="shared" si="458"/>
        <v/>
      </c>
      <c r="EX77" s="102"/>
      <c r="EY77" s="102"/>
      <c r="EZ77" s="104" t="str">
        <f t="shared" si="353"/>
        <v/>
      </c>
      <c r="FA77" s="102"/>
      <c r="FB77" s="104" t="str">
        <f t="shared" si="459"/>
        <v/>
      </c>
      <c r="FC77" s="104" t="str">
        <f t="shared" si="460"/>
        <v/>
      </c>
      <c r="FD77" s="104" t="str">
        <f t="shared" si="461"/>
        <v/>
      </c>
      <c r="FE77" s="104" t="str">
        <f t="shared" si="462"/>
        <v/>
      </c>
      <c r="FF77" s="104" t="str">
        <f t="shared" si="463"/>
        <v/>
      </c>
      <c r="FG77" s="104" t="str">
        <f t="shared" si="464"/>
        <v/>
      </c>
      <c r="FH77" s="105" t="str">
        <f t="shared" si="354"/>
        <v/>
      </c>
      <c r="FI77" s="109" t="str">
        <f t="shared" si="465"/>
        <v/>
      </c>
      <c r="FJ77" s="102"/>
      <c r="FK77" s="102"/>
      <c r="FL77" s="104" t="str">
        <f t="shared" si="355"/>
        <v/>
      </c>
      <c r="FM77" s="102"/>
      <c r="FN77" s="104" t="str">
        <f t="shared" si="466"/>
        <v/>
      </c>
      <c r="FO77" s="102"/>
      <c r="FP77" s="102"/>
      <c r="FQ77" s="104" t="str">
        <f t="shared" si="356"/>
        <v/>
      </c>
      <c r="FR77" s="102"/>
      <c r="FS77" s="104" t="str">
        <f t="shared" si="467"/>
        <v/>
      </c>
      <c r="FT77" s="102"/>
      <c r="FU77" s="102"/>
      <c r="FV77" s="104" t="str">
        <f t="shared" si="357"/>
        <v/>
      </c>
      <c r="FW77" s="102"/>
      <c r="FX77" s="104" t="str">
        <f t="shared" si="468"/>
        <v/>
      </c>
      <c r="FY77" s="102"/>
      <c r="FZ77" s="102"/>
      <c r="GA77" s="104" t="str">
        <f t="shared" si="358"/>
        <v/>
      </c>
      <c r="GB77" s="102"/>
      <c r="GC77" s="104" t="str">
        <f t="shared" si="469"/>
        <v/>
      </c>
      <c r="GD77" s="102"/>
      <c r="GE77" s="102"/>
      <c r="GF77" s="104" t="str">
        <f t="shared" si="359"/>
        <v/>
      </c>
      <c r="GG77" s="102"/>
      <c r="GH77" s="104" t="str">
        <f t="shared" si="470"/>
        <v/>
      </c>
      <c r="GI77" s="104" t="str">
        <f t="shared" si="471"/>
        <v/>
      </c>
      <c r="GJ77" s="104" t="str">
        <f t="shared" si="472"/>
        <v/>
      </c>
      <c r="GK77" s="104" t="str">
        <f t="shared" si="473"/>
        <v/>
      </c>
      <c r="GL77" s="104" t="str">
        <f t="shared" si="474"/>
        <v/>
      </c>
      <c r="GM77" s="104" t="str">
        <f t="shared" si="475"/>
        <v/>
      </c>
      <c r="GN77" s="105" t="str">
        <f t="shared" si="360"/>
        <v/>
      </c>
      <c r="GO77" s="109" t="str">
        <f t="shared" si="476"/>
        <v/>
      </c>
      <c r="GP77" s="102"/>
      <c r="GQ77" s="102"/>
      <c r="GR77" s="104" t="str">
        <f t="shared" si="361"/>
        <v/>
      </c>
      <c r="GS77" s="102"/>
      <c r="GT77" s="104" t="str">
        <f t="shared" si="477"/>
        <v/>
      </c>
      <c r="GU77" s="102"/>
      <c r="GV77" s="102"/>
      <c r="GW77" s="104" t="str">
        <f t="shared" si="362"/>
        <v/>
      </c>
      <c r="GX77" s="102"/>
      <c r="GY77" s="104" t="str">
        <f t="shared" si="478"/>
        <v/>
      </c>
      <c r="GZ77" s="102"/>
      <c r="HA77" s="102"/>
      <c r="HB77" s="104" t="str">
        <f t="shared" si="363"/>
        <v/>
      </c>
      <c r="HC77" s="102"/>
      <c r="HD77" s="104" t="str">
        <f t="shared" si="479"/>
        <v/>
      </c>
      <c r="HE77" s="102"/>
      <c r="HF77" s="102"/>
      <c r="HG77" s="104" t="str">
        <f t="shared" si="364"/>
        <v/>
      </c>
      <c r="HH77" s="102"/>
      <c r="HI77" s="104" t="str">
        <f t="shared" si="480"/>
        <v/>
      </c>
      <c r="HJ77" s="102"/>
      <c r="HK77" s="102"/>
      <c r="HL77" s="104" t="str">
        <f t="shared" si="365"/>
        <v/>
      </c>
      <c r="HM77" s="102"/>
      <c r="HN77" s="104" t="str">
        <f t="shared" si="481"/>
        <v/>
      </c>
      <c r="HO77" s="104" t="str">
        <f t="shared" si="482"/>
        <v/>
      </c>
      <c r="HP77" s="104" t="str">
        <f t="shared" si="483"/>
        <v/>
      </c>
      <c r="HQ77" s="104" t="str">
        <f t="shared" si="484"/>
        <v/>
      </c>
      <c r="HR77" s="104" t="str">
        <f t="shared" si="485"/>
        <v/>
      </c>
      <c r="HS77" s="104" t="str">
        <f t="shared" si="486"/>
        <v/>
      </c>
      <c r="HT77" s="105" t="str">
        <f t="shared" si="366"/>
        <v/>
      </c>
      <c r="HU77" s="109" t="str">
        <f t="shared" si="487"/>
        <v/>
      </c>
      <c r="HV77" s="102"/>
      <c r="HW77" s="102"/>
      <c r="HX77" s="104" t="str">
        <f t="shared" si="367"/>
        <v/>
      </c>
      <c r="HY77" s="102"/>
      <c r="HZ77" s="104" t="str">
        <f t="shared" si="488"/>
        <v/>
      </c>
      <c r="IA77" s="102"/>
      <c r="IB77" s="102"/>
      <c r="IC77" s="104" t="str">
        <f t="shared" si="368"/>
        <v/>
      </c>
      <c r="ID77" s="102"/>
      <c r="IE77" s="104" t="str">
        <f t="shared" si="489"/>
        <v/>
      </c>
      <c r="IF77" s="102"/>
      <c r="IG77" s="102"/>
      <c r="IH77" s="104" t="str">
        <f t="shared" si="369"/>
        <v/>
      </c>
      <c r="II77" s="102"/>
      <c r="IJ77" s="104" t="str">
        <f t="shared" si="490"/>
        <v/>
      </c>
      <c r="IK77" s="102"/>
      <c r="IL77" s="102"/>
      <c r="IM77" s="104" t="str">
        <f t="shared" si="370"/>
        <v/>
      </c>
      <c r="IN77" s="102"/>
      <c r="IO77" s="104" t="str">
        <f t="shared" si="491"/>
        <v/>
      </c>
      <c r="IP77" s="102"/>
      <c r="IQ77" s="102"/>
      <c r="IR77" s="104" t="str">
        <f t="shared" si="371"/>
        <v/>
      </c>
      <c r="IS77" s="102"/>
      <c r="IT77" s="104" t="str">
        <f t="shared" si="492"/>
        <v/>
      </c>
      <c r="IU77" s="104" t="str">
        <f t="shared" si="493"/>
        <v/>
      </c>
      <c r="IV77" s="104" t="str">
        <f t="shared" si="494"/>
        <v/>
      </c>
      <c r="IW77" s="104" t="str">
        <f t="shared" si="495"/>
        <v/>
      </c>
      <c r="IX77" s="104" t="str">
        <f t="shared" si="496"/>
        <v/>
      </c>
      <c r="IY77" s="104" t="str">
        <f t="shared" si="497"/>
        <v/>
      </c>
      <c r="IZ77" s="105" t="str">
        <f t="shared" si="372"/>
        <v/>
      </c>
      <c r="JA77" s="109" t="str">
        <f t="shared" si="498"/>
        <v/>
      </c>
      <c r="JB77" s="102"/>
      <c r="JC77" s="102"/>
      <c r="JD77" s="104" t="str">
        <f t="shared" si="373"/>
        <v/>
      </c>
      <c r="JE77" s="102"/>
      <c r="JF77" s="104" t="str">
        <f t="shared" si="499"/>
        <v/>
      </c>
      <c r="JG77" s="102"/>
      <c r="JH77" s="102"/>
      <c r="JI77" s="104" t="str">
        <f t="shared" si="374"/>
        <v/>
      </c>
      <c r="JJ77" s="102"/>
      <c r="JK77" s="104" t="str">
        <f t="shared" si="500"/>
        <v/>
      </c>
      <c r="JL77" s="102"/>
      <c r="JM77" s="102"/>
      <c r="JN77" s="104" t="str">
        <f t="shared" si="375"/>
        <v/>
      </c>
      <c r="JO77" s="102"/>
      <c r="JP77" s="104" t="str">
        <f t="shared" si="501"/>
        <v/>
      </c>
      <c r="JQ77" s="102"/>
      <c r="JR77" s="102"/>
      <c r="JS77" s="104" t="str">
        <f t="shared" si="376"/>
        <v/>
      </c>
      <c r="JT77" s="102"/>
      <c r="JU77" s="104" t="str">
        <f t="shared" si="502"/>
        <v/>
      </c>
      <c r="JV77" s="102"/>
      <c r="JW77" s="102"/>
      <c r="JX77" s="104" t="str">
        <f t="shared" si="377"/>
        <v/>
      </c>
      <c r="JY77" s="102"/>
      <c r="JZ77" s="104" t="str">
        <f t="shared" si="503"/>
        <v/>
      </c>
      <c r="KA77" s="104" t="str">
        <f t="shared" si="504"/>
        <v/>
      </c>
      <c r="KB77" s="104" t="str">
        <f t="shared" si="505"/>
        <v/>
      </c>
      <c r="KC77" s="104" t="str">
        <f t="shared" si="506"/>
        <v/>
      </c>
      <c r="KD77" s="104" t="str">
        <f t="shared" si="507"/>
        <v/>
      </c>
      <c r="KE77" s="104" t="str">
        <f t="shared" si="508"/>
        <v/>
      </c>
      <c r="KF77" s="105" t="str">
        <f t="shared" si="378"/>
        <v/>
      </c>
      <c r="KG77" s="109" t="str">
        <f t="shared" si="509"/>
        <v/>
      </c>
      <c r="KH77" s="102"/>
      <c r="KI77" s="102"/>
      <c r="KJ77" s="104" t="str">
        <f t="shared" si="379"/>
        <v/>
      </c>
      <c r="KK77" s="102"/>
      <c r="KL77" s="104" t="str">
        <f t="shared" si="510"/>
        <v/>
      </c>
      <c r="KM77" s="102"/>
      <c r="KN77" s="102"/>
      <c r="KO77" s="104" t="str">
        <f t="shared" si="380"/>
        <v/>
      </c>
      <c r="KP77" s="102"/>
      <c r="KQ77" s="104" t="str">
        <f t="shared" si="511"/>
        <v/>
      </c>
      <c r="KR77" s="102"/>
      <c r="KS77" s="102"/>
      <c r="KT77" s="104" t="str">
        <f t="shared" si="381"/>
        <v/>
      </c>
      <c r="KU77" s="102"/>
      <c r="KV77" s="104" t="str">
        <f t="shared" si="512"/>
        <v/>
      </c>
      <c r="KW77" s="102"/>
      <c r="KX77" s="102"/>
      <c r="KY77" s="104" t="str">
        <f t="shared" si="382"/>
        <v/>
      </c>
      <c r="KZ77" s="102"/>
      <c r="LA77" s="104" t="str">
        <f t="shared" si="513"/>
        <v/>
      </c>
      <c r="LB77" s="102"/>
      <c r="LC77" s="102"/>
      <c r="LD77" s="104" t="str">
        <f t="shared" si="383"/>
        <v/>
      </c>
      <c r="LE77" s="102"/>
      <c r="LF77" s="104" t="str">
        <f t="shared" si="514"/>
        <v/>
      </c>
      <c r="LG77" s="104" t="str">
        <f t="shared" si="515"/>
        <v/>
      </c>
      <c r="LH77" s="104" t="str">
        <f t="shared" si="516"/>
        <v/>
      </c>
      <c r="LI77" s="104" t="str">
        <f t="shared" si="517"/>
        <v/>
      </c>
      <c r="LJ77" s="104" t="str">
        <f t="shared" si="518"/>
        <v/>
      </c>
      <c r="LK77" s="104" t="str">
        <f t="shared" si="519"/>
        <v/>
      </c>
      <c r="LL77" s="105" t="str">
        <f t="shared" si="384"/>
        <v/>
      </c>
      <c r="LM77" s="109" t="str">
        <f t="shared" si="520"/>
        <v/>
      </c>
      <c r="LN77" s="102"/>
      <c r="LO77" s="102"/>
      <c r="LP77" s="104" t="str">
        <f t="shared" si="385"/>
        <v/>
      </c>
      <c r="LQ77" s="102"/>
      <c r="LR77" s="104" t="str">
        <f t="shared" si="521"/>
        <v/>
      </c>
      <c r="LS77" s="102"/>
      <c r="LT77" s="102"/>
      <c r="LU77" s="104" t="str">
        <f t="shared" si="386"/>
        <v/>
      </c>
      <c r="LV77" s="102"/>
      <c r="LW77" s="104" t="str">
        <f t="shared" si="522"/>
        <v/>
      </c>
      <c r="LX77" s="102"/>
      <c r="LY77" s="102"/>
      <c r="LZ77" s="104" t="str">
        <f t="shared" si="387"/>
        <v/>
      </c>
      <c r="MA77" s="102"/>
      <c r="MB77" s="104" t="str">
        <f t="shared" si="523"/>
        <v/>
      </c>
      <c r="MC77" s="102"/>
      <c r="MD77" s="102"/>
      <c r="ME77" s="104" t="str">
        <f t="shared" si="388"/>
        <v/>
      </c>
      <c r="MF77" s="102"/>
      <c r="MG77" s="104" t="str">
        <f t="shared" si="524"/>
        <v/>
      </c>
      <c r="MH77" s="102"/>
      <c r="MI77" s="102"/>
      <c r="MJ77" s="104" t="str">
        <f t="shared" si="389"/>
        <v/>
      </c>
      <c r="MK77" s="102"/>
      <c r="ML77" s="104" t="str">
        <f t="shared" si="525"/>
        <v/>
      </c>
      <c r="MM77" s="104" t="str">
        <f t="shared" si="526"/>
        <v/>
      </c>
      <c r="MN77" s="104" t="str">
        <f t="shared" si="527"/>
        <v/>
      </c>
      <c r="MO77" s="104" t="str">
        <f t="shared" si="528"/>
        <v/>
      </c>
      <c r="MP77" s="104" t="str">
        <f t="shared" si="529"/>
        <v/>
      </c>
      <c r="MQ77" s="104" t="str">
        <f t="shared" si="530"/>
        <v/>
      </c>
      <c r="MR77" s="105" t="str">
        <f t="shared" si="390"/>
        <v/>
      </c>
      <c r="MS77" s="109" t="str">
        <f t="shared" si="531"/>
        <v/>
      </c>
      <c r="MT77" s="102"/>
      <c r="MU77" s="102"/>
      <c r="MV77" s="104" t="str">
        <f t="shared" si="391"/>
        <v/>
      </c>
      <c r="MW77" s="102"/>
      <c r="MX77" s="104" t="str">
        <f t="shared" si="532"/>
        <v/>
      </c>
      <c r="MY77" s="102"/>
      <c r="MZ77" s="102"/>
      <c r="NA77" s="104" t="str">
        <f t="shared" si="392"/>
        <v/>
      </c>
      <c r="NB77" s="102"/>
      <c r="NC77" s="104" t="str">
        <f t="shared" si="533"/>
        <v/>
      </c>
      <c r="ND77" s="102"/>
      <c r="NE77" s="102"/>
      <c r="NF77" s="104" t="str">
        <f t="shared" si="393"/>
        <v/>
      </c>
      <c r="NG77" s="102"/>
      <c r="NH77" s="104" t="str">
        <f t="shared" si="534"/>
        <v/>
      </c>
      <c r="NI77" s="102"/>
      <c r="NJ77" s="102"/>
      <c r="NK77" s="104" t="str">
        <f t="shared" si="394"/>
        <v/>
      </c>
      <c r="NL77" s="102"/>
      <c r="NM77" s="104" t="str">
        <f t="shared" si="535"/>
        <v/>
      </c>
      <c r="NN77" s="102"/>
      <c r="NO77" s="102"/>
      <c r="NP77" s="104" t="str">
        <f t="shared" si="395"/>
        <v/>
      </c>
      <c r="NQ77" s="102"/>
      <c r="NR77" s="104" t="str">
        <f t="shared" si="536"/>
        <v/>
      </c>
      <c r="NS77" s="104" t="str">
        <f t="shared" si="537"/>
        <v/>
      </c>
      <c r="NT77" s="104" t="str">
        <f t="shared" si="538"/>
        <v/>
      </c>
      <c r="NU77" s="104" t="str">
        <f t="shared" si="539"/>
        <v/>
      </c>
      <c r="NV77" s="104" t="str">
        <f t="shared" si="540"/>
        <v/>
      </c>
      <c r="NW77" s="104" t="str">
        <f t="shared" si="541"/>
        <v/>
      </c>
      <c r="NX77" s="105" t="str">
        <f t="shared" si="396"/>
        <v/>
      </c>
      <c r="NY77" s="109" t="str">
        <f t="shared" si="542"/>
        <v/>
      </c>
      <c r="OA77" s="104" t="str">
        <f t="shared" si="397"/>
        <v/>
      </c>
      <c r="OB77" s="104" t="str">
        <f t="shared" si="398"/>
        <v/>
      </c>
      <c r="OC77" s="104" t="str">
        <f t="shared" si="399"/>
        <v/>
      </c>
      <c r="OD77" s="104" t="str">
        <f t="shared" si="400"/>
        <v/>
      </c>
      <c r="OE77" s="104" t="str">
        <f t="shared" si="401"/>
        <v/>
      </c>
      <c r="OF77" s="104" t="str">
        <f t="shared" si="402"/>
        <v/>
      </c>
      <c r="OG77" s="104" t="str">
        <f t="shared" si="403"/>
        <v/>
      </c>
      <c r="OH77" s="104" t="str">
        <f t="shared" si="404"/>
        <v/>
      </c>
      <c r="OI77" s="104" t="str">
        <f t="shared" si="405"/>
        <v/>
      </c>
      <c r="OJ77" s="104" t="str">
        <f t="shared" si="406"/>
        <v/>
      </c>
      <c r="OK77" s="104" t="str">
        <f t="shared" si="407"/>
        <v/>
      </c>
      <c r="OL77" s="104" t="str">
        <f t="shared" si="408"/>
        <v/>
      </c>
      <c r="OM77" s="134"/>
      <c r="ON77" s="104" t="str">
        <f t="shared" si="409"/>
        <v/>
      </c>
      <c r="OO77" s="104" t="str">
        <f t="shared" si="410"/>
        <v/>
      </c>
      <c r="OP77" s="104" t="str">
        <f t="shared" si="543"/>
        <v/>
      </c>
      <c r="OQ77" s="104" t="str">
        <f t="shared" si="544"/>
        <v/>
      </c>
      <c r="OR77" s="105" t="str">
        <f t="shared" si="545"/>
        <v/>
      </c>
      <c r="OS77" s="105" t="str">
        <f t="shared" si="546"/>
        <v/>
      </c>
      <c r="OT77" s="134"/>
      <c r="OU77" s="109" t="str">
        <f t="shared" si="411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236"/>
        <v>73</v>
      </c>
      <c r="B78" s="237"/>
      <c r="C78" s="237"/>
      <c r="D78" s="237"/>
      <c r="E78" s="238"/>
      <c r="F78" s="102"/>
      <c r="G78" s="102"/>
      <c r="H78" s="104" t="str">
        <f t="shared" si="324"/>
        <v/>
      </c>
      <c r="I78" s="102"/>
      <c r="J78" s="104" t="str">
        <f t="shared" si="412"/>
        <v/>
      </c>
      <c r="K78" s="102"/>
      <c r="L78" s="102"/>
      <c r="M78" s="104" t="str">
        <f t="shared" si="325"/>
        <v/>
      </c>
      <c r="N78" s="102"/>
      <c r="O78" s="104" t="str">
        <f t="shared" si="413"/>
        <v/>
      </c>
      <c r="P78" s="102"/>
      <c r="Q78" s="102"/>
      <c r="R78" s="104" t="str">
        <f t="shared" si="326"/>
        <v/>
      </c>
      <c r="S78" s="102"/>
      <c r="T78" s="104" t="str">
        <f t="shared" si="414"/>
        <v/>
      </c>
      <c r="U78" s="102"/>
      <c r="V78" s="102"/>
      <c r="W78" s="104" t="str">
        <f t="shared" si="327"/>
        <v/>
      </c>
      <c r="X78" s="102"/>
      <c r="Y78" s="104" t="str">
        <f t="shared" si="415"/>
        <v/>
      </c>
      <c r="Z78" s="102"/>
      <c r="AA78" s="102"/>
      <c r="AB78" s="104" t="str">
        <f t="shared" si="328"/>
        <v/>
      </c>
      <c r="AC78" s="102"/>
      <c r="AD78" s="104" t="str">
        <f t="shared" si="416"/>
        <v/>
      </c>
      <c r="AE78" s="104" t="str">
        <f t="shared" si="417"/>
        <v/>
      </c>
      <c r="AF78" s="104" t="str">
        <f t="shared" si="418"/>
        <v/>
      </c>
      <c r="AG78" s="104" t="str">
        <f t="shared" si="419"/>
        <v/>
      </c>
      <c r="AH78" s="104" t="str">
        <f t="shared" si="420"/>
        <v/>
      </c>
      <c r="AI78" s="104" t="str">
        <f t="shared" si="421"/>
        <v/>
      </c>
      <c r="AJ78" s="105" t="str">
        <f t="shared" si="329"/>
        <v/>
      </c>
      <c r="AK78" s="109" t="str">
        <f t="shared" si="330"/>
        <v/>
      </c>
      <c r="AL78" s="102"/>
      <c r="AM78" s="102"/>
      <c r="AN78" s="104" t="str">
        <f t="shared" si="331"/>
        <v/>
      </c>
      <c r="AO78" s="102"/>
      <c r="AP78" s="104" t="str">
        <f t="shared" si="422"/>
        <v/>
      </c>
      <c r="AQ78" s="102"/>
      <c r="AR78" s="102"/>
      <c r="AS78" s="104" t="str">
        <f t="shared" si="332"/>
        <v/>
      </c>
      <c r="AT78" s="102"/>
      <c r="AU78" s="104" t="str">
        <f t="shared" si="423"/>
        <v/>
      </c>
      <c r="AV78" s="102"/>
      <c r="AW78" s="102"/>
      <c r="AX78" s="104" t="str">
        <f t="shared" si="333"/>
        <v/>
      </c>
      <c r="AY78" s="102"/>
      <c r="AZ78" s="104" t="str">
        <f t="shared" si="424"/>
        <v/>
      </c>
      <c r="BA78" s="102"/>
      <c r="BB78" s="102"/>
      <c r="BC78" s="104" t="str">
        <f t="shared" si="334"/>
        <v/>
      </c>
      <c r="BD78" s="102"/>
      <c r="BE78" s="104" t="str">
        <f t="shared" si="425"/>
        <v/>
      </c>
      <c r="BF78" s="102"/>
      <c r="BG78" s="102"/>
      <c r="BH78" s="104" t="str">
        <f t="shared" si="335"/>
        <v/>
      </c>
      <c r="BI78" s="102"/>
      <c r="BJ78" s="104" t="str">
        <f t="shared" si="426"/>
        <v/>
      </c>
      <c r="BK78" s="104" t="str">
        <f t="shared" si="427"/>
        <v/>
      </c>
      <c r="BL78" s="104" t="str">
        <f t="shared" si="428"/>
        <v/>
      </c>
      <c r="BM78" s="104" t="str">
        <f t="shared" si="429"/>
        <v/>
      </c>
      <c r="BN78" s="104" t="str">
        <f t="shared" si="430"/>
        <v/>
      </c>
      <c r="BO78" s="104" t="str">
        <f t="shared" si="431"/>
        <v/>
      </c>
      <c r="BP78" s="105" t="str">
        <f t="shared" si="336"/>
        <v/>
      </c>
      <c r="BQ78" s="109" t="str">
        <f t="shared" si="432"/>
        <v/>
      </c>
      <c r="BR78" s="102"/>
      <c r="BS78" s="102"/>
      <c r="BT78" s="104" t="str">
        <f t="shared" si="337"/>
        <v/>
      </c>
      <c r="BU78" s="102"/>
      <c r="BV78" s="104" t="str">
        <f t="shared" si="433"/>
        <v/>
      </c>
      <c r="BW78" s="102"/>
      <c r="BX78" s="102"/>
      <c r="BY78" s="104" t="str">
        <f t="shared" si="338"/>
        <v/>
      </c>
      <c r="BZ78" s="102"/>
      <c r="CA78" s="104" t="str">
        <f t="shared" si="434"/>
        <v/>
      </c>
      <c r="CB78" s="102"/>
      <c r="CC78" s="102"/>
      <c r="CD78" s="104" t="str">
        <f t="shared" si="339"/>
        <v/>
      </c>
      <c r="CE78" s="102"/>
      <c r="CF78" s="104" t="str">
        <f t="shared" si="435"/>
        <v/>
      </c>
      <c r="CG78" s="102"/>
      <c r="CH78" s="102"/>
      <c r="CI78" s="104" t="str">
        <f t="shared" si="340"/>
        <v/>
      </c>
      <c r="CJ78" s="102"/>
      <c r="CK78" s="104" t="str">
        <f t="shared" si="436"/>
        <v/>
      </c>
      <c r="CL78" s="102"/>
      <c r="CM78" s="102"/>
      <c r="CN78" s="104" t="str">
        <f t="shared" si="341"/>
        <v/>
      </c>
      <c r="CO78" s="102"/>
      <c r="CP78" s="104" t="str">
        <f t="shared" si="437"/>
        <v/>
      </c>
      <c r="CQ78" s="104" t="str">
        <f t="shared" si="438"/>
        <v/>
      </c>
      <c r="CR78" s="104" t="str">
        <f t="shared" si="439"/>
        <v/>
      </c>
      <c r="CS78" s="104" t="str">
        <f t="shared" si="440"/>
        <v/>
      </c>
      <c r="CT78" s="104" t="str">
        <f t="shared" si="441"/>
        <v/>
      </c>
      <c r="CU78" s="104" t="str">
        <f t="shared" si="442"/>
        <v/>
      </c>
      <c r="CV78" s="105" t="str">
        <f t="shared" si="342"/>
        <v/>
      </c>
      <c r="CW78" s="109" t="str">
        <f t="shared" si="443"/>
        <v/>
      </c>
      <c r="CX78" s="102"/>
      <c r="CY78" s="102"/>
      <c r="CZ78" s="104" t="str">
        <f t="shared" si="343"/>
        <v/>
      </c>
      <c r="DA78" s="102"/>
      <c r="DB78" s="104" t="str">
        <f t="shared" si="444"/>
        <v/>
      </c>
      <c r="DC78" s="102"/>
      <c r="DD78" s="102"/>
      <c r="DE78" s="104" t="str">
        <f t="shared" si="344"/>
        <v/>
      </c>
      <c r="DF78" s="102"/>
      <c r="DG78" s="104" t="str">
        <f t="shared" si="445"/>
        <v/>
      </c>
      <c r="DH78" s="102"/>
      <c r="DI78" s="102"/>
      <c r="DJ78" s="104" t="str">
        <f t="shared" si="345"/>
        <v/>
      </c>
      <c r="DK78" s="102"/>
      <c r="DL78" s="104" t="str">
        <f t="shared" si="446"/>
        <v/>
      </c>
      <c r="DM78" s="102"/>
      <c r="DN78" s="102"/>
      <c r="DO78" s="104" t="str">
        <f t="shared" si="346"/>
        <v/>
      </c>
      <c r="DP78" s="102"/>
      <c r="DQ78" s="104" t="str">
        <f t="shared" si="447"/>
        <v/>
      </c>
      <c r="DR78" s="102"/>
      <c r="DS78" s="102"/>
      <c r="DT78" s="104" t="str">
        <f t="shared" si="347"/>
        <v/>
      </c>
      <c r="DU78" s="102"/>
      <c r="DV78" s="104" t="str">
        <f t="shared" si="448"/>
        <v/>
      </c>
      <c r="DW78" s="104" t="str">
        <f t="shared" si="449"/>
        <v/>
      </c>
      <c r="DX78" s="104" t="str">
        <f t="shared" si="450"/>
        <v/>
      </c>
      <c r="DY78" s="104" t="str">
        <f t="shared" si="451"/>
        <v/>
      </c>
      <c r="DZ78" s="104" t="str">
        <f t="shared" si="452"/>
        <v/>
      </c>
      <c r="EA78" s="104" t="str">
        <f t="shared" si="453"/>
        <v/>
      </c>
      <c r="EB78" s="105" t="str">
        <f t="shared" si="348"/>
        <v/>
      </c>
      <c r="EC78" s="109" t="str">
        <f t="shared" si="454"/>
        <v/>
      </c>
      <c r="ED78" s="102"/>
      <c r="EE78" s="102"/>
      <c r="EF78" s="104" t="str">
        <f t="shared" si="349"/>
        <v/>
      </c>
      <c r="EG78" s="102"/>
      <c r="EH78" s="104" t="str">
        <f t="shared" si="455"/>
        <v/>
      </c>
      <c r="EI78" s="102"/>
      <c r="EJ78" s="102"/>
      <c r="EK78" s="104" t="str">
        <f t="shared" si="350"/>
        <v/>
      </c>
      <c r="EL78" s="102"/>
      <c r="EM78" s="104" t="str">
        <f t="shared" si="456"/>
        <v/>
      </c>
      <c r="EN78" s="102"/>
      <c r="EO78" s="102"/>
      <c r="EP78" s="104" t="str">
        <f t="shared" si="351"/>
        <v/>
      </c>
      <c r="EQ78" s="102"/>
      <c r="ER78" s="104" t="str">
        <f t="shared" si="457"/>
        <v/>
      </c>
      <c r="ES78" s="102"/>
      <c r="ET78" s="102"/>
      <c r="EU78" s="104" t="str">
        <f t="shared" si="352"/>
        <v/>
      </c>
      <c r="EV78" s="102"/>
      <c r="EW78" s="104" t="str">
        <f t="shared" si="458"/>
        <v/>
      </c>
      <c r="EX78" s="102"/>
      <c r="EY78" s="102"/>
      <c r="EZ78" s="104" t="str">
        <f t="shared" si="353"/>
        <v/>
      </c>
      <c r="FA78" s="102"/>
      <c r="FB78" s="104" t="str">
        <f t="shared" si="459"/>
        <v/>
      </c>
      <c r="FC78" s="104" t="str">
        <f t="shared" si="460"/>
        <v/>
      </c>
      <c r="FD78" s="104" t="str">
        <f t="shared" si="461"/>
        <v/>
      </c>
      <c r="FE78" s="104" t="str">
        <f t="shared" si="462"/>
        <v/>
      </c>
      <c r="FF78" s="104" t="str">
        <f t="shared" si="463"/>
        <v/>
      </c>
      <c r="FG78" s="104" t="str">
        <f t="shared" si="464"/>
        <v/>
      </c>
      <c r="FH78" s="105" t="str">
        <f t="shared" si="354"/>
        <v/>
      </c>
      <c r="FI78" s="109" t="str">
        <f t="shared" si="465"/>
        <v/>
      </c>
      <c r="FJ78" s="102"/>
      <c r="FK78" s="102"/>
      <c r="FL78" s="104" t="str">
        <f t="shared" si="355"/>
        <v/>
      </c>
      <c r="FM78" s="102"/>
      <c r="FN78" s="104" t="str">
        <f t="shared" si="466"/>
        <v/>
      </c>
      <c r="FO78" s="102"/>
      <c r="FP78" s="102"/>
      <c r="FQ78" s="104" t="str">
        <f t="shared" si="356"/>
        <v/>
      </c>
      <c r="FR78" s="102"/>
      <c r="FS78" s="104" t="str">
        <f t="shared" si="467"/>
        <v/>
      </c>
      <c r="FT78" s="102"/>
      <c r="FU78" s="102"/>
      <c r="FV78" s="104" t="str">
        <f t="shared" si="357"/>
        <v/>
      </c>
      <c r="FW78" s="102"/>
      <c r="FX78" s="104" t="str">
        <f t="shared" si="468"/>
        <v/>
      </c>
      <c r="FY78" s="102"/>
      <c r="FZ78" s="102"/>
      <c r="GA78" s="104" t="str">
        <f t="shared" si="358"/>
        <v/>
      </c>
      <c r="GB78" s="102"/>
      <c r="GC78" s="104" t="str">
        <f t="shared" si="469"/>
        <v/>
      </c>
      <c r="GD78" s="102"/>
      <c r="GE78" s="102"/>
      <c r="GF78" s="104" t="str">
        <f t="shared" si="359"/>
        <v/>
      </c>
      <c r="GG78" s="102"/>
      <c r="GH78" s="104" t="str">
        <f t="shared" si="470"/>
        <v/>
      </c>
      <c r="GI78" s="104" t="str">
        <f t="shared" si="471"/>
        <v/>
      </c>
      <c r="GJ78" s="104" t="str">
        <f t="shared" si="472"/>
        <v/>
      </c>
      <c r="GK78" s="104" t="str">
        <f t="shared" si="473"/>
        <v/>
      </c>
      <c r="GL78" s="104" t="str">
        <f t="shared" si="474"/>
        <v/>
      </c>
      <c r="GM78" s="104" t="str">
        <f t="shared" si="475"/>
        <v/>
      </c>
      <c r="GN78" s="105" t="str">
        <f t="shared" si="360"/>
        <v/>
      </c>
      <c r="GO78" s="109" t="str">
        <f t="shared" si="476"/>
        <v/>
      </c>
      <c r="GP78" s="102"/>
      <c r="GQ78" s="102"/>
      <c r="GR78" s="104" t="str">
        <f t="shared" si="361"/>
        <v/>
      </c>
      <c r="GS78" s="102"/>
      <c r="GT78" s="104" t="str">
        <f t="shared" si="477"/>
        <v/>
      </c>
      <c r="GU78" s="102"/>
      <c r="GV78" s="102"/>
      <c r="GW78" s="104" t="str">
        <f t="shared" si="362"/>
        <v/>
      </c>
      <c r="GX78" s="102"/>
      <c r="GY78" s="104" t="str">
        <f t="shared" si="478"/>
        <v/>
      </c>
      <c r="GZ78" s="102"/>
      <c r="HA78" s="102"/>
      <c r="HB78" s="104" t="str">
        <f t="shared" si="363"/>
        <v/>
      </c>
      <c r="HC78" s="102"/>
      <c r="HD78" s="104" t="str">
        <f t="shared" si="479"/>
        <v/>
      </c>
      <c r="HE78" s="102"/>
      <c r="HF78" s="102"/>
      <c r="HG78" s="104" t="str">
        <f t="shared" si="364"/>
        <v/>
      </c>
      <c r="HH78" s="102"/>
      <c r="HI78" s="104" t="str">
        <f t="shared" si="480"/>
        <v/>
      </c>
      <c r="HJ78" s="102"/>
      <c r="HK78" s="102"/>
      <c r="HL78" s="104" t="str">
        <f t="shared" si="365"/>
        <v/>
      </c>
      <c r="HM78" s="102"/>
      <c r="HN78" s="104" t="str">
        <f t="shared" si="481"/>
        <v/>
      </c>
      <c r="HO78" s="104" t="str">
        <f t="shared" si="482"/>
        <v/>
      </c>
      <c r="HP78" s="104" t="str">
        <f t="shared" si="483"/>
        <v/>
      </c>
      <c r="HQ78" s="104" t="str">
        <f t="shared" si="484"/>
        <v/>
      </c>
      <c r="HR78" s="104" t="str">
        <f t="shared" si="485"/>
        <v/>
      </c>
      <c r="HS78" s="104" t="str">
        <f t="shared" si="486"/>
        <v/>
      </c>
      <c r="HT78" s="105" t="str">
        <f t="shared" si="366"/>
        <v/>
      </c>
      <c r="HU78" s="109" t="str">
        <f t="shared" si="487"/>
        <v/>
      </c>
      <c r="HV78" s="102"/>
      <c r="HW78" s="102"/>
      <c r="HX78" s="104" t="str">
        <f t="shared" si="367"/>
        <v/>
      </c>
      <c r="HY78" s="102"/>
      <c r="HZ78" s="104" t="str">
        <f t="shared" si="488"/>
        <v/>
      </c>
      <c r="IA78" s="102"/>
      <c r="IB78" s="102"/>
      <c r="IC78" s="104" t="str">
        <f t="shared" si="368"/>
        <v/>
      </c>
      <c r="ID78" s="102"/>
      <c r="IE78" s="104" t="str">
        <f t="shared" si="489"/>
        <v/>
      </c>
      <c r="IF78" s="102"/>
      <c r="IG78" s="102"/>
      <c r="IH78" s="104" t="str">
        <f t="shared" si="369"/>
        <v/>
      </c>
      <c r="II78" s="102"/>
      <c r="IJ78" s="104" t="str">
        <f t="shared" si="490"/>
        <v/>
      </c>
      <c r="IK78" s="102"/>
      <c r="IL78" s="102"/>
      <c r="IM78" s="104" t="str">
        <f t="shared" si="370"/>
        <v/>
      </c>
      <c r="IN78" s="102"/>
      <c r="IO78" s="104" t="str">
        <f t="shared" si="491"/>
        <v/>
      </c>
      <c r="IP78" s="102"/>
      <c r="IQ78" s="102"/>
      <c r="IR78" s="104" t="str">
        <f t="shared" si="371"/>
        <v/>
      </c>
      <c r="IS78" s="102"/>
      <c r="IT78" s="104" t="str">
        <f t="shared" si="492"/>
        <v/>
      </c>
      <c r="IU78" s="104" t="str">
        <f t="shared" si="493"/>
        <v/>
      </c>
      <c r="IV78" s="104" t="str">
        <f t="shared" si="494"/>
        <v/>
      </c>
      <c r="IW78" s="104" t="str">
        <f t="shared" si="495"/>
        <v/>
      </c>
      <c r="IX78" s="104" t="str">
        <f t="shared" si="496"/>
        <v/>
      </c>
      <c r="IY78" s="104" t="str">
        <f t="shared" si="497"/>
        <v/>
      </c>
      <c r="IZ78" s="105" t="str">
        <f t="shared" si="372"/>
        <v/>
      </c>
      <c r="JA78" s="109" t="str">
        <f t="shared" si="498"/>
        <v/>
      </c>
      <c r="JB78" s="102"/>
      <c r="JC78" s="102"/>
      <c r="JD78" s="104" t="str">
        <f t="shared" si="373"/>
        <v/>
      </c>
      <c r="JE78" s="102"/>
      <c r="JF78" s="104" t="str">
        <f t="shared" si="499"/>
        <v/>
      </c>
      <c r="JG78" s="102"/>
      <c r="JH78" s="102"/>
      <c r="JI78" s="104" t="str">
        <f t="shared" si="374"/>
        <v/>
      </c>
      <c r="JJ78" s="102"/>
      <c r="JK78" s="104" t="str">
        <f t="shared" si="500"/>
        <v/>
      </c>
      <c r="JL78" s="102"/>
      <c r="JM78" s="102"/>
      <c r="JN78" s="104" t="str">
        <f t="shared" si="375"/>
        <v/>
      </c>
      <c r="JO78" s="102"/>
      <c r="JP78" s="104" t="str">
        <f t="shared" si="501"/>
        <v/>
      </c>
      <c r="JQ78" s="102"/>
      <c r="JR78" s="102"/>
      <c r="JS78" s="104" t="str">
        <f t="shared" si="376"/>
        <v/>
      </c>
      <c r="JT78" s="102"/>
      <c r="JU78" s="104" t="str">
        <f t="shared" si="502"/>
        <v/>
      </c>
      <c r="JV78" s="102"/>
      <c r="JW78" s="102"/>
      <c r="JX78" s="104" t="str">
        <f t="shared" si="377"/>
        <v/>
      </c>
      <c r="JY78" s="102"/>
      <c r="JZ78" s="104" t="str">
        <f t="shared" si="503"/>
        <v/>
      </c>
      <c r="KA78" s="104" t="str">
        <f t="shared" si="504"/>
        <v/>
      </c>
      <c r="KB78" s="104" t="str">
        <f t="shared" si="505"/>
        <v/>
      </c>
      <c r="KC78" s="104" t="str">
        <f t="shared" si="506"/>
        <v/>
      </c>
      <c r="KD78" s="104" t="str">
        <f t="shared" si="507"/>
        <v/>
      </c>
      <c r="KE78" s="104" t="str">
        <f t="shared" si="508"/>
        <v/>
      </c>
      <c r="KF78" s="105" t="str">
        <f t="shared" si="378"/>
        <v/>
      </c>
      <c r="KG78" s="109" t="str">
        <f t="shared" si="509"/>
        <v/>
      </c>
      <c r="KH78" s="102"/>
      <c r="KI78" s="102"/>
      <c r="KJ78" s="104" t="str">
        <f t="shared" si="379"/>
        <v/>
      </c>
      <c r="KK78" s="102"/>
      <c r="KL78" s="104" t="str">
        <f t="shared" si="510"/>
        <v/>
      </c>
      <c r="KM78" s="102"/>
      <c r="KN78" s="102"/>
      <c r="KO78" s="104" t="str">
        <f t="shared" si="380"/>
        <v/>
      </c>
      <c r="KP78" s="102"/>
      <c r="KQ78" s="104" t="str">
        <f t="shared" si="511"/>
        <v/>
      </c>
      <c r="KR78" s="102"/>
      <c r="KS78" s="102"/>
      <c r="KT78" s="104" t="str">
        <f t="shared" si="381"/>
        <v/>
      </c>
      <c r="KU78" s="102"/>
      <c r="KV78" s="104" t="str">
        <f t="shared" si="512"/>
        <v/>
      </c>
      <c r="KW78" s="102"/>
      <c r="KX78" s="102"/>
      <c r="KY78" s="104" t="str">
        <f t="shared" si="382"/>
        <v/>
      </c>
      <c r="KZ78" s="102"/>
      <c r="LA78" s="104" t="str">
        <f t="shared" si="513"/>
        <v/>
      </c>
      <c r="LB78" s="102"/>
      <c r="LC78" s="102"/>
      <c r="LD78" s="104" t="str">
        <f t="shared" si="383"/>
        <v/>
      </c>
      <c r="LE78" s="102"/>
      <c r="LF78" s="104" t="str">
        <f t="shared" si="514"/>
        <v/>
      </c>
      <c r="LG78" s="104" t="str">
        <f t="shared" si="515"/>
        <v/>
      </c>
      <c r="LH78" s="104" t="str">
        <f t="shared" si="516"/>
        <v/>
      </c>
      <c r="LI78" s="104" t="str">
        <f t="shared" si="517"/>
        <v/>
      </c>
      <c r="LJ78" s="104" t="str">
        <f t="shared" si="518"/>
        <v/>
      </c>
      <c r="LK78" s="104" t="str">
        <f t="shared" si="519"/>
        <v/>
      </c>
      <c r="LL78" s="105" t="str">
        <f t="shared" si="384"/>
        <v/>
      </c>
      <c r="LM78" s="109" t="str">
        <f t="shared" si="520"/>
        <v/>
      </c>
      <c r="LN78" s="102"/>
      <c r="LO78" s="102"/>
      <c r="LP78" s="104" t="str">
        <f t="shared" si="385"/>
        <v/>
      </c>
      <c r="LQ78" s="102"/>
      <c r="LR78" s="104" t="str">
        <f t="shared" si="521"/>
        <v/>
      </c>
      <c r="LS78" s="102"/>
      <c r="LT78" s="102"/>
      <c r="LU78" s="104" t="str">
        <f t="shared" si="386"/>
        <v/>
      </c>
      <c r="LV78" s="102"/>
      <c r="LW78" s="104" t="str">
        <f t="shared" si="522"/>
        <v/>
      </c>
      <c r="LX78" s="102"/>
      <c r="LY78" s="102"/>
      <c r="LZ78" s="104" t="str">
        <f t="shared" si="387"/>
        <v/>
      </c>
      <c r="MA78" s="102"/>
      <c r="MB78" s="104" t="str">
        <f t="shared" si="523"/>
        <v/>
      </c>
      <c r="MC78" s="102"/>
      <c r="MD78" s="102"/>
      <c r="ME78" s="104" t="str">
        <f t="shared" si="388"/>
        <v/>
      </c>
      <c r="MF78" s="102"/>
      <c r="MG78" s="104" t="str">
        <f t="shared" si="524"/>
        <v/>
      </c>
      <c r="MH78" s="102"/>
      <c r="MI78" s="102"/>
      <c r="MJ78" s="104" t="str">
        <f t="shared" si="389"/>
        <v/>
      </c>
      <c r="MK78" s="102"/>
      <c r="ML78" s="104" t="str">
        <f t="shared" si="525"/>
        <v/>
      </c>
      <c r="MM78" s="104" t="str">
        <f t="shared" si="526"/>
        <v/>
      </c>
      <c r="MN78" s="104" t="str">
        <f t="shared" si="527"/>
        <v/>
      </c>
      <c r="MO78" s="104" t="str">
        <f t="shared" si="528"/>
        <v/>
      </c>
      <c r="MP78" s="104" t="str">
        <f t="shared" si="529"/>
        <v/>
      </c>
      <c r="MQ78" s="104" t="str">
        <f t="shared" si="530"/>
        <v/>
      </c>
      <c r="MR78" s="105" t="str">
        <f t="shared" si="390"/>
        <v/>
      </c>
      <c r="MS78" s="109" t="str">
        <f t="shared" si="531"/>
        <v/>
      </c>
      <c r="MT78" s="102"/>
      <c r="MU78" s="102"/>
      <c r="MV78" s="104" t="str">
        <f t="shared" si="391"/>
        <v/>
      </c>
      <c r="MW78" s="102"/>
      <c r="MX78" s="104" t="str">
        <f t="shared" si="532"/>
        <v/>
      </c>
      <c r="MY78" s="102"/>
      <c r="MZ78" s="102"/>
      <c r="NA78" s="104" t="str">
        <f t="shared" si="392"/>
        <v/>
      </c>
      <c r="NB78" s="102"/>
      <c r="NC78" s="104" t="str">
        <f t="shared" si="533"/>
        <v/>
      </c>
      <c r="ND78" s="102"/>
      <c r="NE78" s="102"/>
      <c r="NF78" s="104" t="str">
        <f t="shared" si="393"/>
        <v/>
      </c>
      <c r="NG78" s="102"/>
      <c r="NH78" s="104" t="str">
        <f t="shared" si="534"/>
        <v/>
      </c>
      <c r="NI78" s="102"/>
      <c r="NJ78" s="102"/>
      <c r="NK78" s="104" t="str">
        <f t="shared" si="394"/>
        <v/>
      </c>
      <c r="NL78" s="102"/>
      <c r="NM78" s="104" t="str">
        <f t="shared" si="535"/>
        <v/>
      </c>
      <c r="NN78" s="102"/>
      <c r="NO78" s="102"/>
      <c r="NP78" s="104" t="str">
        <f t="shared" si="395"/>
        <v/>
      </c>
      <c r="NQ78" s="102"/>
      <c r="NR78" s="104" t="str">
        <f t="shared" si="536"/>
        <v/>
      </c>
      <c r="NS78" s="104" t="str">
        <f t="shared" si="537"/>
        <v/>
      </c>
      <c r="NT78" s="104" t="str">
        <f t="shared" si="538"/>
        <v/>
      </c>
      <c r="NU78" s="104" t="str">
        <f t="shared" si="539"/>
        <v/>
      </c>
      <c r="NV78" s="104" t="str">
        <f t="shared" si="540"/>
        <v/>
      </c>
      <c r="NW78" s="104" t="str">
        <f t="shared" si="541"/>
        <v/>
      </c>
      <c r="NX78" s="105" t="str">
        <f t="shared" si="396"/>
        <v/>
      </c>
      <c r="NY78" s="109" t="str">
        <f t="shared" si="542"/>
        <v/>
      </c>
      <c r="OA78" s="104" t="str">
        <f t="shared" si="397"/>
        <v/>
      </c>
      <c r="OB78" s="104" t="str">
        <f t="shared" si="398"/>
        <v/>
      </c>
      <c r="OC78" s="104" t="str">
        <f t="shared" si="399"/>
        <v/>
      </c>
      <c r="OD78" s="104" t="str">
        <f t="shared" si="400"/>
        <v/>
      </c>
      <c r="OE78" s="104" t="str">
        <f t="shared" si="401"/>
        <v/>
      </c>
      <c r="OF78" s="104" t="str">
        <f t="shared" si="402"/>
        <v/>
      </c>
      <c r="OG78" s="104" t="str">
        <f t="shared" si="403"/>
        <v/>
      </c>
      <c r="OH78" s="104" t="str">
        <f t="shared" si="404"/>
        <v/>
      </c>
      <c r="OI78" s="104" t="str">
        <f t="shared" si="405"/>
        <v/>
      </c>
      <c r="OJ78" s="104" t="str">
        <f t="shared" si="406"/>
        <v/>
      </c>
      <c r="OK78" s="104" t="str">
        <f t="shared" si="407"/>
        <v/>
      </c>
      <c r="OL78" s="104" t="str">
        <f t="shared" si="408"/>
        <v/>
      </c>
      <c r="OM78" s="134"/>
      <c r="ON78" s="104" t="str">
        <f t="shared" si="409"/>
        <v/>
      </c>
      <c r="OO78" s="104" t="str">
        <f t="shared" si="410"/>
        <v/>
      </c>
      <c r="OP78" s="104" t="str">
        <f t="shared" si="543"/>
        <v/>
      </c>
      <c r="OQ78" s="104" t="str">
        <f t="shared" si="544"/>
        <v/>
      </c>
      <c r="OR78" s="105" t="str">
        <f t="shared" si="545"/>
        <v/>
      </c>
      <c r="OS78" s="105" t="str">
        <f t="shared" si="546"/>
        <v/>
      </c>
      <c r="OT78" s="134"/>
      <c r="OU78" s="109" t="str">
        <f t="shared" si="411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236"/>
        <v>74</v>
      </c>
      <c r="B79" s="237"/>
      <c r="C79" s="237"/>
      <c r="D79" s="237"/>
      <c r="E79" s="238"/>
      <c r="F79" s="102"/>
      <c r="G79" s="102"/>
      <c r="H79" s="104" t="str">
        <f t="shared" si="324"/>
        <v/>
      </c>
      <c r="I79" s="102"/>
      <c r="J79" s="104" t="str">
        <f t="shared" si="412"/>
        <v/>
      </c>
      <c r="K79" s="102"/>
      <c r="L79" s="102"/>
      <c r="M79" s="104" t="str">
        <f t="shared" si="325"/>
        <v/>
      </c>
      <c r="N79" s="102"/>
      <c r="O79" s="104" t="str">
        <f t="shared" si="413"/>
        <v/>
      </c>
      <c r="P79" s="102"/>
      <c r="Q79" s="102"/>
      <c r="R79" s="104" t="str">
        <f t="shared" si="326"/>
        <v/>
      </c>
      <c r="S79" s="102"/>
      <c r="T79" s="104" t="str">
        <f t="shared" si="414"/>
        <v/>
      </c>
      <c r="U79" s="102"/>
      <c r="V79" s="102"/>
      <c r="W79" s="104" t="str">
        <f t="shared" si="327"/>
        <v/>
      </c>
      <c r="X79" s="102"/>
      <c r="Y79" s="104" t="str">
        <f t="shared" si="415"/>
        <v/>
      </c>
      <c r="Z79" s="102"/>
      <c r="AA79" s="102"/>
      <c r="AB79" s="104" t="str">
        <f t="shared" si="328"/>
        <v/>
      </c>
      <c r="AC79" s="102"/>
      <c r="AD79" s="104" t="str">
        <f t="shared" si="416"/>
        <v/>
      </c>
      <c r="AE79" s="104" t="str">
        <f t="shared" si="417"/>
        <v/>
      </c>
      <c r="AF79" s="104" t="str">
        <f t="shared" si="418"/>
        <v/>
      </c>
      <c r="AG79" s="104" t="str">
        <f t="shared" si="419"/>
        <v/>
      </c>
      <c r="AH79" s="104" t="str">
        <f t="shared" si="420"/>
        <v/>
      </c>
      <c r="AI79" s="104" t="str">
        <f t="shared" si="421"/>
        <v/>
      </c>
      <c r="AJ79" s="105" t="str">
        <f t="shared" si="329"/>
        <v/>
      </c>
      <c r="AK79" s="109" t="str">
        <f t="shared" si="330"/>
        <v/>
      </c>
      <c r="AL79" s="102"/>
      <c r="AM79" s="102"/>
      <c r="AN79" s="104" t="str">
        <f t="shared" si="331"/>
        <v/>
      </c>
      <c r="AO79" s="102"/>
      <c r="AP79" s="104" t="str">
        <f t="shared" si="422"/>
        <v/>
      </c>
      <c r="AQ79" s="102"/>
      <c r="AR79" s="102"/>
      <c r="AS79" s="104" t="str">
        <f t="shared" si="332"/>
        <v/>
      </c>
      <c r="AT79" s="102"/>
      <c r="AU79" s="104" t="str">
        <f t="shared" si="423"/>
        <v/>
      </c>
      <c r="AV79" s="102"/>
      <c r="AW79" s="102"/>
      <c r="AX79" s="104" t="str">
        <f t="shared" si="333"/>
        <v/>
      </c>
      <c r="AY79" s="102"/>
      <c r="AZ79" s="104" t="str">
        <f t="shared" si="424"/>
        <v/>
      </c>
      <c r="BA79" s="102"/>
      <c r="BB79" s="102"/>
      <c r="BC79" s="104" t="str">
        <f t="shared" si="334"/>
        <v/>
      </c>
      <c r="BD79" s="102"/>
      <c r="BE79" s="104" t="str">
        <f t="shared" si="425"/>
        <v/>
      </c>
      <c r="BF79" s="102"/>
      <c r="BG79" s="102"/>
      <c r="BH79" s="104" t="str">
        <f t="shared" si="335"/>
        <v/>
      </c>
      <c r="BI79" s="102"/>
      <c r="BJ79" s="104" t="str">
        <f t="shared" si="426"/>
        <v/>
      </c>
      <c r="BK79" s="104" t="str">
        <f t="shared" si="427"/>
        <v/>
      </c>
      <c r="BL79" s="104" t="str">
        <f t="shared" si="428"/>
        <v/>
      </c>
      <c r="BM79" s="104" t="str">
        <f t="shared" si="429"/>
        <v/>
      </c>
      <c r="BN79" s="104" t="str">
        <f t="shared" si="430"/>
        <v/>
      </c>
      <c r="BO79" s="104" t="str">
        <f t="shared" si="431"/>
        <v/>
      </c>
      <c r="BP79" s="105" t="str">
        <f t="shared" si="336"/>
        <v/>
      </c>
      <c r="BQ79" s="109" t="str">
        <f t="shared" si="432"/>
        <v/>
      </c>
      <c r="BR79" s="102"/>
      <c r="BS79" s="102"/>
      <c r="BT79" s="104" t="str">
        <f t="shared" si="337"/>
        <v/>
      </c>
      <c r="BU79" s="102"/>
      <c r="BV79" s="104" t="str">
        <f t="shared" si="433"/>
        <v/>
      </c>
      <c r="BW79" s="102"/>
      <c r="BX79" s="102"/>
      <c r="BY79" s="104" t="str">
        <f t="shared" si="338"/>
        <v/>
      </c>
      <c r="BZ79" s="102"/>
      <c r="CA79" s="104" t="str">
        <f t="shared" si="434"/>
        <v/>
      </c>
      <c r="CB79" s="102"/>
      <c r="CC79" s="102"/>
      <c r="CD79" s="104" t="str">
        <f t="shared" si="339"/>
        <v/>
      </c>
      <c r="CE79" s="102"/>
      <c r="CF79" s="104" t="str">
        <f t="shared" si="435"/>
        <v/>
      </c>
      <c r="CG79" s="102"/>
      <c r="CH79" s="102"/>
      <c r="CI79" s="104" t="str">
        <f t="shared" si="340"/>
        <v/>
      </c>
      <c r="CJ79" s="102"/>
      <c r="CK79" s="104" t="str">
        <f t="shared" si="436"/>
        <v/>
      </c>
      <c r="CL79" s="102"/>
      <c r="CM79" s="102"/>
      <c r="CN79" s="104" t="str">
        <f t="shared" si="341"/>
        <v/>
      </c>
      <c r="CO79" s="102"/>
      <c r="CP79" s="104" t="str">
        <f t="shared" si="437"/>
        <v/>
      </c>
      <c r="CQ79" s="104" t="str">
        <f t="shared" si="438"/>
        <v/>
      </c>
      <c r="CR79" s="104" t="str">
        <f t="shared" si="439"/>
        <v/>
      </c>
      <c r="CS79" s="104" t="str">
        <f t="shared" si="440"/>
        <v/>
      </c>
      <c r="CT79" s="104" t="str">
        <f t="shared" si="441"/>
        <v/>
      </c>
      <c r="CU79" s="104" t="str">
        <f t="shared" si="442"/>
        <v/>
      </c>
      <c r="CV79" s="105" t="str">
        <f t="shared" si="342"/>
        <v/>
      </c>
      <c r="CW79" s="109" t="str">
        <f t="shared" si="443"/>
        <v/>
      </c>
      <c r="CX79" s="102"/>
      <c r="CY79" s="102"/>
      <c r="CZ79" s="104" t="str">
        <f t="shared" si="343"/>
        <v/>
      </c>
      <c r="DA79" s="102"/>
      <c r="DB79" s="104" t="str">
        <f t="shared" si="444"/>
        <v/>
      </c>
      <c r="DC79" s="102"/>
      <c r="DD79" s="102"/>
      <c r="DE79" s="104" t="str">
        <f t="shared" si="344"/>
        <v/>
      </c>
      <c r="DF79" s="102"/>
      <c r="DG79" s="104" t="str">
        <f t="shared" si="445"/>
        <v/>
      </c>
      <c r="DH79" s="102"/>
      <c r="DI79" s="102"/>
      <c r="DJ79" s="104" t="str">
        <f t="shared" si="345"/>
        <v/>
      </c>
      <c r="DK79" s="102"/>
      <c r="DL79" s="104" t="str">
        <f t="shared" si="446"/>
        <v/>
      </c>
      <c r="DM79" s="102"/>
      <c r="DN79" s="102"/>
      <c r="DO79" s="104" t="str">
        <f t="shared" si="346"/>
        <v/>
      </c>
      <c r="DP79" s="102"/>
      <c r="DQ79" s="104" t="str">
        <f t="shared" si="447"/>
        <v/>
      </c>
      <c r="DR79" s="102"/>
      <c r="DS79" s="102"/>
      <c r="DT79" s="104" t="str">
        <f t="shared" si="347"/>
        <v/>
      </c>
      <c r="DU79" s="102"/>
      <c r="DV79" s="104" t="str">
        <f t="shared" si="448"/>
        <v/>
      </c>
      <c r="DW79" s="104" t="str">
        <f t="shared" si="449"/>
        <v/>
      </c>
      <c r="DX79" s="104" t="str">
        <f t="shared" si="450"/>
        <v/>
      </c>
      <c r="DY79" s="104" t="str">
        <f t="shared" si="451"/>
        <v/>
      </c>
      <c r="DZ79" s="104" t="str">
        <f t="shared" si="452"/>
        <v/>
      </c>
      <c r="EA79" s="104" t="str">
        <f t="shared" si="453"/>
        <v/>
      </c>
      <c r="EB79" s="105" t="str">
        <f t="shared" si="348"/>
        <v/>
      </c>
      <c r="EC79" s="109" t="str">
        <f t="shared" si="454"/>
        <v/>
      </c>
      <c r="ED79" s="102"/>
      <c r="EE79" s="102"/>
      <c r="EF79" s="104" t="str">
        <f t="shared" si="349"/>
        <v/>
      </c>
      <c r="EG79" s="102"/>
      <c r="EH79" s="104" t="str">
        <f t="shared" si="455"/>
        <v/>
      </c>
      <c r="EI79" s="102"/>
      <c r="EJ79" s="102"/>
      <c r="EK79" s="104" t="str">
        <f t="shared" si="350"/>
        <v/>
      </c>
      <c r="EL79" s="102"/>
      <c r="EM79" s="104" t="str">
        <f t="shared" si="456"/>
        <v/>
      </c>
      <c r="EN79" s="102"/>
      <c r="EO79" s="102"/>
      <c r="EP79" s="104" t="str">
        <f t="shared" si="351"/>
        <v/>
      </c>
      <c r="EQ79" s="102"/>
      <c r="ER79" s="104" t="str">
        <f t="shared" si="457"/>
        <v/>
      </c>
      <c r="ES79" s="102"/>
      <c r="ET79" s="102"/>
      <c r="EU79" s="104" t="str">
        <f t="shared" si="352"/>
        <v/>
      </c>
      <c r="EV79" s="102"/>
      <c r="EW79" s="104" t="str">
        <f t="shared" si="458"/>
        <v/>
      </c>
      <c r="EX79" s="102"/>
      <c r="EY79" s="102"/>
      <c r="EZ79" s="104" t="str">
        <f t="shared" si="353"/>
        <v/>
      </c>
      <c r="FA79" s="102"/>
      <c r="FB79" s="104" t="str">
        <f t="shared" si="459"/>
        <v/>
      </c>
      <c r="FC79" s="104" t="str">
        <f t="shared" si="460"/>
        <v/>
      </c>
      <c r="FD79" s="104" t="str">
        <f t="shared" si="461"/>
        <v/>
      </c>
      <c r="FE79" s="104" t="str">
        <f t="shared" si="462"/>
        <v/>
      </c>
      <c r="FF79" s="104" t="str">
        <f t="shared" si="463"/>
        <v/>
      </c>
      <c r="FG79" s="104" t="str">
        <f t="shared" si="464"/>
        <v/>
      </c>
      <c r="FH79" s="105" t="str">
        <f t="shared" si="354"/>
        <v/>
      </c>
      <c r="FI79" s="109" t="str">
        <f t="shared" si="465"/>
        <v/>
      </c>
      <c r="FJ79" s="102"/>
      <c r="FK79" s="102"/>
      <c r="FL79" s="104" t="str">
        <f t="shared" si="355"/>
        <v/>
      </c>
      <c r="FM79" s="102"/>
      <c r="FN79" s="104" t="str">
        <f t="shared" si="466"/>
        <v/>
      </c>
      <c r="FO79" s="102"/>
      <c r="FP79" s="102"/>
      <c r="FQ79" s="104" t="str">
        <f t="shared" si="356"/>
        <v/>
      </c>
      <c r="FR79" s="102"/>
      <c r="FS79" s="104" t="str">
        <f t="shared" si="467"/>
        <v/>
      </c>
      <c r="FT79" s="102"/>
      <c r="FU79" s="102"/>
      <c r="FV79" s="104" t="str">
        <f t="shared" si="357"/>
        <v/>
      </c>
      <c r="FW79" s="102"/>
      <c r="FX79" s="104" t="str">
        <f t="shared" si="468"/>
        <v/>
      </c>
      <c r="FY79" s="102"/>
      <c r="FZ79" s="102"/>
      <c r="GA79" s="104" t="str">
        <f t="shared" si="358"/>
        <v/>
      </c>
      <c r="GB79" s="102"/>
      <c r="GC79" s="104" t="str">
        <f t="shared" si="469"/>
        <v/>
      </c>
      <c r="GD79" s="102"/>
      <c r="GE79" s="102"/>
      <c r="GF79" s="104" t="str">
        <f t="shared" si="359"/>
        <v/>
      </c>
      <c r="GG79" s="102"/>
      <c r="GH79" s="104" t="str">
        <f t="shared" si="470"/>
        <v/>
      </c>
      <c r="GI79" s="104" t="str">
        <f t="shared" si="471"/>
        <v/>
      </c>
      <c r="GJ79" s="104" t="str">
        <f t="shared" si="472"/>
        <v/>
      </c>
      <c r="GK79" s="104" t="str">
        <f t="shared" si="473"/>
        <v/>
      </c>
      <c r="GL79" s="104" t="str">
        <f t="shared" si="474"/>
        <v/>
      </c>
      <c r="GM79" s="104" t="str">
        <f t="shared" si="475"/>
        <v/>
      </c>
      <c r="GN79" s="105" t="str">
        <f t="shared" si="360"/>
        <v/>
      </c>
      <c r="GO79" s="109" t="str">
        <f t="shared" si="476"/>
        <v/>
      </c>
      <c r="GP79" s="102"/>
      <c r="GQ79" s="102"/>
      <c r="GR79" s="104" t="str">
        <f t="shared" si="361"/>
        <v/>
      </c>
      <c r="GS79" s="102"/>
      <c r="GT79" s="104" t="str">
        <f t="shared" si="477"/>
        <v/>
      </c>
      <c r="GU79" s="102"/>
      <c r="GV79" s="102"/>
      <c r="GW79" s="104" t="str">
        <f t="shared" si="362"/>
        <v/>
      </c>
      <c r="GX79" s="102"/>
      <c r="GY79" s="104" t="str">
        <f t="shared" si="478"/>
        <v/>
      </c>
      <c r="GZ79" s="102"/>
      <c r="HA79" s="102"/>
      <c r="HB79" s="104" t="str">
        <f t="shared" si="363"/>
        <v/>
      </c>
      <c r="HC79" s="102"/>
      <c r="HD79" s="104" t="str">
        <f t="shared" si="479"/>
        <v/>
      </c>
      <c r="HE79" s="102"/>
      <c r="HF79" s="102"/>
      <c r="HG79" s="104" t="str">
        <f t="shared" si="364"/>
        <v/>
      </c>
      <c r="HH79" s="102"/>
      <c r="HI79" s="104" t="str">
        <f t="shared" si="480"/>
        <v/>
      </c>
      <c r="HJ79" s="102"/>
      <c r="HK79" s="102"/>
      <c r="HL79" s="104" t="str">
        <f t="shared" si="365"/>
        <v/>
      </c>
      <c r="HM79" s="102"/>
      <c r="HN79" s="104" t="str">
        <f t="shared" si="481"/>
        <v/>
      </c>
      <c r="HO79" s="104" t="str">
        <f t="shared" si="482"/>
        <v/>
      </c>
      <c r="HP79" s="104" t="str">
        <f t="shared" si="483"/>
        <v/>
      </c>
      <c r="HQ79" s="104" t="str">
        <f t="shared" si="484"/>
        <v/>
      </c>
      <c r="HR79" s="104" t="str">
        <f t="shared" si="485"/>
        <v/>
      </c>
      <c r="HS79" s="104" t="str">
        <f t="shared" si="486"/>
        <v/>
      </c>
      <c r="HT79" s="105" t="str">
        <f t="shared" si="366"/>
        <v/>
      </c>
      <c r="HU79" s="109" t="str">
        <f t="shared" si="487"/>
        <v/>
      </c>
      <c r="HV79" s="102"/>
      <c r="HW79" s="102"/>
      <c r="HX79" s="104" t="str">
        <f t="shared" si="367"/>
        <v/>
      </c>
      <c r="HY79" s="102"/>
      <c r="HZ79" s="104" t="str">
        <f t="shared" si="488"/>
        <v/>
      </c>
      <c r="IA79" s="102"/>
      <c r="IB79" s="102"/>
      <c r="IC79" s="104" t="str">
        <f t="shared" si="368"/>
        <v/>
      </c>
      <c r="ID79" s="102"/>
      <c r="IE79" s="104" t="str">
        <f t="shared" si="489"/>
        <v/>
      </c>
      <c r="IF79" s="102"/>
      <c r="IG79" s="102"/>
      <c r="IH79" s="104" t="str">
        <f t="shared" si="369"/>
        <v/>
      </c>
      <c r="II79" s="102"/>
      <c r="IJ79" s="104" t="str">
        <f t="shared" si="490"/>
        <v/>
      </c>
      <c r="IK79" s="102"/>
      <c r="IL79" s="102"/>
      <c r="IM79" s="104" t="str">
        <f t="shared" si="370"/>
        <v/>
      </c>
      <c r="IN79" s="102"/>
      <c r="IO79" s="104" t="str">
        <f t="shared" si="491"/>
        <v/>
      </c>
      <c r="IP79" s="102"/>
      <c r="IQ79" s="102"/>
      <c r="IR79" s="104" t="str">
        <f t="shared" si="371"/>
        <v/>
      </c>
      <c r="IS79" s="102"/>
      <c r="IT79" s="104" t="str">
        <f t="shared" si="492"/>
        <v/>
      </c>
      <c r="IU79" s="104" t="str">
        <f t="shared" si="493"/>
        <v/>
      </c>
      <c r="IV79" s="104" t="str">
        <f t="shared" si="494"/>
        <v/>
      </c>
      <c r="IW79" s="104" t="str">
        <f t="shared" si="495"/>
        <v/>
      </c>
      <c r="IX79" s="104" t="str">
        <f t="shared" si="496"/>
        <v/>
      </c>
      <c r="IY79" s="104" t="str">
        <f t="shared" si="497"/>
        <v/>
      </c>
      <c r="IZ79" s="105" t="str">
        <f t="shared" si="372"/>
        <v/>
      </c>
      <c r="JA79" s="109" t="str">
        <f t="shared" si="498"/>
        <v/>
      </c>
      <c r="JB79" s="102"/>
      <c r="JC79" s="102"/>
      <c r="JD79" s="104" t="str">
        <f t="shared" si="373"/>
        <v/>
      </c>
      <c r="JE79" s="102"/>
      <c r="JF79" s="104" t="str">
        <f t="shared" si="499"/>
        <v/>
      </c>
      <c r="JG79" s="102"/>
      <c r="JH79" s="102"/>
      <c r="JI79" s="104" t="str">
        <f t="shared" si="374"/>
        <v/>
      </c>
      <c r="JJ79" s="102"/>
      <c r="JK79" s="104" t="str">
        <f t="shared" si="500"/>
        <v/>
      </c>
      <c r="JL79" s="102"/>
      <c r="JM79" s="102"/>
      <c r="JN79" s="104" t="str">
        <f t="shared" si="375"/>
        <v/>
      </c>
      <c r="JO79" s="102"/>
      <c r="JP79" s="104" t="str">
        <f t="shared" si="501"/>
        <v/>
      </c>
      <c r="JQ79" s="102"/>
      <c r="JR79" s="102"/>
      <c r="JS79" s="104" t="str">
        <f t="shared" si="376"/>
        <v/>
      </c>
      <c r="JT79" s="102"/>
      <c r="JU79" s="104" t="str">
        <f t="shared" si="502"/>
        <v/>
      </c>
      <c r="JV79" s="102"/>
      <c r="JW79" s="102"/>
      <c r="JX79" s="104" t="str">
        <f t="shared" si="377"/>
        <v/>
      </c>
      <c r="JY79" s="102"/>
      <c r="JZ79" s="104" t="str">
        <f t="shared" si="503"/>
        <v/>
      </c>
      <c r="KA79" s="104" t="str">
        <f t="shared" si="504"/>
        <v/>
      </c>
      <c r="KB79" s="104" t="str">
        <f t="shared" si="505"/>
        <v/>
      </c>
      <c r="KC79" s="104" t="str">
        <f t="shared" si="506"/>
        <v/>
      </c>
      <c r="KD79" s="104" t="str">
        <f t="shared" si="507"/>
        <v/>
      </c>
      <c r="KE79" s="104" t="str">
        <f t="shared" si="508"/>
        <v/>
      </c>
      <c r="KF79" s="105" t="str">
        <f t="shared" si="378"/>
        <v/>
      </c>
      <c r="KG79" s="109" t="str">
        <f t="shared" si="509"/>
        <v/>
      </c>
      <c r="KH79" s="102"/>
      <c r="KI79" s="102"/>
      <c r="KJ79" s="104" t="str">
        <f t="shared" si="379"/>
        <v/>
      </c>
      <c r="KK79" s="102"/>
      <c r="KL79" s="104" t="str">
        <f t="shared" si="510"/>
        <v/>
      </c>
      <c r="KM79" s="102"/>
      <c r="KN79" s="102"/>
      <c r="KO79" s="104" t="str">
        <f t="shared" si="380"/>
        <v/>
      </c>
      <c r="KP79" s="102"/>
      <c r="KQ79" s="104" t="str">
        <f t="shared" si="511"/>
        <v/>
      </c>
      <c r="KR79" s="102"/>
      <c r="KS79" s="102"/>
      <c r="KT79" s="104" t="str">
        <f t="shared" si="381"/>
        <v/>
      </c>
      <c r="KU79" s="102"/>
      <c r="KV79" s="104" t="str">
        <f t="shared" si="512"/>
        <v/>
      </c>
      <c r="KW79" s="102"/>
      <c r="KX79" s="102"/>
      <c r="KY79" s="104" t="str">
        <f t="shared" si="382"/>
        <v/>
      </c>
      <c r="KZ79" s="102"/>
      <c r="LA79" s="104" t="str">
        <f t="shared" si="513"/>
        <v/>
      </c>
      <c r="LB79" s="102"/>
      <c r="LC79" s="102"/>
      <c r="LD79" s="104" t="str">
        <f t="shared" si="383"/>
        <v/>
      </c>
      <c r="LE79" s="102"/>
      <c r="LF79" s="104" t="str">
        <f t="shared" si="514"/>
        <v/>
      </c>
      <c r="LG79" s="104" t="str">
        <f t="shared" si="515"/>
        <v/>
      </c>
      <c r="LH79" s="104" t="str">
        <f t="shared" si="516"/>
        <v/>
      </c>
      <c r="LI79" s="104" t="str">
        <f t="shared" si="517"/>
        <v/>
      </c>
      <c r="LJ79" s="104" t="str">
        <f t="shared" si="518"/>
        <v/>
      </c>
      <c r="LK79" s="104" t="str">
        <f t="shared" si="519"/>
        <v/>
      </c>
      <c r="LL79" s="105" t="str">
        <f t="shared" si="384"/>
        <v/>
      </c>
      <c r="LM79" s="109" t="str">
        <f t="shared" si="520"/>
        <v/>
      </c>
      <c r="LN79" s="102"/>
      <c r="LO79" s="102"/>
      <c r="LP79" s="104" t="str">
        <f t="shared" si="385"/>
        <v/>
      </c>
      <c r="LQ79" s="102"/>
      <c r="LR79" s="104" t="str">
        <f t="shared" si="521"/>
        <v/>
      </c>
      <c r="LS79" s="102"/>
      <c r="LT79" s="102"/>
      <c r="LU79" s="104" t="str">
        <f t="shared" si="386"/>
        <v/>
      </c>
      <c r="LV79" s="102"/>
      <c r="LW79" s="104" t="str">
        <f t="shared" si="522"/>
        <v/>
      </c>
      <c r="LX79" s="102"/>
      <c r="LY79" s="102"/>
      <c r="LZ79" s="104" t="str">
        <f t="shared" si="387"/>
        <v/>
      </c>
      <c r="MA79" s="102"/>
      <c r="MB79" s="104" t="str">
        <f t="shared" si="523"/>
        <v/>
      </c>
      <c r="MC79" s="102"/>
      <c r="MD79" s="102"/>
      <c r="ME79" s="104" t="str">
        <f t="shared" si="388"/>
        <v/>
      </c>
      <c r="MF79" s="102"/>
      <c r="MG79" s="104" t="str">
        <f t="shared" si="524"/>
        <v/>
      </c>
      <c r="MH79" s="102"/>
      <c r="MI79" s="102"/>
      <c r="MJ79" s="104" t="str">
        <f t="shared" si="389"/>
        <v/>
      </c>
      <c r="MK79" s="102"/>
      <c r="ML79" s="104" t="str">
        <f t="shared" si="525"/>
        <v/>
      </c>
      <c r="MM79" s="104" t="str">
        <f t="shared" si="526"/>
        <v/>
      </c>
      <c r="MN79" s="104" t="str">
        <f t="shared" si="527"/>
        <v/>
      </c>
      <c r="MO79" s="104" t="str">
        <f t="shared" si="528"/>
        <v/>
      </c>
      <c r="MP79" s="104" t="str">
        <f t="shared" si="529"/>
        <v/>
      </c>
      <c r="MQ79" s="104" t="str">
        <f t="shared" si="530"/>
        <v/>
      </c>
      <c r="MR79" s="105" t="str">
        <f t="shared" si="390"/>
        <v/>
      </c>
      <c r="MS79" s="109" t="str">
        <f t="shared" si="531"/>
        <v/>
      </c>
      <c r="MT79" s="102"/>
      <c r="MU79" s="102"/>
      <c r="MV79" s="104" t="str">
        <f t="shared" si="391"/>
        <v/>
      </c>
      <c r="MW79" s="102"/>
      <c r="MX79" s="104" t="str">
        <f t="shared" si="532"/>
        <v/>
      </c>
      <c r="MY79" s="102"/>
      <c r="MZ79" s="102"/>
      <c r="NA79" s="104" t="str">
        <f t="shared" si="392"/>
        <v/>
      </c>
      <c r="NB79" s="102"/>
      <c r="NC79" s="104" t="str">
        <f t="shared" si="533"/>
        <v/>
      </c>
      <c r="ND79" s="102"/>
      <c r="NE79" s="102"/>
      <c r="NF79" s="104" t="str">
        <f t="shared" si="393"/>
        <v/>
      </c>
      <c r="NG79" s="102"/>
      <c r="NH79" s="104" t="str">
        <f t="shared" si="534"/>
        <v/>
      </c>
      <c r="NI79" s="102"/>
      <c r="NJ79" s="102"/>
      <c r="NK79" s="104" t="str">
        <f t="shared" si="394"/>
        <v/>
      </c>
      <c r="NL79" s="102"/>
      <c r="NM79" s="104" t="str">
        <f t="shared" si="535"/>
        <v/>
      </c>
      <c r="NN79" s="102"/>
      <c r="NO79" s="102"/>
      <c r="NP79" s="104" t="str">
        <f t="shared" si="395"/>
        <v/>
      </c>
      <c r="NQ79" s="102"/>
      <c r="NR79" s="104" t="str">
        <f t="shared" si="536"/>
        <v/>
      </c>
      <c r="NS79" s="104" t="str">
        <f t="shared" si="537"/>
        <v/>
      </c>
      <c r="NT79" s="104" t="str">
        <f t="shared" si="538"/>
        <v/>
      </c>
      <c r="NU79" s="104" t="str">
        <f t="shared" si="539"/>
        <v/>
      </c>
      <c r="NV79" s="104" t="str">
        <f t="shared" si="540"/>
        <v/>
      </c>
      <c r="NW79" s="104" t="str">
        <f t="shared" si="541"/>
        <v/>
      </c>
      <c r="NX79" s="105" t="str">
        <f t="shared" si="396"/>
        <v/>
      </c>
      <c r="NY79" s="109" t="str">
        <f t="shared" si="542"/>
        <v/>
      </c>
      <c r="OA79" s="104" t="str">
        <f t="shared" si="397"/>
        <v/>
      </c>
      <c r="OB79" s="104" t="str">
        <f t="shared" si="398"/>
        <v/>
      </c>
      <c r="OC79" s="104" t="str">
        <f t="shared" si="399"/>
        <v/>
      </c>
      <c r="OD79" s="104" t="str">
        <f t="shared" si="400"/>
        <v/>
      </c>
      <c r="OE79" s="104" t="str">
        <f t="shared" si="401"/>
        <v/>
      </c>
      <c r="OF79" s="104" t="str">
        <f t="shared" si="402"/>
        <v/>
      </c>
      <c r="OG79" s="104" t="str">
        <f t="shared" si="403"/>
        <v/>
      </c>
      <c r="OH79" s="104" t="str">
        <f t="shared" si="404"/>
        <v/>
      </c>
      <c r="OI79" s="104" t="str">
        <f t="shared" si="405"/>
        <v/>
      </c>
      <c r="OJ79" s="104" t="str">
        <f t="shared" si="406"/>
        <v/>
      </c>
      <c r="OK79" s="104" t="str">
        <f t="shared" si="407"/>
        <v/>
      </c>
      <c r="OL79" s="104" t="str">
        <f t="shared" si="408"/>
        <v/>
      </c>
      <c r="OM79" s="134"/>
      <c r="ON79" s="104" t="str">
        <f t="shared" si="409"/>
        <v/>
      </c>
      <c r="OO79" s="104" t="str">
        <f t="shared" si="410"/>
        <v/>
      </c>
      <c r="OP79" s="104" t="str">
        <f t="shared" si="543"/>
        <v/>
      </c>
      <c r="OQ79" s="104" t="str">
        <f t="shared" si="544"/>
        <v/>
      </c>
      <c r="OR79" s="105" t="str">
        <f t="shared" si="545"/>
        <v/>
      </c>
      <c r="OS79" s="105" t="str">
        <f t="shared" si="546"/>
        <v/>
      </c>
      <c r="OT79" s="134"/>
      <c r="OU79" s="109" t="str">
        <f t="shared" si="411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236"/>
        <v>75</v>
      </c>
      <c r="B80" s="237"/>
      <c r="C80" s="237"/>
      <c r="D80" s="237"/>
      <c r="E80" s="238"/>
      <c r="F80" s="102"/>
      <c r="G80" s="102"/>
      <c r="H80" s="104" t="str">
        <f t="shared" si="324"/>
        <v/>
      </c>
      <c r="I80" s="102"/>
      <c r="J80" s="104" t="str">
        <f t="shared" si="412"/>
        <v/>
      </c>
      <c r="K80" s="102"/>
      <c r="L80" s="102"/>
      <c r="M80" s="104" t="str">
        <f t="shared" si="325"/>
        <v/>
      </c>
      <c r="N80" s="102"/>
      <c r="O80" s="104" t="str">
        <f t="shared" si="413"/>
        <v/>
      </c>
      <c r="P80" s="102"/>
      <c r="Q80" s="102"/>
      <c r="R80" s="104" t="str">
        <f t="shared" si="326"/>
        <v/>
      </c>
      <c r="S80" s="102"/>
      <c r="T80" s="104" t="str">
        <f t="shared" si="414"/>
        <v/>
      </c>
      <c r="U80" s="102"/>
      <c r="V80" s="102"/>
      <c r="W80" s="104" t="str">
        <f t="shared" si="327"/>
        <v/>
      </c>
      <c r="X80" s="102"/>
      <c r="Y80" s="104" t="str">
        <f t="shared" si="415"/>
        <v/>
      </c>
      <c r="Z80" s="102"/>
      <c r="AA80" s="102"/>
      <c r="AB80" s="104" t="str">
        <f t="shared" si="328"/>
        <v/>
      </c>
      <c r="AC80" s="102"/>
      <c r="AD80" s="104" t="str">
        <f t="shared" si="416"/>
        <v/>
      </c>
      <c r="AE80" s="104" t="str">
        <f t="shared" si="417"/>
        <v/>
      </c>
      <c r="AF80" s="104" t="str">
        <f t="shared" si="418"/>
        <v/>
      </c>
      <c r="AG80" s="104" t="str">
        <f t="shared" si="419"/>
        <v/>
      </c>
      <c r="AH80" s="104" t="str">
        <f t="shared" si="420"/>
        <v/>
      </c>
      <c r="AI80" s="104" t="str">
        <f t="shared" si="421"/>
        <v/>
      </c>
      <c r="AJ80" s="105" t="str">
        <f t="shared" si="329"/>
        <v/>
      </c>
      <c r="AK80" s="109" t="str">
        <f t="shared" si="330"/>
        <v/>
      </c>
      <c r="AL80" s="102"/>
      <c r="AM80" s="102"/>
      <c r="AN80" s="104" t="str">
        <f t="shared" si="331"/>
        <v/>
      </c>
      <c r="AO80" s="102"/>
      <c r="AP80" s="104" t="str">
        <f t="shared" si="422"/>
        <v/>
      </c>
      <c r="AQ80" s="102"/>
      <c r="AR80" s="102"/>
      <c r="AS80" s="104" t="str">
        <f t="shared" si="332"/>
        <v/>
      </c>
      <c r="AT80" s="102"/>
      <c r="AU80" s="104" t="str">
        <f t="shared" si="423"/>
        <v/>
      </c>
      <c r="AV80" s="102"/>
      <c r="AW80" s="102"/>
      <c r="AX80" s="104" t="str">
        <f t="shared" si="333"/>
        <v/>
      </c>
      <c r="AY80" s="102"/>
      <c r="AZ80" s="104" t="str">
        <f t="shared" si="424"/>
        <v/>
      </c>
      <c r="BA80" s="102"/>
      <c r="BB80" s="102"/>
      <c r="BC80" s="104" t="str">
        <f t="shared" si="334"/>
        <v/>
      </c>
      <c r="BD80" s="102"/>
      <c r="BE80" s="104" t="str">
        <f t="shared" si="425"/>
        <v/>
      </c>
      <c r="BF80" s="102"/>
      <c r="BG80" s="102"/>
      <c r="BH80" s="104" t="str">
        <f t="shared" si="335"/>
        <v/>
      </c>
      <c r="BI80" s="102"/>
      <c r="BJ80" s="104" t="str">
        <f t="shared" si="426"/>
        <v/>
      </c>
      <c r="BK80" s="104" t="str">
        <f t="shared" si="427"/>
        <v/>
      </c>
      <c r="BL80" s="104" t="str">
        <f t="shared" si="428"/>
        <v/>
      </c>
      <c r="BM80" s="104" t="str">
        <f t="shared" si="429"/>
        <v/>
      </c>
      <c r="BN80" s="104" t="str">
        <f t="shared" si="430"/>
        <v/>
      </c>
      <c r="BO80" s="104" t="str">
        <f t="shared" si="431"/>
        <v/>
      </c>
      <c r="BP80" s="105" t="str">
        <f t="shared" si="336"/>
        <v/>
      </c>
      <c r="BQ80" s="109" t="str">
        <f t="shared" si="432"/>
        <v/>
      </c>
      <c r="BR80" s="102"/>
      <c r="BS80" s="102"/>
      <c r="BT80" s="104" t="str">
        <f t="shared" si="337"/>
        <v/>
      </c>
      <c r="BU80" s="102"/>
      <c r="BV80" s="104" t="str">
        <f t="shared" si="433"/>
        <v/>
      </c>
      <c r="BW80" s="102"/>
      <c r="BX80" s="102"/>
      <c r="BY80" s="104" t="str">
        <f t="shared" si="338"/>
        <v/>
      </c>
      <c r="BZ80" s="102"/>
      <c r="CA80" s="104" t="str">
        <f t="shared" si="434"/>
        <v/>
      </c>
      <c r="CB80" s="102"/>
      <c r="CC80" s="102"/>
      <c r="CD80" s="104" t="str">
        <f t="shared" si="339"/>
        <v/>
      </c>
      <c r="CE80" s="102"/>
      <c r="CF80" s="104" t="str">
        <f t="shared" si="435"/>
        <v/>
      </c>
      <c r="CG80" s="102"/>
      <c r="CH80" s="102"/>
      <c r="CI80" s="104" t="str">
        <f t="shared" si="340"/>
        <v/>
      </c>
      <c r="CJ80" s="102"/>
      <c r="CK80" s="104" t="str">
        <f t="shared" si="436"/>
        <v/>
      </c>
      <c r="CL80" s="102"/>
      <c r="CM80" s="102"/>
      <c r="CN80" s="104" t="str">
        <f t="shared" si="341"/>
        <v/>
      </c>
      <c r="CO80" s="102"/>
      <c r="CP80" s="104" t="str">
        <f t="shared" si="437"/>
        <v/>
      </c>
      <c r="CQ80" s="104" t="str">
        <f t="shared" si="438"/>
        <v/>
      </c>
      <c r="CR80" s="104" t="str">
        <f t="shared" si="439"/>
        <v/>
      </c>
      <c r="CS80" s="104" t="str">
        <f t="shared" si="440"/>
        <v/>
      </c>
      <c r="CT80" s="104" t="str">
        <f t="shared" si="441"/>
        <v/>
      </c>
      <c r="CU80" s="104" t="str">
        <f t="shared" si="442"/>
        <v/>
      </c>
      <c r="CV80" s="105" t="str">
        <f t="shared" si="342"/>
        <v/>
      </c>
      <c r="CW80" s="109" t="str">
        <f t="shared" si="443"/>
        <v/>
      </c>
      <c r="CX80" s="102"/>
      <c r="CY80" s="102"/>
      <c r="CZ80" s="104" t="str">
        <f t="shared" si="343"/>
        <v/>
      </c>
      <c r="DA80" s="102"/>
      <c r="DB80" s="104" t="str">
        <f t="shared" si="444"/>
        <v/>
      </c>
      <c r="DC80" s="102"/>
      <c r="DD80" s="102"/>
      <c r="DE80" s="104" t="str">
        <f t="shared" si="344"/>
        <v/>
      </c>
      <c r="DF80" s="102"/>
      <c r="DG80" s="104" t="str">
        <f t="shared" si="445"/>
        <v/>
      </c>
      <c r="DH80" s="102"/>
      <c r="DI80" s="102"/>
      <c r="DJ80" s="104" t="str">
        <f t="shared" si="345"/>
        <v/>
      </c>
      <c r="DK80" s="102"/>
      <c r="DL80" s="104" t="str">
        <f t="shared" si="446"/>
        <v/>
      </c>
      <c r="DM80" s="102"/>
      <c r="DN80" s="102"/>
      <c r="DO80" s="104" t="str">
        <f t="shared" si="346"/>
        <v/>
      </c>
      <c r="DP80" s="102"/>
      <c r="DQ80" s="104" t="str">
        <f t="shared" si="447"/>
        <v/>
      </c>
      <c r="DR80" s="102"/>
      <c r="DS80" s="102"/>
      <c r="DT80" s="104" t="str">
        <f t="shared" si="347"/>
        <v/>
      </c>
      <c r="DU80" s="102"/>
      <c r="DV80" s="104" t="str">
        <f t="shared" si="448"/>
        <v/>
      </c>
      <c r="DW80" s="104" t="str">
        <f t="shared" si="449"/>
        <v/>
      </c>
      <c r="DX80" s="104" t="str">
        <f t="shared" si="450"/>
        <v/>
      </c>
      <c r="DY80" s="104" t="str">
        <f t="shared" si="451"/>
        <v/>
      </c>
      <c r="DZ80" s="104" t="str">
        <f t="shared" si="452"/>
        <v/>
      </c>
      <c r="EA80" s="104" t="str">
        <f t="shared" si="453"/>
        <v/>
      </c>
      <c r="EB80" s="105" t="str">
        <f t="shared" si="348"/>
        <v/>
      </c>
      <c r="EC80" s="109" t="str">
        <f t="shared" si="454"/>
        <v/>
      </c>
      <c r="ED80" s="102"/>
      <c r="EE80" s="102"/>
      <c r="EF80" s="104" t="str">
        <f t="shared" si="349"/>
        <v/>
      </c>
      <c r="EG80" s="102"/>
      <c r="EH80" s="104" t="str">
        <f t="shared" si="455"/>
        <v/>
      </c>
      <c r="EI80" s="102"/>
      <c r="EJ80" s="102"/>
      <c r="EK80" s="104" t="str">
        <f t="shared" si="350"/>
        <v/>
      </c>
      <c r="EL80" s="102"/>
      <c r="EM80" s="104" t="str">
        <f t="shared" si="456"/>
        <v/>
      </c>
      <c r="EN80" s="102"/>
      <c r="EO80" s="102"/>
      <c r="EP80" s="104" t="str">
        <f t="shared" si="351"/>
        <v/>
      </c>
      <c r="EQ80" s="102"/>
      <c r="ER80" s="104" t="str">
        <f t="shared" si="457"/>
        <v/>
      </c>
      <c r="ES80" s="102"/>
      <c r="ET80" s="102"/>
      <c r="EU80" s="104" t="str">
        <f t="shared" si="352"/>
        <v/>
      </c>
      <c r="EV80" s="102"/>
      <c r="EW80" s="104" t="str">
        <f t="shared" si="458"/>
        <v/>
      </c>
      <c r="EX80" s="102"/>
      <c r="EY80" s="102"/>
      <c r="EZ80" s="104" t="str">
        <f t="shared" si="353"/>
        <v/>
      </c>
      <c r="FA80" s="102"/>
      <c r="FB80" s="104" t="str">
        <f t="shared" si="459"/>
        <v/>
      </c>
      <c r="FC80" s="104" t="str">
        <f t="shared" si="460"/>
        <v/>
      </c>
      <c r="FD80" s="104" t="str">
        <f t="shared" si="461"/>
        <v/>
      </c>
      <c r="FE80" s="104" t="str">
        <f t="shared" si="462"/>
        <v/>
      </c>
      <c r="FF80" s="104" t="str">
        <f t="shared" si="463"/>
        <v/>
      </c>
      <c r="FG80" s="104" t="str">
        <f t="shared" si="464"/>
        <v/>
      </c>
      <c r="FH80" s="105" t="str">
        <f t="shared" si="354"/>
        <v/>
      </c>
      <c r="FI80" s="109" t="str">
        <f t="shared" si="465"/>
        <v/>
      </c>
      <c r="FJ80" s="102"/>
      <c r="FK80" s="102"/>
      <c r="FL80" s="104" t="str">
        <f t="shared" si="355"/>
        <v/>
      </c>
      <c r="FM80" s="102"/>
      <c r="FN80" s="104" t="str">
        <f t="shared" si="466"/>
        <v/>
      </c>
      <c r="FO80" s="102"/>
      <c r="FP80" s="102"/>
      <c r="FQ80" s="104" t="str">
        <f t="shared" si="356"/>
        <v/>
      </c>
      <c r="FR80" s="102"/>
      <c r="FS80" s="104" t="str">
        <f t="shared" si="467"/>
        <v/>
      </c>
      <c r="FT80" s="102"/>
      <c r="FU80" s="102"/>
      <c r="FV80" s="104" t="str">
        <f t="shared" si="357"/>
        <v/>
      </c>
      <c r="FW80" s="102"/>
      <c r="FX80" s="104" t="str">
        <f t="shared" si="468"/>
        <v/>
      </c>
      <c r="FY80" s="102"/>
      <c r="FZ80" s="102"/>
      <c r="GA80" s="104" t="str">
        <f t="shared" si="358"/>
        <v/>
      </c>
      <c r="GB80" s="102"/>
      <c r="GC80" s="104" t="str">
        <f t="shared" si="469"/>
        <v/>
      </c>
      <c r="GD80" s="102"/>
      <c r="GE80" s="102"/>
      <c r="GF80" s="104" t="str">
        <f t="shared" si="359"/>
        <v/>
      </c>
      <c r="GG80" s="102"/>
      <c r="GH80" s="104" t="str">
        <f t="shared" si="470"/>
        <v/>
      </c>
      <c r="GI80" s="104" t="str">
        <f t="shared" si="471"/>
        <v/>
      </c>
      <c r="GJ80" s="104" t="str">
        <f t="shared" si="472"/>
        <v/>
      </c>
      <c r="GK80" s="104" t="str">
        <f t="shared" si="473"/>
        <v/>
      </c>
      <c r="GL80" s="104" t="str">
        <f t="shared" si="474"/>
        <v/>
      </c>
      <c r="GM80" s="104" t="str">
        <f t="shared" si="475"/>
        <v/>
      </c>
      <c r="GN80" s="105" t="str">
        <f t="shared" si="360"/>
        <v/>
      </c>
      <c r="GO80" s="109" t="str">
        <f t="shared" si="476"/>
        <v/>
      </c>
      <c r="GP80" s="102"/>
      <c r="GQ80" s="102"/>
      <c r="GR80" s="104" t="str">
        <f t="shared" si="361"/>
        <v/>
      </c>
      <c r="GS80" s="102"/>
      <c r="GT80" s="104" t="str">
        <f t="shared" si="477"/>
        <v/>
      </c>
      <c r="GU80" s="102"/>
      <c r="GV80" s="102"/>
      <c r="GW80" s="104" t="str">
        <f t="shared" si="362"/>
        <v/>
      </c>
      <c r="GX80" s="102"/>
      <c r="GY80" s="104" t="str">
        <f t="shared" si="478"/>
        <v/>
      </c>
      <c r="GZ80" s="102"/>
      <c r="HA80" s="102"/>
      <c r="HB80" s="104" t="str">
        <f t="shared" si="363"/>
        <v/>
      </c>
      <c r="HC80" s="102"/>
      <c r="HD80" s="104" t="str">
        <f t="shared" si="479"/>
        <v/>
      </c>
      <c r="HE80" s="102"/>
      <c r="HF80" s="102"/>
      <c r="HG80" s="104" t="str">
        <f t="shared" si="364"/>
        <v/>
      </c>
      <c r="HH80" s="102"/>
      <c r="HI80" s="104" t="str">
        <f t="shared" si="480"/>
        <v/>
      </c>
      <c r="HJ80" s="102"/>
      <c r="HK80" s="102"/>
      <c r="HL80" s="104" t="str">
        <f t="shared" si="365"/>
        <v/>
      </c>
      <c r="HM80" s="102"/>
      <c r="HN80" s="104" t="str">
        <f t="shared" si="481"/>
        <v/>
      </c>
      <c r="HO80" s="104" t="str">
        <f t="shared" si="482"/>
        <v/>
      </c>
      <c r="HP80" s="104" t="str">
        <f t="shared" si="483"/>
        <v/>
      </c>
      <c r="HQ80" s="104" t="str">
        <f t="shared" si="484"/>
        <v/>
      </c>
      <c r="HR80" s="104" t="str">
        <f t="shared" si="485"/>
        <v/>
      </c>
      <c r="HS80" s="104" t="str">
        <f t="shared" si="486"/>
        <v/>
      </c>
      <c r="HT80" s="105" t="str">
        <f t="shared" si="366"/>
        <v/>
      </c>
      <c r="HU80" s="109" t="str">
        <f t="shared" si="487"/>
        <v/>
      </c>
      <c r="HV80" s="102"/>
      <c r="HW80" s="102"/>
      <c r="HX80" s="104" t="str">
        <f t="shared" si="367"/>
        <v/>
      </c>
      <c r="HY80" s="102"/>
      <c r="HZ80" s="104" t="str">
        <f t="shared" si="488"/>
        <v/>
      </c>
      <c r="IA80" s="102"/>
      <c r="IB80" s="102"/>
      <c r="IC80" s="104" t="str">
        <f t="shared" si="368"/>
        <v/>
      </c>
      <c r="ID80" s="102"/>
      <c r="IE80" s="104" t="str">
        <f t="shared" si="489"/>
        <v/>
      </c>
      <c r="IF80" s="102"/>
      <c r="IG80" s="102"/>
      <c r="IH80" s="104" t="str">
        <f t="shared" si="369"/>
        <v/>
      </c>
      <c r="II80" s="102"/>
      <c r="IJ80" s="104" t="str">
        <f t="shared" si="490"/>
        <v/>
      </c>
      <c r="IK80" s="102"/>
      <c r="IL80" s="102"/>
      <c r="IM80" s="104" t="str">
        <f t="shared" si="370"/>
        <v/>
      </c>
      <c r="IN80" s="102"/>
      <c r="IO80" s="104" t="str">
        <f t="shared" si="491"/>
        <v/>
      </c>
      <c r="IP80" s="102"/>
      <c r="IQ80" s="102"/>
      <c r="IR80" s="104" t="str">
        <f t="shared" si="371"/>
        <v/>
      </c>
      <c r="IS80" s="102"/>
      <c r="IT80" s="104" t="str">
        <f t="shared" si="492"/>
        <v/>
      </c>
      <c r="IU80" s="104" t="str">
        <f t="shared" si="493"/>
        <v/>
      </c>
      <c r="IV80" s="104" t="str">
        <f t="shared" si="494"/>
        <v/>
      </c>
      <c r="IW80" s="104" t="str">
        <f t="shared" si="495"/>
        <v/>
      </c>
      <c r="IX80" s="104" t="str">
        <f t="shared" si="496"/>
        <v/>
      </c>
      <c r="IY80" s="104" t="str">
        <f t="shared" si="497"/>
        <v/>
      </c>
      <c r="IZ80" s="105" t="str">
        <f t="shared" si="372"/>
        <v/>
      </c>
      <c r="JA80" s="109" t="str">
        <f t="shared" si="498"/>
        <v/>
      </c>
      <c r="JB80" s="102"/>
      <c r="JC80" s="102"/>
      <c r="JD80" s="104" t="str">
        <f t="shared" si="373"/>
        <v/>
      </c>
      <c r="JE80" s="102"/>
      <c r="JF80" s="104" t="str">
        <f t="shared" si="499"/>
        <v/>
      </c>
      <c r="JG80" s="102"/>
      <c r="JH80" s="102"/>
      <c r="JI80" s="104" t="str">
        <f t="shared" si="374"/>
        <v/>
      </c>
      <c r="JJ80" s="102"/>
      <c r="JK80" s="104" t="str">
        <f t="shared" si="500"/>
        <v/>
      </c>
      <c r="JL80" s="102"/>
      <c r="JM80" s="102"/>
      <c r="JN80" s="104" t="str">
        <f t="shared" si="375"/>
        <v/>
      </c>
      <c r="JO80" s="102"/>
      <c r="JP80" s="104" t="str">
        <f t="shared" si="501"/>
        <v/>
      </c>
      <c r="JQ80" s="102"/>
      <c r="JR80" s="102"/>
      <c r="JS80" s="104" t="str">
        <f t="shared" si="376"/>
        <v/>
      </c>
      <c r="JT80" s="102"/>
      <c r="JU80" s="104" t="str">
        <f t="shared" si="502"/>
        <v/>
      </c>
      <c r="JV80" s="102"/>
      <c r="JW80" s="102"/>
      <c r="JX80" s="104" t="str">
        <f t="shared" si="377"/>
        <v/>
      </c>
      <c r="JY80" s="102"/>
      <c r="JZ80" s="104" t="str">
        <f t="shared" si="503"/>
        <v/>
      </c>
      <c r="KA80" s="104" t="str">
        <f t="shared" si="504"/>
        <v/>
      </c>
      <c r="KB80" s="104" t="str">
        <f t="shared" si="505"/>
        <v/>
      </c>
      <c r="KC80" s="104" t="str">
        <f t="shared" si="506"/>
        <v/>
      </c>
      <c r="KD80" s="104" t="str">
        <f t="shared" si="507"/>
        <v/>
      </c>
      <c r="KE80" s="104" t="str">
        <f t="shared" si="508"/>
        <v/>
      </c>
      <c r="KF80" s="105" t="str">
        <f t="shared" si="378"/>
        <v/>
      </c>
      <c r="KG80" s="109" t="str">
        <f t="shared" si="509"/>
        <v/>
      </c>
      <c r="KH80" s="102"/>
      <c r="KI80" s="102"/>
      <c r="KJ80" s="104" t="str">
        <f t="shared" si="379"/>
        <v/>
      </c>
      <c r="KK80" s="102"/>
      <c r="KL80" s="104" t="str">
        <f t="shared" si="510"/>
        <v/>
      </c>
      <c r="KM80" s="102"/>
      <c r="KN80" s="102"/>
      <c r="KO80" s="104" t="str">
        <f t="shared" si="380"/>
        <v/>
      </c>
      <c r="KP80" s="102"/>
      <c r="KQ80" s="104" t="str">
        <f t="shared" si="511"/>
        <v/>
      </c>
      <c r="KR80" s="102"/>
      <c r="KS80" s="102"/>
      <c r="KT80" s="104" t="str">
        <f t="shared" si="381"/>
        <v/>
      </c>
      <c r="KU80" s="102"/>
      <c r="KV80" s="104" t="str">
        <f t="shared" si="512"/>
        <v/>
      </c>
      <c r="KW80" s="102"/>
      <c r="KX80" s="102"/>
      <c r="KY80" s="104" t="str">
        <f t="shared" si="382"/>
        <v/>
      </c>
      <c r="KZ80" s="102"/>
      <c r="LA80" s="104" t="str">
        <f t="shared" si="513"/>
        <v/>
      </c>
      <c r="LB80" s="102"/>
      <c r="LC80" s="102"/>
      <c r="LD80" s="104" t="str">
        <f t="shared" si="383"/>
        <v/>
      </c>
      <c r="LE80" s="102"/>
      <c r="LF80" s="104" t="str">
        <f t="shared" si="514"/>
        <v/>
      </c>
      <c r="LG80" s="104" t="str">
        <f t="shared" si="515"/>
        <v/>
      </c>
      <c r="LH80" s="104" t="str">
        <f t="shared" si="516"/>
        <v/>
      </c>
      <c r="LI80" s="104" t="str">
        <f t="shared" si="517"/>
        <v/>
      </c>
      <c r="LJ80" s="104" t="str">
        <f t="shared" si="518"/>
        <v/>
      </c>
      <c r="LK80" s="104" t="str">
        <f t="shared" si="519"/>
        <v/>
      </c>
      <c r="LL80" s="105" t="str">
        <f t="shared" si="384"/>
        <v/>
      </c>
      <c r="LM80" s="109" t="str">
        <f t="shared" si="520"/>
        <v/>
      </c>
      <c r="LN80" s="102"/>
      <c r="LO80" s="102"/>
      <c r="LP80" s="104" t="str">
        <f t="shared" si="385"/>
        <v/>
      </c>
      <c r="LQ80" s="102"/>
      <c r="LR80" s="104" t="str">
        <f t="shared" si="521"/>
        <v/>
      </c>
      <c r="LS80" s="102"/>
      <c r="LT80" s="102"/>
      <c r="LU80" s="104" t="str">
        <f t="shared" si="386"/>
        <v/>
      </c>
      <c r="LV80" s="102"/>
      <c r="LW80" s="104" t="str">
        <f t="shared" si="522"/>
        <v/>
      </c>
      <c r="LX80" s="102"/>
      <c r="LY80" s="102"/>
      <c r="LZ80" s="104" t="str">
        <f t="shared" si="387"/>
        <v/>
      </c>
      <c r="MA80" s="102"/>
      <c r="MB80" s="104" t="str">
        <f t="shared" si="523"/>
        <v/>
      </c>
      <c r="MC80" s="102"/>
      <c r="MD80" s="102"/>
      <c r="ME80" s="104" t="str">
        <f t="shared" si="388"/>
        <v/>
      </c>
      <c r="MF80" s="102"/>
      <c r="MG80" s="104" t="str">
        <f t="shared" si="524"/>
        <v/>
      </c>
      <c r="MH80" s="102"/>
      <c r="MI80" s="102"/>
      <c r="MJ80" s="104" t="str">
        <f t="shared" si="389"/>
        <v/>
      </c>
      <c r="MK80" s="102"/>
      <c r="ML80" s="104" t="str">
        <f t="shared" si="525"/>
        <v/>
      </c>
      <c r="MM80" s="104" t="str">
        <f t="shared" si="526"/>
        <v/>
      </c>
      <c r="MN80" s="104" t="str">
        <f t="shared" si="527"/>
        <v/>
      </c>
      <c r="MO80" s="104" t="str">
        <f t="shared" si="528"/>
        <v/>
      </c>
      <c r="MP80" s="104" t="str">
        <f t="shared" si="529"/>
        <v/>
      </c>
      <c r="MQ80" s="104" t="str">
        <f t="shared" si="530"/>
        <v/>
      </c>
      <c r="MR80" s="105" t="str">
        <f t="shared" si="390"/>
        <v/>
      </c>
      <c r="MS80" s="109" t="str">
        <f t="shared" si="531"/>
        <v/>
      </c>
      <c r="MT80" s="102"/>
      <c r="MU80" s="102"/>
      <c r="MV80" s="104" t="str">
        <f t="shared" si="391"/>
        <v/>
      </c>
      <c r="MW80" s="102"/>
      <c r="MX80" s="104" t="str">
        <f t="shared" si="532"/>
        <v/>
      </c>
      <c r="MY80" s="102"/>
      <c r="MZ80" s="102"/>
      <c r="NA80" s="104" t="str">
        <f t="shared" si="392"/>
        <v/>
      </c>
      <c r="NB80" s="102"/>
      <c r="NC80" s="104" t="str">
        <f t="shared" si="533"/>
        <v/>
      </c>
      <c r="ND80" s="102"/>
      <c r="NE80" s="102"/>
      <c r="NF80" s="104" t="str">
        <f t="shared" si="393"/>
        <v/>
      </c>
      <c r="NG80" s="102"/>
      <c r="NH80" s="104" t="str">
        <f t="shared" si="534"/>
        <v/>
      </c>
      <c r="NI80" s="102"/>
      <c r="NJ80" s="102"/>
      <c r="NK80" s="104" t="str">
        <f t="shared" si="394"/>
        <v/>
      </c>
      <c r="NL80" s="102"/>
      <c r="NM80" s="104" t="str">
        <f t="shared" si="535"/>
        <v/>
      </c>
      <c r="NN80" s="102"/>
      <c r="NO80" s="102"/>
      <c r="NP80" s="104" t="str">
        <f t="shared" si="395"/>
        <v/>
      </c>
      <c r="NQ80" s="102"/>
      <c r="NR80" s="104" t="str">
        <f t="shared" si="536"/>
        <v/>
      </c>
      <c r="NS80" s="104" t="str">
        <f t="shared" si="537"/>
        <v/>
      </c>
      <c r="NT80" s="104" t="str">
        <f t="shared" si="538"/>
        <v/>
      </c>
      <c r="NU80" s="104" t="str">
        <f t="shared" si="539"/>
        <v/>
      </c>
      <c r="NV80" s="104" t="str">
        <f t="shared" si="540"/>
        <v/>
      </c>
      <c r="NW80" s="104" t="str">
        <f t="shared" si="541"/>
        <v/>
      </c>
      <c r="NX80" s="105" t="str">
        <f t="shared" si="396"/>
        <v/>
      </c>
      <c r="NY80" s="109" t="str">
        <f t="shared" si="542"/>
        <v/>
      </c>
      <c r="OA80" s="104" t="str">
        <f t="shared" si="397"/>
        <v/>
      </c>
      <c r="OB80" s="104" t="str">
        <f t="shared" si="398"/>
        <v/>
      </c>
      <c r="OC80" s="104" t="str">
        <f t="shared" si="399"/>
        <v/>
      </c>
      <c r="OD80" s="104" t="str">
        <f t="shared" si="400"/>
        <v/>
      </c>
      <c r="OE80" s="104" t="str">
        <f t="shared" si="401"/>
        <v/>
      </c>
      <c r="OF80" s="104" t="str">
        <f t="shared" si="402"/>
        <v/>
      </c>
      <c r="OG80" s="104" t="str">
        <f t="shared" si="403"/>
        <v/>
      </c>
      <c r="OH80" s="104" t="str">
        <f t="shared" si="404"/>
        <v/>
      </c>
      <c r="OI80" s="104" t="str">
        <f t="shared" si="405"/>
        <v/>
      </c>
      <c r="OJ80" s="104" t="str">
        <f t="shared" si="406"/>
        <v/>
      </c>
      <c r="OK80" s="104" t="str">
        <f t="shared" si="407"/>
        <v/>
      </c>
      <c r="OL80" s="104" t="str">
        <f t="shared" si="408"/>
        <v/>
      </c>
      <c r="OM80" s="134"/>
      <c r="ON80" s="104" t="str">
        <f t="shared" si="409"/>
        <v/>
      </c>
      <c r="OO80" s="104" t="str">
        <f t="shared" si="410"/>
        <v/>
      </c>
      <c r="OP80" s="104" t="str">
        <f t="shared" si="543"/>
        <v/>
      </c>
      <c r="OQ80" s="104" t="str">
        <f t="shared" si="544"/>
        <v/>
      </c>
      <c r="OR80" s="105" t="str">
        <f t="shared" si="545"/>
        <v/>
      </c>
      <c r="OS80" s="105" t="str">
        <f t="shared" si="546"/>
        <v/>
      </c>
      <c r="OT80" s="134"/>
      <c r="OU80" s="109" t="str">
        <f t="shared" si="411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236"/>
        <v>76</v>
      </c>
      <c r="B81" s="237"/>
      <c r="C81" s="237"/>
      <c r="D81" s="237"/>
      <c r="E81" s="238"/>
      <c r="F81" s="102"/>
      <c r="G81" s="102"/>
      <c r="H81" s="104" t="str">
        <f t="shared" si="324"/>
        <v/>
      </c>
      <c r="I81" s="102"/>
      <c r="J81" s="104" t="str">
        <f t="shared" si="412"/>
        <v/>
      </c>
      <c r="K81" s="102"/>
      <c r="L81" s="102"/>
      <c r="M81" s="104" t="str">
        <f t="shared" si="325"/>
        <v/>
      </c>
      <c r="N81" s="102"/>
      <c r="O81" s="104" t="str">
        <f t="shared" si="413"/>
        <v/>
      </c>
      <c r="P81" s="102"/>
      <c r="Q81" s="102"/>
      <c r="R81" s="104" t="str">
        <f t="shared" si="326"/>
        <v/>
      </c>
      <c r="S81" s="102"/>
      <c r="T81" s="104" t="str">
        <f t="shared" si="414"/>
        <v/>
      </c>
      <c r="U81" s="102"/>
      <c r="V81" s="102"/>
      <c r="W81" s="104" t="str">
        <f t="shared" si="327"/>
        <v/>
      </c>
      <c r="X81" s="102"/>
      <c r="Y81" s="104" t="str">
        <f t="shared" si="415"/>
        <v/>
      </c>
      <c r="Z81" s="102"/>
      <c r="AA81" s="102"/>
      <c r="AB81" s="104" t="str">
        <f t="shared" si="328"/>
        <v/>
      </c>
      <c r="AC81" s="102"/>
      <c r="AD81" s="104" t="str">
        <f t="shared" si="416"/>
        <v/>
      </c>
      <c r="AE81" s="104" t="str">
        <f t="shared" si="417"/>
        <v/>
      </c>
      <c r="AF81" s="104" t="str">
        <f t="shared" si="418"/>
        <v/>
      </c>
      <c r="AG81" s="104" t="str">
        <f t="shared" si="419"/>
        <v/>
      </c>
      <c r="AH81" s="104" t="str">
        <f t="shared" si="420"/>
        <v/>
      </c>
      <c r="AI81" s="104" t="str">
        <f t="shared" si="421"/>
        <v/>
      </c>
      <c r="AJ81" s="105" t="str">
        <f t="shared" si="329"/>
        <v/>
      </c>
      <c r="AK81" s="109" t="str">
        <f t="shared" si="330"/>
        <v/>
      </c>
      <c r="AL81" s="102"/>
      <c r="AM81" s="102"/>
      <c r="AN81" s="104" t="str">
        <f t="shared" si="331"/>
        <v/>
      </c>
      <c r="AO81" s="102"/>
      <c r="AP81" s="104" t="str">
        <f t="shared" si="422"/>
        <v/>
      </c>
      <c r="AQ81" s="102"/>
      <c r="AR81" s="102"/>
      <c r="AS81" s="104" t="str">
        <f t="shared" si="332"/>
        <v/>
      </c>
      <c r="AT81" s="102"/>
      <c r="AU81" s="104" t="str">
        <f t="shared" si="423"/>
        <v/>
      </c>
      <c r="AV81" s="102"/>
      <c r="AW81" s="102"/>
      <c r="AX81" s="104" t="str">
        <f t="shared" si="333"/>
        <v/>
      </c>
      <c r="AY81" s="102"/>
      <c r="AZ81" s="104" t="str">
        <f t="shared" si="424"/>
        <v/>
      </c>
      <c r="BA81" s="102"/>
      <c r="BB81" s="102"/>
      <c r="BC81" s="104" t="str">
        <f t="shared" si="334"/>
        <v/>
      </c>
      <c r="BD81" s="102"/>
      <c r="BE81" s="104" t="str">
        <f t="shared" si="425"/>
        <v/>
      </c>
      <c r="BF81" s="102"/>
      <c r="BG81" s="102"/>
      <c r="BH81" s="104" t="str">
        <f t="shared" si="335"/>
        <v/>
      </c>
      <c r="BI81" s="102"/>
      <c r="BJ81" s="104" t="str">
        <f t="shared" si="426"/>
        <v/>
      </c>
      <c r="BK81" s="104" t="str">
        <f t="shared" si="427"/>
        <v/>
      </c>
      <c r="BL81" s="104" t="str">
        <f t="shared" si="428"/>
        <v/>
      </c>
      <c r="BM81" s="104" t="str">
        <f t="shared" si="429"/>
        <v/>
      </c>
      <c r="BN81" s="104" t="str">
        <f t="shared" si="430"/>
        <v/>
      </c>
      <c r="BO81" s="104" t="str">
        <f t="shared" si="431"/>
        <v/>
      </c>
      <c r="BP81" s="105" t="str">
        <f t="shared" si="336"/>
        <v/>
      </c>
      <c r="BQ81" s="109" t="str">
        <f t="shared" si="432"/>
        <v/>
      </c>
      <c r="BR81" s="102"/>
      <c r="BS81" s="102"/>
      <c r="BT81" s="104" t="str">
        <f t="shared" si="337"/>
        <v/>
      </c>
      <c r="BU81" s="102"/>
      <c r="BV81" s="104" t="str">
        <f t="shared" si="433"/>
        <v/>
      </c>
      <c r="BW81" s="102"/>
      <c r="BX81" s="102"/>
      <c r="BY81" s="104" t="str">
        <f t="shared" si="338"/>
        <v/>
      </c>
      <c r="BZ81" s="102"/>
      <c r="CA81" s="104" t="str">
        <f t="shared" si="434"/>
        <v/>
      </c>
      <c r="CB81" s="102"/>
      <c r="CC81" s="102"/>
      <c r="CD81" s="104" t="str">
        <f t="shared" si="339"/>
        <v/>
      </c>
      <c r="CE81" s="102"/>
      <c r="CF81" s="104" t="str">
        <f t="shared" si="435"/>
        <v/>
      </c>
      <c r="CG81" s="102"/>
      <c r="CH81" s="102"/>
      <c r="CI81" s="104" t="str">
        <f t="shared" si="340"/>
        <v/>
      </c>
      <c r="CJ81" s="102"/>
      <c r="CK81" s="104" t="str">
        <f t="shared" si="436"/>
        <v/>
      </c>
      <c r="CL81" s="102"/>
      <c r="CM81" s="102"/>
      <c r="CN81" s="104" t="str">
        <f t="shared" si="341"/>
        <v/>
      </c>
      <c r="CO81" s="102"/>
      <c r="CP81" s="104" t="str">
        <f t="shared" si="437"/>
        <v/>
      </c>
      <c r="CQ81" s="104" t="str">
        <f t="shared" si="438"/>
        <v/>
      </c>
      <c r="CR81" s="104" t="str">
        <f t="shared" si="439"/>
        <v/>
      </c>
      <c r="CS81" s="104" t="str">
        <f t="shared" si="440"/>
        <v/>
      </c>
      <c r="CT81" s="104" t="str">
        <f t="shared" si="441"/>
        <v/>
      </c>
      <c r="CU81" s="104" t="str">
        <f t="shared" si="442"/>
        <v/>
      </c>
      <c r="CV81" s="105" t="str">
        <f t="shared" si="342"/>
        <v/>
      </c>
      <c r="CW81" s="109" t="str">
        <f t="shared" si="443"/>
        <v/>
      </c>
      <c r="CX81" s="102"/>
      <c r="CY81" s="102"/>
      <c r="CZ81" s="104" t="str">
        <f t="shared" si="343"/>
        <v/>
      </c>
      <c r="DA81" s="102"/>
      <c r="DB81" s="104" t="str">
        <f t="shared" si="444"/>
        <v/>
      </c>
      <c r="DC81" s="102"/>
      <c r="DD81" s="102"/>
      <c r="DE81" s="104" t="str">
        <f t="shared" si="344"/>
        <v/>
      </c>
      <c r="DF81" s="102"/>
      <c r="DG81" s="104" t="str">
        <f t="shared" si="445"/>
        <v/>
      </c>
      <c r="DH81" s="102"/>
      <c r="DI81" s="102"/>
      <c r="DJ81" s="104" t="str">
        <f t="shared" si="345"/>
        <v/>
      </c>
      <c r="DK81" s="102"/>
      <c r="DL81" s="104" t="str">
        <f t="shared" si="446"/>
        <v/>
      </c>
      <c r="DM81" s="102"/>
      <c r="DN81" s="102"/>
      <c r="DO81" s="104" t="str">
        <f t="shared" si="346"/>
        <v/>
      </c>
      <c r="DP81" s="102"/>
      <c r="DQ81" s="104" t="str">
        <f t="shared" si="447"/>
        <v/>
      </c>
      <c r="DR81" s="102"/>
      <c r="DS81" s="102"/>
      <c r="DT81" s="104" t="str">
        <f t="shared" si="347"/>
        <v/>
      </c>
      <c r="DU81" s="102"/>
      <c r="DV81" s="104" t="str">
        <f t="shared" si="448"/>
        <v/>
      </c>
      <c r="DW81" s="104" t="str">
        <f t="shared" si="449"/>
        <v/>
      </c>
      <c r="DX81" s="104" t="str">
        <f t="shared" si="450"/>
        <v/>
      </c>
      <c r="DY81" s="104" t="str">
        <f t="shared" si="451"/>
        <v/>
      </c>
      <c r="DZ81" s="104" t="str">
        <f t="shared" si="452"/>
        <v/>
      </c>
      <c r="EA81" s="104" t="str">
        <f t="shared" si="453"/>
        <v/>
      </c>
      <c r="EB81" s="105" t="str">
        <f t="shared" si="348"/>
        <v/>
      </c>
      <c r="EC81" s="109" t="str">
        <f t="shared" si="454"/>
        <v/>
      </c>
      <c r="ED81" s="102"/>
      <c r="EE81" s="102"/>
      <c r="EF81" s="104" t="str">
        <f t="shared" si="349"/>
        <v/>
      </c>
      <c r="EG81" s="102"/>
      <c r="EH81" s="104" t="str">
        <f t="shared" si="455"/>
        <v/>
      </c>
      <c r="EI81" s="102"/>
      <c r="EJ81" s="102"/>
      <c r="EK81" s="104" t="str">
        <f t="shared" si="350"/>
        <v/>
      </c>
      <c r="EL81" s="102"/>
      <c r="EM81" s="104" t="str">
        <f t="shared" si="456"/>
        <v/>
      </c>
      <c r="EN81" s="102"/>
      <c r="EO81" s="102"/>
      <c r="EP81" s="104" t="str">
        <f t="shared" si="351"/>
        <v/>
      </c>
      <c r="EQ81" s="102"/>
      <c r="ER81" s="104" t="str">
        <f t="shared" si="457"/>
        <v/>
      </c>
      <c r="ES81" s="102"/>
      <c r="ET81" s="102"/>
      <c r="EU81" s="104" t="str">
        <f t="shared" si="352"/>
        <v/>
      </c>
      <c r="EV81" s="102"/>
      <c r="EW81" s="104" t="str">
        <f t="shared" si="458"/>
        <v/>
      </c>
      <c r="EX81" s="102"/>
      <c r="EY81" s="102"/>
      <c r="EZ81" s="104" t="str">
        <f t="shared" si="353"/>
        <v/>
      </c>
      <c r="FA81" s="102"/>
      <c r="FB81" s="104" t="str">
        <f t="shared" si="459"/>
        <v/>
      </c>
      <c r="FC81" s="104" t="str">
        <f t="shared" si="460"/>
        <v/>
      </c>
      <c r="FD81" s="104" t="str">
        <f t="shared" si="461"/>
        <v/>
      </c>
      <c r="FE81" s="104" t="str">
        <f t="shared" si="462"/>
        <v/>
      </c>
      <c r="FF81" s="104" t="str">
        <f t="shared" si="463"/>
        <v/>
      </c>
      <c r="FG81" s="104" t="str">
        <f t="shared" si="464"/>
        <v/>
      </c>
      <c r="FH81" s="105" t="str">
        <f t="shared" si="354"/>
        <v/>
      </c>
      <c r="FI81" s="109" t="str">
        <f t="shared" si="465"/>
        <v/>
      </c>
      <c r="FJ81" s="102"/>
      <c r="FK81" s="102"/>
      <c r="FL81" s="104" t="str">
        <f t="shared" si="355"/>
        <v/>
      </c>
      <c r="FM81" s="102"/>
      <c r="FN81" s="104" t="str">
        <f t="shared" si="466"/>
        <v/>
      </c>
      <c r="FO81" s="102"/>
      <c r="FP81" s="102"/>
      <c r="FQ81" s="104" t="str">
        <f t="shared" si="356"/>
        <v/>
      </c>
      <c r="FR81" s="102"/>
      <c r="FS81" s="104" t="str">
        <f t="shared" si="467"/>
        <v/>
      </c>
      <c r="FT81" s="102"/>
      <c r="FU81" s="102"/>
      <c r="FV81" s="104" t="str">
        <f t="shared" si="357"/>
        <v/>
      </c>
      <c r="FW81" s="102"/>
      <c r="FX81" s="104" t="str">
        <f t="shared" si="468"/>
        <v/>
      </c>
      <c r="FY81" s="102"/>
      <c r="FZ81" s="102"/>
      <c r="GA81" s="104" t="str">
        <f t="shared" si="358"/>
        <v/>
      </c>
      <c r="GB81" s="102"/>
      <c r="GC81" s="104" t="str">
        <f t="shared" si="469"/>
        <v/>
      </c>
      <c r="GD81" s="102"/>
      <c r="GE81" s="102"/>
      <c r="GF81" s="104" t="str">
        <f t="shared" si="359"/>
        <v/>
      </c>
      <c r="GG81" s="102"/>
      <c r="GH81" s="104" t="str">
        <f t="shared" si="470"/>
        <v/>
      </c>
      <c r="GI81" s="104" t="str">
        <f t="shared" si="471"/>
        <v/>
      </c>
      <c r="GJ81" s="104" t="str">
        <f t="shared" si="472"/>
        <v/>
      </c>
      <c r="GK81" s="104" t="str">
        <f t="shared" si="473"/>
        <v/>
      </c>
      <c r="GL81" s="104" t="str">
        <f t="shared" si="474"/>
        <v/>
      </c>
      <c r="GM81" s="104" t="str">
        <f t="shared" si="475"/>
        <v/>
      </c>
      <c r="GN81" s="105" t="str">
        <f t="shared" si="360"/>
        <v/>
      </c>
      <c r="GO81" s="109" t="str">
        <f t="shared" si="476"/>
        <v/>
      </c>
      <c r="GP81" s="102"/>
      <c r="GQ81" s="102"/>
      <c r="GR81" s="104" t="str">
        <f t="shared" si="361"/>
        <v/>
      </c>
      <c r="GS81" s="102"/>
      <c r="GT81" s="104" t="str">
        <f t="shared" si="477"/>
        <v/>
      </c>
      <c r="GU81" s="102"/>
      <c r="GV81" s="102"/>
      <c r="GW81" s="104" t="str">
        <f t="shared" si="362"/>
        <v/>
      </c>
      <c r="GX81" s="102"/>
      <c r="GY81" s="104" t="str">
        <f t="shared" si="478"/>
        <v/>
      </c>
      <c r="GZ81" s="102"/>
      <c r="HA81" s="102"/>
      <c r="HB81" s="104" t="str">
        <f t="shared" si="363"/>
        <v/>
      </c>
      <c r="HC81" s="102"/>
      <c r="HD81" s="104" t="str">
        <f t="shared" si="479"/>
        <v/>
      </c>
      <c r="HE81" s="102"/>
      <c r="HF81" s="102"/>
      <c r="HG81" s="104" t="str">
        <f t="shared" si="364"/>
        <v/>
      </c>
      <c r="HH81" s="102"/>
      <c r="HI81" s="104" t="str">
        <f t="shared" si="480"/>
        <v/>
      </c>
      <c r="HJ81" s="102"/>
      <c r="HK81" s="102"/>
      <c r="HL81" s="104" t="str">
        <f t="shared" si="365"/>
        <v/>
      </c>
      <c r="HM81" s="102"/>
      <c r="HN81" s="104" t="str">
        <f t="shared" si="481"/>
        <v/>
      </c>
      <c r="HO81" s="104" t="str">
        <f t="shared" si="482"/>
        <v/>
      </c>
      <c r="HP81" s="104" t="str">
        <f t="shared" si="483"/>
        <v/>
      </c>
      <c r="HQ81" s="104" t="str">
        <f t="shared" si="484"/>
        <v/>
      </c>
      <c r="HR81" s="104" t="str">
        <f t="shared" si="485"/>
        <v/>
      </c>
      <c r="HS81" s="104" t="str">
        <f t="shared" si="486"/>
        <v/>
      </c>
      <c r="HT81" s="105" t="str">
        <f t="shared" si="366"/>
        <v/>
      </c>
      <c r="HU81" s="109" t="str">
        <f t="shared" si="487"/>
        <v/>
      </c>
      <c r="HV81" s="102"/>
      <c r="HW81" s="102"/>
      <c r="HX81" s="104" t="str">
        <f t="shared" si="367"/>
        <v/>
      </c>
      <c r="HY81" s="102"/>
      <c r="HZ81" s="104" t="str">
        <f t="shared" si="488"/>
        <v/>
      </c>
      <c r="IA81" s="102"/>
      <c r="IB81" s="102"/>
      <c r="IC81" s="104" t="str">
        <f t="shared" si="368"/>
        <v/>
      </c>
      <c r="ID81" s="102"/>
      <c r="IE81" s="104" t="str">
        <f t="shared" si="489"/>
        <v/>
      </c>
      <c r="IF81" s="102"/>
      <c r="IG81" s="102"/>
      <c r="IH81" s="104" t="str">
        <f t="shared" si="369"/>
        <v/>
      </c>
      <c r="II81" s="102"/>
      <c r="IJ81" s="104" t="str">
        <f t="shared" si="490"/>
        <v/>
      </c>
      <c r="IK81" s="102"/>
      <c r="IL81" s="102"/>
      <c r="IM81" s="104" t="str">
        <f t="shared" si="370"/>
        <v/>
      </c>
      <c r="IN81" s="102"/>
      <c r="IO81" s="104" t="str">
        <f t="shared" si="491"/>
        <v/>
      </c>
      <c r="IP81" s="102"/>
      <c r="IQ81" s="102"/>
      <c r="IR81" s="104" t="str">
        <f t="shared" si="371"/>
        <v/>
      </c>
      <c r="IS81" s="102"/>
      <c r="IT81" s="104" t="str">
        <f t="shared" si="492"/>
        <v/>
      </c>
      <c r="IU81" s="104" t="str">
        <f t="shared" si="493"/>
        <v/>
      </c>
      <c r="IV81" s="104" t="str">
        <f t="shared" si="494"/>
        <v/>
      </c>
      <c r="IW81" s="104" t="str">
        <f t="shared" si="495"/>
        <v/>
      </c>
      <c r="IX81" s="104" t="str">
        <f t="shared" si="496"/>
        <v/>
      </c>
      <c r="IY81" s="104" t="str">
        <f t="shared" si="497"/>
        <v/>
      </c>
      <c r="IZ81" s="105" t="str">
        <f t="shared" si="372"/>
        <v/>
      </c>
      <c r="JA81" s="109" t="str">
        <f t="shared" si="498"/>
        <v/>
      </c>
      <c r="JB81" s="102"/>
      <c r="JC81" s="102"/>
      <c r="JD81" s="104" t="str">
        <f t="shared" si="373"/>
        <v/>
      </c>
      <c r="JE81" s="102"/>
      <c r="JF81" s="104" t="str">
        <f t="shared" si="499"/>
        <v/>
      </c>
      <c r="JG81" s="102"/>
      <c r="JH81" s="102"/>
      <c r="JI81" s="104" t="str">
        <f t="shared" si="374"/>
        <v/>
      </c>
      <c r="JJ81" s="102"/>
      <c r="JK81" s="104" t="str">
        <f t="shared" si="500"/>
        <v/>
      </c>
      <c r="JL81" s="102"/>
      <c r="JM81" s="102"/>
      <c r="JN81" s="104" t="str">
        <f t="shared" si="375"/>
        <v/>
      </c>
      <c r="JO81" s="102"/>
      <c r="JP81" s="104" t="str">
        <f t="shared" si="501"/>
        <v/>
      </c>
      <c r="JQ81" s="102"/>
      <c r="JR81" s="102"/>
      <c r="JS81" s="104" t="str">
        <f t="shared" si="376"/>
        <v/>
      </c>
      <c r="JT81" s="102"/>
      <c r="JU81" s="104" t="str">
        <f t="shared" si="502"/>
        <v/>
      </c>
      <c r="JV81" s="102"/>
      <c r="JW81" s="102"/>
      <c r="JX81" s="104" t="str">
        <f t="shared" si="377"/>
        <v/>
      </c>
      <c r="JY81" s="102"/>
      <c r="JZ81" s="104" t="str">
        <f t="shared" si="503"/>
        <v/>
      </c>
      <c r="KA81" s="104" t="str">
        <f t="shared" si="504"/>
        <v/>
      </c>
      <c r="KB81" s="104" t="str">
        <f t="shared" si="505"/>
        <v/>
      </c>
      <c r="KC81" s="104" t="str">
        <f t="shared" si="506"/>
        <v/>
      </c>
      <c r="KD81" s="104" t="str">
        <f t="shared" si="507"/>
        <v/>
      </c>
      <c r="KE81" s="104" t="str">
        <f t="shared" si="508"/>
        <v/>
      </c>
      <c r="KF81" s="105" t="str">
        <f t="shared" si="378"/>
        <v/>
      </c>
      <c r="KG81" s="109" t="str">
        <f t="shared" si="509"/>
        <v/>
      </c>
      <c r="KH81" s="102"/>
      <c r="KI81" s="102"/>
      <c r="KJ81" s="104" t="str">
        <f t="shared" si="379"/>
        <v/>
      </c>
      <c r="KK81" s="102"/>
      <c r="KL81" s="104" t="str">
        <f t="shared" si="510"/>
        <v/>
      </c>
      <c r="KM81" s="102"/>
      <c r="KN81" s="102"/>
      <c r="KO81" s="104" t="str">
        <f t="shared" si="380"/>
        <v/>
      </c>
      <c r="KP81" s="102"/>
      <c r="KQ81" s="104" t="str">
        <f t="shared" si="511"/>
        <v/>
      </c>
      <c r="KR81" s="102"/>
      <c r="KS81" s="102"/>
      <c r="KT81" s="104" t="str">
        <f t="shared" si="381"/>
        <v/>
      </c>
      <c r="KU81" s="102"/>
      <c r="KV81" s="104" t="str">
        <f t="shared" si="512"/>
        <v/>
      </c>
      <c r="KW81" s="102"/>
      <c r="KX81" s="102"/>
      <c r="KY81" s="104" t="str">
        <f t="shared" si="382"/>
        <v/>
      </c>
      <c r="KZ81" s="102"/>
      <c r="LA81" s="104" t="str">
        <f t="shared" si="513"/>
        <v/>
      </c>
      <c r="LB81" s="102"/>
      <c r="LC81" s="102"/>
      <c r="LD81" s="104" t="str">
        <f t="shared" si="383"/>
        <v/>
      </c>
      <c r="LE81" s="102"/>
      <c r="LF81" s="104" t="str">
        <f t="shared" si="514"/>
        <v/>
      </c>
      <c r="LG81" s="104" t="str">
        <f t="shared" si="515"/>
        <v/>
      </c>
      <c r="LH81" s="104" t="str">
        <f t="shared" si="516"/>
        <v/>
      </c>
      <c r="LI81" s="104" t="str">
        <f t="shared" si="517"/>
        <v/>
      </c>
      <c r="LJ81" s="104" t="str">
        <f t="shared" si="518"/>
        <v/>
      </c>
      <c r="LK81" s="104" t="str">
        <f t="shared" si="519"/>
        <v/>
      </c>
      <c r="LL81" s="105" t="str">
        <f t="shared" si="384"/>
        <v/>
      </c>
      <c r="LM81" s="109" t="str">
        <f t="shared" si="520"/>
        <v/>
      </c>
      <c r="LN81" s="102"/>
      <c r="LO81" s="102"/>
      <c r="LP81" s="104" t="str">
        <f t="shared" si="385"/>
        <v/>
      </c>
      <c r="LQ81" s="102"/>
      <c r="LR81" s="104" t="str">
        <f t="shared" si="521"/>
        <v/>
      </c>
      <c r="LS81" s="102"/>
      <c r="LT81" s="102"/>
      <c r="LU81" s="104" t="str">
        <f t="shared" si="386"/>
        <v/>
      </c>
      <c r="LV81" s="102"/>
      <c r="LW81" s="104" t="str">
        <f t="shared" si="522"/>
        <v/>
      </c>
      <c r="LX81" s="102"/>
      <c r="LY81" s="102"/>
      <c r="LZ81" s="104" t="str">
        <f t="shared" si="387"/>
        <v/>
      </c>
      <c r="MA81" s="102"/>
      <c r="MB81" s="104" t="str">
        <f t="shared" si="523"/>
        <v/>
      </c>
      <c r="MC81" s="102"/>
      <c r="MD81" s="102"/>
      <c r="ME81" s="104" t="str">
        <f t="shared" si="388"/>
        <v/>
      </c>
      <c r="MF81" s="102"/>
      <c r="MG81" s="104" t="str">
        <f t="shared" si="524"/>
        <v/>
      </c>
      <c r="MH81" s="102"/>
      <c r="MI81" s="102"/>
      <c r="MJ81" s="104" t="str">
        <f t="shared" si="389"/>
        <v/>
      </c>
      <c r="MK81" s="102"/>
      <c r="ML81" s="104" t="str">
        <f t="shared" si="525"/>
        <v/>
      </c>
      <c r="MM81" s="104" t="str">
        <f t="shared" si="526"/>
        <v/>
      </c>
      <c r="MN81" s="104" t="str">
        <f t="shared" si="527"/>
        <v/>
      </c>
      <c r="MO81" s="104" t="str">
        <f t="shared" si="528"/>
        <v/>
      </c>
      <c r="MP81" s="104" t="str">
        <f t="shared" si="529"/>
        <v/>
      </c>
      <c r="MQ81" s="104" t="str">
        <f t="shared" si="530"/>
        <v/>
      </c>
      <c r="MR81" s="105" t="str">
        <f t="shared" si="390"/>
        <v/>
      </c>
      <c r="MS81" s="109" t="str">
        <f t="shared" si="531"/>
        <v/>
      </c>
      <c r="MT81" s="102"/>
      <c r="MU81" s="102"/>
      <c r="MV81" s="104" t="str">
        <f t="shared" si="391"/>
        <v/>
      </c>
      <c r="MW81" s="102"/>
      <c r="MX81" s="104" t="str">
        <f t="shared" si="532"/>
        <v/>
      </c>
      <c r="MY81" s="102"/>
      <c r="MZ81" s="102"/>
      <c r="NA81" s="104" t="str">
        <f t="shared" si="392"/>
        <v/>
      </c>
      <c r="NB81" s="102"/>
      <c r="NC81" s="104" t="str">
        <f t="shared" si="533"/>
        <v/>
      </c>
      <c r="ND81" s="102"/>
      <c r="NE81" s="102"/>
      <c r="NF81" s="104" t="str">
        <f t="shared" si="393"/>
        <v/>
      </c>
      <c r="NG81" s="102"/>
      <c r="NH81" s="104" t="str">
        <f t="shared" si="534"/>
        <v/>
      </c>
      <c r="NI81" s="102"/>
      <c r="NJ81" s="102"/>
      <c r="NK81" s="104" t="str">
        <f t="shared" si="394"/>
        <v/>
      </c>
      <c r="NL81" s="102"/>
      <c r="NM81" s="104" t="str">
        <f t="shared" si="535"/>
        <v/>
      </c>
      <c r="NN81" s="102"/>
      <c r="NO81" s="102"/>
      <c r="NP81" s="104" t="str">
        <f t="shared" si="395"/>
        <v/>
      </c>
      <c r="NQ81" s="102"/>
      <c r="NR81" s="104" t="str">
        <f t="shared" si="536"/>
        <v/>
      </c>
      <c r="NS81" s="104" t="str">
        <f t="shared" si="537"/>
        <v/>
      </c>
      <c r="NT81" s="104" t="str">
        <f t="shared" si="538"/>
        <v/>
      </c>
      <c r="NU81" s="104" t="str">
        <f t="shared" si="539"/>
        <v/>
      </c>
      <c r="NV81" s="104" t="str">
        <f t="shared" si="540"/>
        <v/>
      </c>
      <c r="NW81" s="104" t="str">
        <f t="shared" si="541"/>
        <v/>
      </c>
      <c r="NX81" s="105" t="str">
        <f t="shared" si="396"/>
        <v/>
      </c>
      <c r="NY81" s="109" t="str">
        <f t="shared" si="542"/>
        <v/>
      </c>
      <c r="OA81" s="104" t="str">
        <f t="shared" si="397"/>
        <v/>
      </c>
      <c r="OB81" s="104" t="str">
        <f t="shared" si="398"/>
        <v/>
      </c>
      <c r="OC81" s="104" t="str">
        <f t="shared" si="399"/>
        <v/>
      </c>
      <c r="OD81" s="104" t="str">
        <f t="shared" si="400"/>
        <v/>
      </c>
      <c r="OE81" s="104" t="str">
        <f t="shared" si="401"/>
        <v/>
      </c>
      <c r="OF81" s="104" t="str">
        <f t="shared" si="402"/>
        <v/>
      </c>
      <c r="OG81" s="104" t="str">
        <f t="shared" si="403"/>
        <v/>
      </c>
      <c r="OH81" s="104" t="str">
        <f t="shared" si="404"/>
        <v/>
      </c>
      <c r="OI81" s="104" t="str">
        <f t="shared" si="405"/>
        <v/>
      </c>
      <c r="OJ81" s="104" t="str">
        <f t="shared" si="406"/>
        <v/>
      </c>
      <c r="OK81" s="104" t="str">
        <f t="shared" si="407"/>
        <v/>
      </c>
      <c r="OL81" s="104" t="str">
        <f t="shared" si="408"/>
        <v/>
      </c>
      <c r="OM81" s="134"/>
      <c r="ON81" s="104" t="str">
        <f t="shared" si="409"/>
        <v/>
      </c>
      <c r="OO81" s="104" t="str">
        <f t="shared" si="410"/>
        <v/>
      </c>
      <c r="OP81" s="104" t="str">
        <f t="shared" si="543"/>
        <v/>
      </c>
      <c r="OQ81" s="104" t="str">
        <f t="shared" si="544"/>
        <v/>
      </c>
      <c r="OR81" s="105" t="str">
        <f t="shared" si="545"/>
        <v/>
      </c>
      <c r="OS81" s="105" t="str">
        <f t="shared" si="546"/>
        <v/>
      </c>
      <c r="OT81" s="134"/>
      <c r="OU81" s="109" t="str">
        <f t="shared" si="411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236"/>
        <v>77</v>
      </c>
      <c r="B82" s="237"/>
      <c r="C82" s="237"/>
      <c r="D82" s="237"/>
      <c r="E82" s="238"/>
      <c r="F82" s="102"/>
      <c r="G82" s="102"/>
      <c r="H82" s="104" t="str">
        <f t="shared" si="324"/>
        <v/>
      </c>
      <c r="I82" s="102"/>
      <c r="J82" s="104" t="str">
        <f t="shared" si="412"/>
        <v/>
      </c>
      <c r="K82" s="102"/>
      <c r="L82" s="102"/>
      <c r="M82" s="104" t="str">
        <f t="shared" si="325"/>
        <v/>
      </c>
      <c r="N82" s="102"/>
      <c r="O82" s="104" t="str">
        <f t="shared" si="413"/>
        <v/>
      </c>
      <c r="P82" s="102"/>
      <c r="Q82" s="102"/>
      <c r="R82" s="104" t="str">
        <f t="shared" si="326"/>
        <v/>
      </c>
      <c r="S82" s="102"/>
      <c r="T82" s="104" t="str">
        <f t="shared" si="414"/>
        <v/>
      </c>
      <c r="U82" s="102"/>
      <c r="V82" s="102"/>
      <c r="W82" s="104" t="str">
        <f t="shared" si="327"/>
        <v/>
      </c>
      <c r="X82" s="102"/>
      <c r="Y82" s="104" t="str">
        <f t="shared" si="415"/>
        <v/>
      </c>
      <c r="Z82" s="102"/>
      <c r="AA82" s="102"/>
      <c r="AB82" s="104" t="str">
        <f t="shared" si="328"/>
        <v/>
      </c>
      <c r="AC82" s="102"/>
      <c r="AD82" s="104" t="str">
        <f t="shared" si="416"/>
        <v/>
      </c>
      <c r="AE82" s="104" t="str">
        <f t="shared" si="417"/>
        <v/>
      </c>
      <c r="AF82" s="104" t="str">
        <f t="shared" si="418"/>
        <v/>
      </c>
      <c r="AG82" s="104" t="str">
        <f t="shared" si="419"/>
        <v/>
      </c>
      <c r="AH82" s="104" t="str">
        <f t="shared" si="420"/>
        <v/>
      </c>
      <c r="AI82" s="104" t="str">
        <f t="shared" si="421"/>
        <v/>
      </c>
      <c r="AJ82" s="105" t="str">
        <f t="shared" si="329"/>
        <v/>
      </c>
      <c r="AK82" s="109" t="str">
        <f t="shared" si="330"/>
        <v/>
      </c>
      <c r="AL82" s="102"/>
      <c r="AM82" s="102"/>
      <c r="AN82" s="104" t="str">
        <f t="shared" si="331"/>
        <v/>
      </c>
      <c r="AO82" s="102"/>
      <c r="AP82" s="104" t="str">
        <f t="shared" si="422"/>
        <v/>
      </c>
      <c r="AQ82" s="102"/>
      <c r="AR82" s="102"/>
      <c r="AS82" s="104" t="str">
        <f t="shared" si="332"/>
        <v/>
      </c>
      <c r="AT82" s="102"/>
      <c r="AU82" s="104" t="str">
        <f t="shared" si="423"/>
        <v/>
      </c>
      <c r="AV82" s="102"/>
      <c r="AW82" s="102"/>
      <c r="AX82" s="104" t="str">
        <f t="shared" si="333"/>
        <v/>
      </c>
      <c r="AY82" s="102"/>
      <c r="AZ82" s="104" t="str">
        <f t="shared" si="424"/>
        <v/>
      </c>
      <c r="BA82" s="102"/>
      <c r="BB82" s="102"/>
      <c r="BC82" s="104" t="str">
        <f t="shared" si="334"/>
        <v/>
      </c>
      <c r="BD82" s="102"/>
      <c r="BE82" s="104" t="str">
        <f t="shared" si="425"/>
        <v/>
      </c>
      <c r="BF82" s="102"/>
      <c r="BG82" s="102"/>
      <c r="BH82" s="104" t="str">
        <f t="shared" si="335"/>
        <v/>
      </c>
      <c r="BI82" s="102"/>
      <c r="BJ82" s="104" t="str">
        <f t="shared" si="426"/>
        <v/>
      </c>
      <c r="BK82" s="104" t="str">
        <f t="shared" si="427"/>
        <v/>
      </c>
      <c r="BL82" s="104" t="str">
        <f t="shared" si="428"/>
        <v/>
      </c>
      <c r="BM82" s="104" t="str">
        <f t="shared" si="429"/>
        <v/>
      </c>
      <c r="BN82" s="104" t="str">
        <f t="shared" si="430"/>
        <v/>
      </c>
      <c r="BO82" s="104" t="str">
        <f t="shared" si="431"/>
        <v/>
      </c>
      <c r="BP82" s="105" t="str">
        <f t="shared" si="336"/>
        <v/>
      </c>
      <c r="BQ82" s="109" t="str">
        <f t="shared" si="432"/>
        <v/>
      </c>
      <c r="BR82" s="102"/>
      <c r="BS82" s="102"/>
      <c r="BT82" s="104" t="str">
        <f t="shared" si="337"/>
        <v/>
      </c>
      <c r="BU82" s="102"/>
      <c r="BV82" s="104" t="str">
        <f t="shared" si="433"/>
        <v/>
      </c>
      <c r="BW82" s="102"/>
      <c r="BX82" s="102"/>
      <c r="BY82" s="104" t="str">
        <f t="shared" si="338"/>
        <v/>
      </c>
      <c r="BZ82" s="102"/>
      <c r="CA82" s="104" t="str">
        <f t="shared" si="434"/>
        <v/>
      </c>
      <c r="CB82" s="102"/>
      <c r="CC82" s="102"/>
      <c r="CD82" s="104" t="str">
        <f t="shared" si="339"/>
        <v/>
      </c>
      <c r="CE82" s="102"/>
      <c r="CF82" s="104" t="str">
        <f t="shared" si="435"/>
        <v/>
      </c>
      <c r="CG82" s="102"/>
      <c r="CH82" s="102"/>
      <c r="CI82" s="104" t="str">
        <f t="shared" si="340"/>
        <v/>
      </c>
      <c r="CJ82" s="102"/>
      <c r="CK82" s="104" t="str">
        <f t="shared" si="436"/>
        <v/>
      </c>
      <c r="CL82" s="102"/>
      <c r="CM82" s="102"/>
      <c r="CN82" s="104" t="str">
        <f t="shared" si="341"/>
        <v/>
      </c>
      <c r="CO82" s="102"/>
      <c r="CP82" s="104" t="str">
        <f t="shared" si="437"/>
        <v/>
      </c>
      <c r="CQ82" s="104" t="str">
        <f t="shared" si="438"/>
        <v/>
      </c>
      <c r="CR82" s="104" t="str">
        <f t="shared" si="439"/>
        <v/>
      </c>
      <c r="CS82" s="104" t="str">
        <f t="shared" si="440"/>
        <v/>
      </c>
      <c r="CT82" s="104" t="str">
        <f t="shared" si="441"/>
        <v/>
      </c>
      <c r="CU82" s="104" t="str">
        <f t="shared" si="442"/>
        <v/>
      </c>
      <c r="CV82" s="105" t="str">
        <f t="shared" si="342"/>
        <v/>
      </c>
      <c r="CW82" s="109" t="str">
        <f t="shared" si="443"/>
        <v/>
      </c>
      <c r="CX82" s="102"/>
      <c r="CY82" s="102"/>
      <c r="CZ82" s="104" t="str">
        <f t="shared" si="343"/>
        <v/>
      </c>
      <c r="DA82" s="102"/>
      <c r="DB82" s="104" t="str">
        <f t="shared" si="444"/>
        <v/>
      </c>
      <c r="DC82" s="102"/>
      <c r="DD82" s="102"/>
      <c r="DE82" s="104" t="str">
        <f t="shared" si="344"/>
        <v/>
      </c>
      <c r="DF82" s="102"/>
      <c r="DG82" s="104" t="str">
        <f t="shared" si="445"/>
        <v/>
      </c>
      <c r="DH82" s="102"/>
      <c r="DI82" s="102"/>
      <c r="DJ82" s="104" t="str">
        <f t="shared" si="345"/>
        <v/>
      </c>
      <c r="DK82" s="102"/>
      <c r="DL82" s="104" t="str">
        <f t="shared" si="446"/>
        <v/>
      </c>
      <c r="DM82" s="102"/>
      <c r="DN82" s="102"/>
      <c r="DO82" s="104" t="str">
        <f t="shared" si="346"/>
        <v/>
      </c>
      <c r="DP82" s="102"/>
      <c r="DQ82" s="104" t="str">
        <f t="shared" si="447"/>
        <v/>
      </c>
      <c r="DR82" s="102"/>
      <c r="DS82" s="102"/>
      <c r="DT82" s="104" t="str">
        <f t="shared" si="347"/>
        <v/>
      </c>
      <c r="DU82" s="102"/>
      <c r="DV82" s="104" t="str">
        <f t="shared" si="448"/>
        <v/>
      </c>
      <c r="DW82" s="104" t="str">
        <f t="shared" si="449"/>
        <v/>
      </c>
      <c r="DX82" s="104" t="str">
        <f t="shared" si="450"/>
        <v/>
      </c>
      <c r="DY82" s="104" t="str">
        <f t="shared" si="451"/>
        <v/>
      </c>
      <c r="DZ82" s="104" t="str">
        <f t="shared" si="452"/>
        <v/>
      </c>
      <c r="EA82" s="104" t="str">
        <f t="shared" si="453"/>
        <v/>
      </c>
      <c r="EB82" s="105" t="str">
        <f t="shared" si="348"/>
        <v/>
      </c>
      <c r="EC82" s="109" t="str">
        <f t="shared" si="454"/>
        <v/>
      </c>
      <c r="ED82" s="102"/>
      <c r="EE82" s="102"/>
      <c r="EF82" s="104" t="str">
        <f t="shared" si="349"/>
        <v/>
      </c>
      <c r="EG82" s="102"/>
      <c r="EH82" s="104" t="str">
        <f t="shared" si="455"/>
        <v/>
      </c>
      <c r="EI82" s="102"/>
      <c r="EJ82" s="102"/>
      <c r="EK82" s="104" t="str">
        <f t="shared" si="350"/>
        <v/>
      </c>
      <c r="EL82" s="102"/>
      <c r="EM82" s="104" t="str">
        <f t="shared" si="456"/>
        <v/>
      </c>
      <c r="EN82" s="102"/>
      <c r="EO82" s="102"/>
      <c r="EP82" s="104" t="str">
        <f t="shared" si="351"/>
        <v/>
      </c>
      <c r="EQ82" s="102"/>
      <c r="ER82" s="104" t="str">
        <f t="shared" si="457"/>
        <v/>
      </c>
      <c r="ES82" s="102"/>
      <c r="ET82" s="102"/>
      <c r="EU82" s="104" t="str">
        <f t="shared" si="352"/>
        <v/>
      </c>
      <c r="EV82" s="102"/>
      <c r="EW82" s="104" t="str">
        <f t="shared" si="458"/>
        <v/>
      </c>
      <c r="EX82" s="102"/>
      <c r="EY82" s="102"/>
      <c r="EZ82" s="104" t="str">
        <f t="shared" si="353"/>
        <v/>
      </c>
      <c r="FA82" s="102"/>
      <c r="FB82" s="104" t="str">
        <f t="shared" si="459"/>
        <v/>
      </c>
      <c r="FC82" s="104" t="str">
        <f t="shared" si="460"/>
        <v/>
      </c>
      <c r="FD82" s="104" t="str">
        <f t="shared" si="461"/>
        <v/>
      </c>
      <c r="FE82" s="104" t="str">
        <f t="shared" si="462"/>
        <v/>
      </c>
      <c r="FF82" s="104" t="str">
        <f t="shared" si="463"/>
        <v/>
      </c>
      <c r="FG82" s="104" t="str">
        <f t="shared" si="464"/>
        <v/>
      </c>
      <c r="FH82" s="105" t="str">
        <f t="shared" si="354"/>
        <v/>
      </c>
      <c r="FI82" s="109" t="str">
        <f t="shared" si="465"/>
        <v/>
      </c>
      <c r="FJ82" s="102"/>
      <c r="FK82" s="102"/>
      <c r="FL82" s="104" t="str">
        <f t="shared" si="355"/>
        <v/>
      </c>
      <c r="FM82" s="102"/>
      <c r="FN82" s="104" t="str">
        <f t="shared" si="466"/>
        <v/>
      </c>
      <c r="FO82" s="102"/>
      <c r="FP82" s="102"/>
      <c r="FQ82" s="104" t="str">
        <f t="shared" si="356"/>
        <v/>
      </c>
      <c r="FR82" s="102"/>
      <c r="FS82" s="104" t="str">
        <f t="shared" si="467"/>
        <v/>
      </c>
      <c r="FT82" s="102"/>
      <c r="FU82" s="102"/>
      <c r="FV82" s="104" t="str">
        <f t="shared" si="357"/>
        <v/>
      </c>
      <c r="FW82" s="102"/>
      <c r="FX82" s="104" t="str">
        <f t="shared" si="468"/>
        <v/>
      </c>
      <c r="FY82" s="102"/>
      <c r="FZ82" s="102"/>
      <c r="GA82" s="104" t="str">
        <f t="shared" si="358"/>
        <v/>
      </c>
      <c r="GB82" s="102"/>
      <c r="GC82" s="104" t="str">
        <f t="shared" si="469"/>
        <v/>
      </c>
      <c r="GD82" s="102"/>
      <c r="GE82" s="102"/>
      <c r="GF82" s="104" t="str">
        <f t="shared" si="359"/>
        <v/>
      </c>
      <c r="GG82" s="102"/>
      <c r="GH82" s="104" t="str">
        <f t="shared" si="470"/>
        <v/>
      </c>
      <c r="GI82" s="104" t="str">
        <f t="shared" si="471"/>
        <v/>
      </c>
      <c r="GJ82" s="104" t="str">
        <f t="shared" si="472"/>
        <v/>
      </c>
      <c r="GK82" s="104" t="str">
        <f t="shared" si="473"/>
        <v/>
      </c>
      <c r="GL82" s="104" t="str">
        <f t="shared" si="474"/>
        <v/>
      </c>
      <c r="GM82" s="104" t="str">
        <f t="shared" si="475"/>
        <v/>
      </c>
      <c r="GN82" s="105" t="str">
        <f t="shared" si="360"/>
        <v/>
      </c>
      <c r="GO82" s="109" t="str">
        <f t="shared" si="476"/>
        <v/>
      </c>
      <c r="GP82" s="102"/>
      <c r="GQ82" s="102"/>
      <c r="GR82" s="104" t="str">
        <f t="shared" si="361"/>
        <v/>
      </c>
      <c r="GS82" s="102"/>
      <c r="GT82" s="104" t="str">
        <f t="shared" si="477"/>
        <v/>
      </c>
      <c r="GU82" s="102"/>
      <c r="GV82" s="102"/>
      <c r="GW82" s="104" t="str">
        <f t="shared" si="362"/>
        <v/>
      </c>
      <c r="GX82" s="102"/>
      <c r="GY82" s="104" t="str">
        <f t="shared" si="478"/>
        <v/>
      </c>
      <c r="GZ82" s="102"/>
      <c r="HA82" s="102"/>
      <c r="HB82" s="104" t="str">
        <f t="shared" si="363"/>
        <v/>
      </c>
      <c r="HC82" s="102"/>
      <c r="HD82" s="104" t="str">
        <f t="shared" si="479"/>
        <v/>
      </c>
      <c r="HE82" s="102"/>
      <c r="HF82" s="102"/>
      <c r="HG82" s="104" t="str">
        <f t="shared" si="364"/>
        <v/>
      </c>
      <c r="HH82" s="102"/>
      <c r="HI82" s="104" t="str">
        <f t="shared" si="480"/>
        <v/>
      </c>
      <c r="HJ82" s="102"/>
      <c r="HK82" s="102"/>
      <c r="HL82" s="104" t="str">
        <f t="shared" si="365"/>
        <v/>
      </c>
      <c r="HM82" s="102"/>
      <c r="HN82" s="104" t="str">
        <f t="shared" si="481"/>
        <v/>
      </c>
      <c r="HO82" s="104" t="str">
        <f t="shared" si="482"/>
        <v/>
      </c>
      <c r="HP82" s="104" t="str">
        <f t="shared" si="483"/>
        <v/>
      </c>
      <c r="HQ82" s="104" t="str">
        <f t="shared" si="484"/>
        <v/>
      </c>
      <c r="HR82" s="104" t="str">
        <f t="shared" si="485"/>
        <v/>
      </c>
      <c r="HS82" s="104" t="str">
        <f t="shared" si="486"/>
        <v/>
      </c>
      <c r="HT82" s="105" t="str">
        <f t="shared" si="366"/>
        <v/>
      </c>
      <c r="HU82" s="109" t="str">
        <f t="shared" si="487"/>
        <v/>
      </c>
      <c r="HV82" s="102"/>
      <c r="HW82" s="102"/>
      <c r="HX82" s="104" t="str">
        <f t="shared" si="367"/>
        <v/>
      </c>
      <c r="HY82" s="102"/>
      <c r="HZ82" s="104" t="str">
        <f t="shared" si="488"/>
        <v/>
      </c>
      <c r="IA82" s="102"/>
      <c r="IB82" s="102"/>
      <c r="IC82" s="104" t="str">
        <f t="shared" si="368"/>
        <v/>
      </c>
      <c r="ID82" s="102"/>
      <c r="IE82" s="104" t="str">
        <f t="shared" si="489"/>
        <v/>
      </c>
      <c r="IF82" s="102"/>
      <c r="IG82" s="102"/>
      <c r="IH82" s="104" t="str">
        <f t="shared" si="369"/>
        <v/>
      </c>
      <c r="II82" s="102"/>
      <c r="IJ82" s="104" t="str">
        <f t="shared" si="490"/>
        <v/>
      </c>
      <c r="IK82" s="102"/>
      <c r="IL82" s="102"/>
      <c r="IM82" s="104" t="str">
        <f t="shared" si="370"/>
        <v/>
      </c>
      <c r="IN82" s="102"/>
      <c r="IO82" s="104" t="str">
        <f t="shared" si="491"/>
        <v/>
      </c>
      <c r="IP82" s="102"/>
      <c r="IQ82" s="102"/>
      <c r="IR82" s="104" t="str">
        <f t="shared" si="371"/>
        <v/>
      </c>
      <c r="IS82" s="102"/>
      <c r="IT82" s="104" t="str">
        <f t="shared" si="492"/>
        <v/>
      </c>
      <c r="IU82" s="104" t="str">
        <f t="shared" si="493"/>
        <v/>
      </c>
      <c r="IV82" s="104" t="str">
        <f t="shared" si="494"/>
        <v/>
      </c>
      <c r="IW82" s="104" t="str">
        <f t="shared" si="495"/>
        <v/>
      </c>
      <c r="IX82" s="104" t="str">
        <f t="shared" si="496"/>
        <v/>
      </c>
      <c r="IY82" s="104" t="str">
        <f t="shared" si="497"/>
        <v/>
      </c>
      <c r="IZ82" s="105" t="str">
        <f t="shared" si="372"/>
        <v/>
      </c>
      <c r="JA82" s="109" t="str">
        <f t="shared" si="498"/>
        <v/>
      </c>
      <c r="JB82" s="102"/>
      <c r="JC82" s="102"/>
      <c r="JD82" s="104" t="str">
        <f t="shared" si="373"/>
        <v/>
      </c>
      <c r="JE82" s="102"/>
      <c r="JF82" s="104" t="str">
        <f t="shared" si="499"/>
        <v/>
      </c>
      <c r="JG82" s="102"/>
      <c r="JH82" s="102"/>
      <c r="JI82" s="104" t="str">
        <f t="shared" si="374"/>
        <v/>
      </c>
      <c r="JJ82" s="102"/>
      <c r="JK82" s="104" t="str">
        <f t="shared" si="500"/>
        <v/>
      </c>
      <c r="JL82" s="102"/>
      <c r="JM82" s="102"/>
      <c r="JN82" s="104" t="str">
        <f t="shared" si="375"/>
        <v/>
      </c>
      <c r="JO82" s="102"/>
      <c r="JP82" s="104" t="str">
        <f t="shared" si="501"/>
        <v/>
      </c>
      <c r="JQ82" s="102"/>
      <c r="JR82" s="102"/>
      <c r="JS82" s="104" t="str">
        <f t="shared" si="376"/>
        <v/>
      </c>
      <c r="JT82" s="102"/>
      <c r="JU82" s="104" t="str">
        <f t="shared" si="502"/>
        <v/>
      </c>
      <c r="JV82" s="102"/>
      <c r="JW82" s="102"/>
      <c r="JX82" s="104" t="str">
        <f t="shared" si="377"/>
        <v/>
      </c>
      <c r="JY82" s="102"/>
      <c r="JZ82" s="104" t="str">
        <f t="shared" si="503"/>
        <v/>
      </c>
      <c r="KA82" s="104" t="str">
        <f t="shared" si="504"/>
        <v/>
      </c>
      <c r="KB82" s="104" t="str">
        <f t="shared" si="505"/>
        <v/>
      </c>
      <c r="KC82" s="104" t="str">
        <f t="shared" si="506"/>
        <v/>
      </c>
      <c r="KD82" s="104" t="str">
        <f t="shared" si="507"/>
        <v/>
      </c>
      <c r="KE82" s="104" t="str">
        <f t="shared" si="508"/>
        <v/>
      </c>
      <c r="KF82" s="105" t="str">
        <f t="shared" si="378"/>
        <v/>
      </c>
      <c r="KG82" s="109" t="str">
        <f t="shared" si="509"/>
        <v/>
      </c>
      <c r="KH82" s="102"/>
      <c r="KI82" s="102"/>
      <c r="KJ82" s="104" t="str">
        <f t="shared" si="379"/>
        <v/>
      </c>
      <c r="KK82" s="102"/>
      <c r="KL82" s="104" t="str">
        <f t="shared" si="510"/>
        <v/>
      </c>
      <c r="KM82" s="102"/>
      <c r="KN82" s="102"/>
      <c r="KO82" s="104" t="str">
        <f t="shared" si="380"/>
        <v/>
      </c>
      <c r="KP82" s="102"/>
      <c r="KQ82" s="104" t="str">
        <f t="shared" si="511"/>
        <v/>
      </c>
      <c r="KR82" s="102"/>
      <c r="KS82" s="102"/>
      <c r="KT82" s="104" t="str">
        <f t="shared" si="381"/>
        <v/>
      </c>
      <c r="KU82" s="102"/>
      <c r="KV82" s="104" t="str">
        <f t="shared" si="512"/>
        <v/>
      </c>
      <c r="KW82" s="102"/>
      <c r="KX82" s="102"/>
      <c r="KY82" s="104" t="str">
        <f t="shared" si="382"/>
        <v/>
      </c>
      <c r="KZ82" s="102"/>
      <c r="LA82" s="104" t="str">
        <f t="shared" si="513"/>
        <v/>
      </c>
      <c r="LB82" s="102"/>
      <c r="LC82" s="102"/>
      <c r="LD82" s="104" t="str">
        <f t="shared" si="383"/>
        <v/>
      </c>
      <c r="LE82" s="102"/>
      <c r="LF82" s="104" t="str">
        <f t="shared" si="514"/>
        <v/>
      </c>
      <c r="LG82" s="104" t="str">
        <f t="shared" si="515"/>
        <v/>
      </c>
      <c r="LH82" s="104" t="str">
        <f t="shared" si="516"/>
        <v/>
      </c>
      <c r="LI82" s="104" t="str">
        <f t="shared" si="517"/>
        <v/>
      </c>
      <c r="LJ82" s="104" t="str">
        <f t="shared" si="518"/>
        <v/>
      </c>
      <c r="LK82" s="104" t="str">
        <f t="shared" si="519"/>
        <v/>
      </c>
      <c r="LL82" s="105" t="str">
        <f t="shared" si="384"/>
        <v/>
      </c>
      <c r="LM82" s="109" t="str">
        <f t="shared" si="520"/>
        <v/>
      </c>
      <c r="LN82" s="102"/>
      <c r="LO82" s="102"/>
      <c r="LP82" s="104" t="str">
        <f t="shared" si="385"/>
        <v/>
      </c>
      <c r="LQ82" s="102"/>
      <c r="LR82" s="104" t="str">
        <f t="shared" si="521"/>
        <v/>
      </c>
      <c r="LS82" s="102"/>
      <c r="LT82" s="102"/>
      <c r="LU82" s="104" t="str">
        <f t="shared" si="386"/>
        <v/>
      </c>
      <c r="LV82" s="102"/>
      <c r="LW82" s="104" t="str">
        <f t="shared" si="522"/>
        <v/>
      </c>
      <c r="LX82" s="102"/>
      <c r="LY82" s="102"/>
      <c r="LZ82" s="104" t="str">
        <f t="shared" si="387"/>
        <v/>
      </c>
      <c r="MA82" s="102"/>
      <c r="MB82" s="104" t="str">
        <f t="shared" si="523"/>
        <v/>
      </c>
      <c r="MC82" s="102"/>
      <c r="MD82" s="102"/>
      <c r="ME82" s="104" t="str">
        <f t="shared" si="388"/>
        <v/>
      </c>
      <c r="MF82" s="102"/>
      <c r="MG82" s="104" t="str">
        <f t="shared" si="524"/>
        <v/>
      </c>
      <c r="MH82" s="102"/>
      <c r="MI82" s="102"/>
      <c r="MJ82" s="104" t="str">
        <f t="shared" si="389"/>
        <v/>
      </c>
      <c r="MK82" s="102"/>
      <c r="ML82" s="104" t="str">
        <f t="shared" si="525"/>
        <v/>
      </c>
      <c r="MM82" s="104" t="str">
        <f t="shared" si="526"/>
        <v/>
      </c>
      <c r="MN82" s="104" t="str">
        <f t="shared" si="527"/>
        <v/>
      </c>
      <c r="MO82" s="104" t="str">
        <f t="shared" si="528"/>
        <v/>
      </c>
      <c r="MP82" s="104" t="str">
        <f t="shared" si="529"/>
        <v/>
      </c>
      <c r="MQ82" s="104" t="str">
        <f t="shared" si="530"/>
        <v/>
      </c>
      <c r="MR82" s="105" t="str">
        <f t="shared" si="390"/>
        <v/>
      </c>
      <c r="MS82" s="109" t="str">
        <f t="shared" si="531"/>
        <v/>
      </c>
      <c r="MT82" s="102"/>
      <c r="MU82" s="102"/>
      <c r="MV82" s="104" t="str">
        <f t="shared" si="391"/>
        <v/>
      </c>
      <c r="MW82" s="102"/>
      <c r="MX82" s="104" t="str">
        <f t="shared" si="532"/>
        <v/>
      </c>
      <c r="MY82" s="102"/>
      <c r="MZ82" s="102"/>
      <c r="NA82" s="104" t="str">
        <f t="shared" si="392"/>
        <v/>
      </c>
      <c r="NB82" s="102"/>
      <c r="NC82" s="104" t="str">
        <f t="shared" si="533"/>
        <v/>
      </c>
      <c r="ND82" s="102"/>
      <c r="NE82" s="102"/>
      <c r="NF82" s="104" t="str">
        <f t="shared" si="393"/>
        <v/>
      </c>
      <c r="NG82" s="102"/>
      <c r="NH82" s="104" t="str">
        <f t="shared" si="534"/>
        <v/>
      </c>
      <c r="NI82" s="102"/>
      <c r="NJ82" s="102"/>
      <c r="NK82" s="104" t="str">
        <f t="shared" si="394"/>
        <v/>
      </c>
      <c r="NL82" s="102"/>
      <c r="NM82" s="104" t="str">
        <f t="shared" si="535"/>
        <v/>
      </c>
      <c r="NN82" s="102"/>
      <c r="NO82" s="102"/>
      <c r="NP82" s="104" t="str">
        <f t="shared" si="395"/>
        <v/>
      </c>
      <c r="NQ82" s="102"/>
      <c r="NR82" s="104" t="str">
        <f t="shared" si="536"/>
        <v/>
      </c>
      <c r="NS82" s="104" t="str">
        <f t="shared" si="537"/>
        <v/>
      </c>
      <c r="NT82" s="104" t="str">
        <f t="shared" si="538"/>
        <v/>
      </c>
      <c r="NU82" s="104" t="str">
        <f t="shared" si="539"/>
        <v/>
      </c>
      <c r="NV82" s="104" t="str">
        <f t="shared" si="540"/>
        <v/>
      </c>
      <c r="NW82" s="104" t="str">
        <f t="shared" si="541"/>
        <v/>
      </c>
      <c r="NX82" s="105" t="str">
        <f t="shared" si="396"/>
        <v/>
      </c>
      <c r="NY82" s="109" t="str">
        <f t="shared" si="542"/>
        <v/>
      </c>
      <c r="OA82" s="104" t="str">
        <f t="shared" si="397"/>
        <v/>
      </c>
      <c r="OB82" s="104" t="str">
        <f t="shared" si="398"/>
        <v/>
      </c>
      <c r="OC82" s="104" t="str">
        <f t="shared" si="399"/>
        <v/>
      </c>
      <c r="OD82" s="104" t="str">
        <f t="shared" si="400"/>
        <v/>
      </c>
      <c r="OE82" s="104" t="str">
        <f t="shared" si="401"/>
        <v/>
      </c>
      <c r="OF82" s="104" t="str">
        <f t="shared" si="402"/>
        <v/>
      </c>
      <c r="OG82" s="104" t="str">
        <f t="shared" si="403"/>
        <v/>
      </c>
      <c r="OH82" s="104" t="str">
        <f t="shared" si="404"/>
        <v/>
      </c>
      <c r="OI82" s="104" t="str">
        <f t="shared" si="405"/>
        <v/>
      </c>
      <c r="OJ82" s="104" t="str">
        <f t="shared" si="406"/>
        <v/>
      </c>
      <c r="OK82" s="104" t="str">
        <f t="shared" si="407"/>
        <v/>
      </c>
      <c r="OL82" s="104" t="str">
        <f t="shared" si="408"/>
        <v/>
      </c>
      <c r="OM82" s="134"/>
      <c r="ON82" s="104" t="str">
        <f t="shared" si="409"/>
        <v/>
      </c>
      <c r="OO82" s="104" t="str">
        <f t="shared" si="410"/>
        <v/>
      </c>
      <c r="OP82" s="104" t="str">
        <f t="shared" si="543"/>
        <v/>
      </c>
      <c r="OQ82" s="104" t="str">
        <f t="shared" si="544"/>
        <v/>
      </c>
      <c r="OR82" s="105" t="str">
        <f t="shared" si="545"/>
        <v/>
      </c>
      <c r="OS82" s="105" t="str">
        <f t="shared" si="546"/>
        <v/>
      </c>
      <c r="OT82" s="134"/>
      <c r="OU82" s="109" t="str">
        <f t="shared" si="411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236"/>
        <v>78</v>
      </c>
      <c r="B83" s="237"/>
      <c r="C83" s="237"/>
      <c r="D83" s="237"/>
      <c r="E83" s="238"/>
      <c r="F83" s="102"/>
      <c r="G83" s="102"/>
      <c r="H83" s="104" t="str">
        <f t="shared" si="324"/>
        <v/>
      </c>
      <c r="I83" s="102"/>
      <c r="J83" s="104" t="str">
        <f t="shared" si="412"/>
        <v/>
      </c>
      <c r="K83" s="102"/>
      <c r="L83" s="102"/>
      <c r="M83" s="104" t="str">
        <f t="shared" si="325"/>
        <v/>
      </c>
      <c r="N83" s="102"/>
      <c r="O83" s="104" t="str">
        <f t="shared" si="413"/>
        <v/>
      </c>
      <c r="P83" s="102"/>
      <c r="Q83" s="102"/>
      <c r="R83" s="104" t="str">
        <f t="shared" si="326"/>
        <v/>
      </c>
      <c r="S83" s="102"/>
      <c r="T83" s="104" t="str">
        <f t="shared" si="414"/>
        <v/>
      </c>
      <c r="U83" s="102"/>
      <c r="V83" s="102"/>
      <c r="W83" s="104" t="str">
        <f t="shared" si="327"/>
        <v/>
      </c>
      <c r="X83" s="102"/>
      <c r="Y83" s="104" t="str">
        <f t="shared" si="415"/>
        <v/>
      </c>
      <c r="Z83" s="102"/>
      <c r="AA83" s="102"/>
      <c r="AB83" s="104" t="str">
        <f t="shared" si="328"/>
        <v/>
      </c>
      <c r="AC83" s="102"/>
      <c r="AD83" s="104" t="str">
        <f t="shared" si="416"/>
        <v/>
      </c>
      <c r="AE83" s="104" t="str">
        <f t="shared" si="417"/>
        <v/>
      </c>
      <c r="AF83" s="104" t="str">
        <f t="shared" si="418"/>
        <v/>
      </c>
      <c r="AG83" s="104" t="str">
        <f t="shared" si="419"/>
        <v/>
      </c>
      <c r="AH83" s="104" t="str">
        <f t="shared" si="420"/>
        <v/>
      </c>
      <c r="AI83" s="104" t="str">
        <f t="shared" si="421"/>
        <v/>
      </c>
      <c r="AJ83" s="105" t="str">
        <f t="shared" si="329"/>
        <v/>
      </c>
      <c r="AK83" s="109" t="str">
        <f t="shared" si="330"/>
        <v/>
      </c>
      <c r="AL83" s="102"/>
      <c r="AM83" s="102"/>
      <c r="AN83" s="104" t="str">
        <f t="shared" si="331"/>
        <v/>
      </c>
      <c r="AO83" s="102"/>
      <c r="AP83" s="104" t="str">
        <f t="shared" si="422"/>
        <v/>
      </c>
      <c r="AQ83" s="102"/>
      <c r="AR83" s="102"/>
      <c r="AS83" s="104" t="str">
        <f t="shared" si="332"/>
        <v/>
      </c>
      <c r="AT83" s="102"/>
      <c r="AU83" s="104" t="str">
        <f t="shared" si="423"/>
        <v/>
      </c>
      <c r="AV83" s="102"/>
      <c r="AW83" s="102"/>
      <c r="AX83" s="104" t="str">
        <f t="shared" si="333"/>
        <v/>
      </c>
      <c r="AY83" s="102"/>
      <c r="AZ83" s="104" t="str">
        <f t="shared" si="424"/>
        <v/>
      </c>
      <c r="BA83" s="102"/>
      <c r="BB83" s="102"/>
      <c r="BC83" s="104" t="str">
        <f t="shared" si="334"/>
        <v/>
      </c>
      <c r="BD83" s="102"/>
      <c r="BE83" s="104" t="str">
        <f t="shared" si="425"/>
        <v/>
      </c>
      <c r="BF83" s="102"/>
      <c r="BG83" s="102"/>
      <c r="BH83" s="104" t="str">
        <f t="shared" si="335"/>
        <v/>
      </c>
      <c r="BI83" s="102"/>
      <c r="BJ83" s="104" t="str">
        <f t="shared" si="426"/>
        <v/>
      </c>
      <c r="BK83" s="104" t="str">
        <f t="shared" si="427"/>
        <v/>
      </c>
      <c r="BL83" s="104" t="str">
        <f t="shared" si="428"/>
        <v/>
      </c>
      <c r="BM83" s="104" t="str">
        <f t="shared" si="429"/>
        <v/>
      </c>
      <c r="BN83" s="104" t="str">
        <f t="shared" si="430"/>
        <v/>
      </c>
      <c r="BO83" s="104" t="str">
        <f t="shared" si="431"/>
        <v/>
      </c>
      <c r="BP83" s="105" t="str">
        <f t="shared" si="336"/>
        <v/>
      </c>
      <c r="BQ83" s="109" t="str">
        <f t="shared" si="432"/>
        <v/>
      </c>
      <c r="BR83" s="102"/>
      <c r="BS83" s="102"/>
      <c r="BT83" s="104" t="str">
        <f t="shared" si="337"/>
        <v/>
      </c>
      <c r="BU83" s="102"/>
      <c r="BV83" s="104" t="str">
        <f t="shared" si="433"/>
        <v/>
      </c>
      <c r="BW83" s="102"/>
      <c r="BX83" s="102"/>
      <c r="BY83" s="104" t="str">
        <f t="shared" si="338"/>
        <v/>
      </c>
      <c r="BZ83" s="102"/>
      <c r="CA83" s="104" t="str">
        <f t="shared" si="434"/>
        <v/>
      </c>
      <c r="CB83" s="102"/>
      <c r="CC83" s="102"/>
      <c r="CD83" s="104" t="str">
        <f t="shared" si="339"/>
        <v/>
      </c>
      <c r="CE83" s="102"/>
      <c r="CF83" s="104" t="str">
        <f t="shared" si="435"/>
        <v/>
      </c>
      <c r="CG83" s="102"/>
      <c r="CH83" s="102"/>
      <c r="CI83" s="104" t="str">
        <f t="shared" si="340"/>
        <v/>
      </c>
      <c r="CJ83" s="102"/>
      <c r="CK83" s="104" t="str">
        <f t="shared" si="436"/>
        <v/>
      </c>
      <c r="CL83" s="102"/>
      <c r="CM83" s="102"/>
      <c r="CN83" s="104" t="str">
        <f t="shared" si="341"/>
        <v/>
      </c>
      <c r="CO83" s="102"/>
      <c r="CP83" s="104" t="str">
        <f t="shared" si="437"/>
        <v/>
      </c>
      <c r="CQ83" s="104" t="str">
        <f t="shared" si="438"/>
        <v/>
      </c>
      <c r="CR83" s="104" t="str">
        <f t="shared" si="439"/>
        <v/>
      </c>
      <c r="CS83" s="104" t="str">
        <f t="shared" si="440"/>
        <v/>
      </c>
      <c r="CT83" s="104" t="str">
        <f t="shared" si="441"/>
        <v/>
      </c>
      <c r="CU83" s="104" t="str">
        <f t="shared" si="442"/>
        <v/>
      </c>
      <c r="CV83" s="105" t="str">
        <f t="shared" si="342"/>
        <v/>
      </c>
      <c r="CW83" s="109" t="str">
        <f t="shared" si="443"/>
        <v/>
      </c>
      <c r="CX83" s="102"/>
      <c r="CY83" s="102"/>
      <c r="CZ83" s="104" t="str">
        <f t="shared" si="343"/>
        <v/>
      </c>
      <c r="DA83" s="102"/>
      <c r="DB83" s="104" t="str">
        <f t="shared" si="444"/>
        <v/>
      </c>
      <c r="DC83" s="102"/>
      <c r="DD83" s="102"/>
      <c r="DE83" s="104" t="str">
        <f t="shared" si="344"/>
        <v/>
      </c>
      <c r="DF83" s="102"/>
      <c r="DG83" s="104" t="str">
        <f t="shared" si="445"/>
        <v/>
      </c>
      <c r="DH83" s="102"/>
      <c r="DI83" s="102"/>
      <c r="DJ83" s="104" t="str">
        <f t="shared" si="345"/>
        <v/>
      </c>
      <c r="DK83" s="102"/>
      <c r="DL83" s="104" t="str">
        <f t="shared" si="446"/>
        <v/>
      </c>
      <c r="DM83" s="102"/>
      <c r="DN83" s="102"/>
      <c r="DO83" s="104" t="str">
        <f t="shared" si="346"/>
        <v/>
      </c>
      <c r="DP83" s="102"/>
      <c r="DQ83" s="104" t="str">
        <f t="shared" si="447"/>
        <v/>
      </c>
      <c r="DR83" s="102"/>
      <c r="DS83" s="102"/>
      <c r="DT83" s="104" t="str">
        <f t="shared" si="347"/>
        <v/>
      </c>
      <c r="DU83" s="102"/>
      <c r="DV83" s="104" t="str">
        <f t="shared" si="448"/>
        <v/>
      </c>
      <c r="DW83" s="104" t="str">
        <f t="shared" si="449"/>
        <v/>
      </c>
      <c r="DX83" s="104" t="str">
        <f t="shared" si="450"/>
        <v/>
      </c>
      <c r="DY83" s="104" t="str">
        <f t="shared" si="451"/>
        <v/>
      </c>
      <c r="DZ83" s="104" t="str">
        <f t="shared" si="452"/>
        <v/>
      </c>
      <c r="EA83" s="104" t="str">
        <f t="shared" si="453"/>
        <v/>
      </c>
      <c r="EB83" s="105" t="str">
        <f t="shared" si="348"/>
        <v/>
      </c>
      <c r="EC83" s="109" t="str">
        <f t="shared" si="454"/>
        <v/>
      </c>
      <c r="ED83" s="102"/>
      <c r="EE83" s="102"/>
      <c r="EF83" s="104" t="str">
        <f t="shared" si="349"/>
        <v/>
      </c>
      <c r="EG83" s="102"/>
      <c r="EH83" s="104" t="str">
        <f t="shared" si="455"/>
        <v/>
      </c>
      <c r="EI83" s="102"/>
      <c r="EJ83" s="102"/>
      <c r="EK83" s="104" t="str">
        <f t="shared" si="350"/>
        <v/>
      </c>
      <c r="EL83" s="102"/>
      <c r="EM83" s="104" t="str">
        <f t="shared" si="456"/>
        <v/>
      </c>
      <c r="EN83" s="102"/>
      <c r="EO83" s="102"/>
      <c r="EP83" s="104" t="str">
        <f t="shared" si="351"/>
        <v/>
      </c>
      <c r="EQ83" s="102"/>
      <c r="ER83" s="104" t="str">
        <f t="shared" si="457"/>
        <v/>
      </c>
      <c r="ES83" s="102"/>
      <c r="ET83" s="102"/>
      <c r="EU83" s="104" t="str">
        <f t="shared" si="352"/>
        <v/>
      </c>
      <c r="EV83" s="102"/>
      <c r="EW83" s="104" t="str">
        <f t="shared" si="458"/>
        <v/>
      </c>
      <c r="EX83" s="102"/>
      <c r="EY83" s="102"/>
      <c r="EZ83" s="104" t="str">
        <f t="shared" si="353"/>
        <v/>
      </c>
      <c r="FA83" s="102"/>
      <c r="FB83" s="104" t="str">
        <f t="shared" si="459"/>
        <v/>
      </c>
      <c r="FC83" s="104" t="str">
        <f t="shared" si="460"/>
        <v/>
      </c>
      <c r="FD83" s="104" t="str">
        <f t="shared" si="461"/>
        <v/>
      </c>
      <c r="FE83" s="104" t="str">
        <f t="shared" si="462"/>
        <v/>
      </c>
      <c r="FF83" s="104" t="str">
        <f t="shared" si="463"/>
        <v/>
      </c>
      <c r="FG83" s="104" t="str">
        <f t="shared" si="464"/>
        <v/>
      </c>
      <c r="FH83" s="105" t="str">
        <f t="shared" si="354"/>
        <v/>
      </c>
      <c r="FI83" s="109" t="str">
        <f t="shared" si="465"/>
        <v/>
      </c>
      <c r="FJ83" s="102"/>
      <c r="FK83" s="102"/>
      <c r="FL83" s="104" t="str">
        <f t="shared" si="355"/>
        <v/>
      </c>
      <c r="FM83" s="102"/>
      <c r="FN83" s="104" t="str">
        <f t="shared" si="466"/>
        <v/>
      </c>
      <c r="FO83" s="102"/>
      <c r="FP83" s="102"/>
      <c r="FQ83" s="104" t="str">
        <f t="shared" si="356"/>
        <v/>
      </c>
      <c r="FR83" s="102"/>
      <c r="FS83" s="104" t="str">
        <f t="shared" si="467"/>
        <v/>
      </c>
      <c r="FT83" s="102"/>
      <c r="FU83" s="102"/>
      <c r="FV83" s="104" t="str">
        <f t="shared" si="357"/>
        <v/>
      </c>
      <c r="FW83" s="102"/>
      <c r="FX83" s="104" t="str">
        <f t="shared" si="468"/>
        <v/>
      </c>
      <c r="FY83" s="102"/>
      <c r="FZ83" s="102"/>
      <c r="GA83" s="104" t="str">
        <f t="shared" si="358"/>
        <v/>
      </c>
      <c r="GB83" s="102"/>
      <c r="GC83" s="104" t="str">
        <f t="shared" si="469"/>
        <v/>
      </c>
      <c r="GD83" s="102"/>
      <c r="GE83" s="102"/>
      <c r="GF83" s="104" t="str">
        <f t="shared" si="359"/>
        <v/>
      </c>
      <c r="GG83" s="102"/>
      <c r="GH83" s="104" t="str">
        <f t="shared" si="470"/>
        <v/>
      </c>
      <c r="GI83" s="104" t="str">
        <f t="shared" si="471"/>
        <v/>
      </c>
      <c r="GJ83" s="104" t="str">
        <f t="shared" si="472"/>
        <v/>
      </c>
      <c r="GK83" s="104" t="str">
        <f t="shared" si="473"/>
        <v/>
      </c>
      <c r="GL83" s="104" t="str">
        <f t="shared" si="474"/>
        <v/>
      </c>
      <c r="GM83" s="104" t="str">
        <f t="shared" si="475"/>
        <v/>
      </c>
      <c r="GN83" s="105" t="str">
        <f t="shared" si="360"/>
        <v/>
      </c>
      <c r="GO83" s="109" t="str">
        <f t="shared" si="476"/>
        <v/>
      </c>
      <c r="GP83" s="102"/>
      <c r="GQ83" s="102"/>
      <c r="GR83" s="104" t="str">
        <f t="shared" si="361"/>
        <v/>
      </c>
      <c r="GS83" s="102"/>
      <c r="GT83" s="104" t="str">
        <f t="shared" si="477"/>
        <v/>
      </c>
      <c r="GU83" s="102"/>
      <c r="GV83" s="102"/>
      <c r="GW83" s="104" t="str">
        <f t="shared" si="362"/>
        <v/>
      </c>
      <c r="GX83" s="102"/>
      <c r="GY83" s="104" t="str">
        <f t="shared" si="478"/>
        <v/>
      </c>
      <c r="GZ83" s="102"/>
      <c r="HA83" s="102"/>
      <c r="HB83" s="104" t="str">
        <f t="shared" si="363"/>
        <v/>
      </c>
      <c r="HC83" s="102"/>
      <c r="HD83" s="104" t="str">
        <f t="shared" si="479"/>
        <v/>
      </c>
      <c r="HE83" s="102"/>
      <c r="HF83" s="102"/>
      <c r="HG83" s="104" t="str">
        <f t="shared" si="364"/>
        <v/>
      </c>
      <c r="HH83" s="102"/>
      <c r="HI83" s="104" t="str">
        <f t="shared" si="480"/>
        <v/>
      </c>
      <c r="HJ83" s="102"/>
      <c r="HK83" s="102"/>
      <c r="HL83" s="104" t="str">
        <f t="shared" si="365"/>
        <v/>
      </c>
      <c r="HM83" s="102"/>
      <c r="HN83" s="104" t="str">
        <f t="shared" si="481"/>
        <v/>
      </c>
      <c r="HO83" s="104" t="str">
        <f t="shared" si="482"/>
        <v/>
      </c>
      <c r="HP83" s="104" t="str">
        <f t="shared" si="483"/>
        <v/>
      </c>
      <c r="HQ83" s="104" t="str">
        <f t="shared" si="484"/>
        <v/>
      </c>
      <c r="HR83" s="104" t="str">
        <f t="shared" si="485"/>
        <v/>
      </c>
      <c r="HS83" s="104" t="str">
        <f t="shared" si="486"/>
        <v/>
      </c>
      <c r="HT83" s="105" t="str">
        <f t="shared" si="366"/>
        <v/>
      </c>
      <c r="HU83" s="109" t="str">
        <f t="shared" si="487"/>
        <v/>
      </c>
      <c r="HV83" s="102"/>
      <c r="HW83" s="102"/>
      <c r="HX83" s="104" t="str">
        <f t="shared" si="367"/>
        <v/>
      </c>
      <c r="HY83" s="102"/>
      <c r="HZ83" s="104" t="str">
        <f t="shared" si="488"/>
        <v/>
      </c>
      <c r="IA83" s="102"/>
      <c r="IB83" s="102"/>
      <c r="IC83" s="104" t="str">
        <f t="shared" si="368"/>
        <v/>
      </c>
      <c r="ID83" s="102"/>
      <c r="IE83" s="104" t="str">
        <f t="shared" si="489"/>
        <v/>
      </c>
      <c r="IF83" s="102"/>
      <c r="IG83" s="102"/>
      <c r="IH83" s="104" t="str">
        <f t="shared" si="369"/>
        <v/>
      </c>
      <c r="II83" s="102"/>
      <c r="IJ83" s="104" t="str">
        <f t="shared" si="490"/>
        <v/>
      </c>
      <c r="IK83" s="102"/>
      <c r="IL83" s="102"/>
      <c r="IM83" s="104" t="str">
        <f t="shared" si="370"/>
        <v/>
      </c>
      <c r="IN83" s="102"/>
      <c r="IO83" s="104" t="str">
        <f t="shared" si="491"/>
        <v/>
      </c>
      <c r="IP83" s="102"/>
      <c r="IQ83" s="102"/>
      <c r="IR83" s="104" t="str">
        <f t="shared" si="371"/>
        <v/>
      </c>
      <c r="IS83" s="102"/>
      <c r="IT83" s="104" t="str">
        <f t="shared" si="492"/>
        <v/>
      </c>
      <c r="IU83" s="104" t="str">
        <f t="shared" si="493"/>
        <v/>
      </c>
      <c r="IV83" s="104" t="str">
        <f t="shared" si="494"/>
        <v/>
      </c>
      <c r="IW83" s="104" t="str">
        <f t="shared" si="495"/>
        <v/>
      </c>
      <c r="IX83" s="104" t="str">
        <f t="shared" si="496"/>
        <v/>
      </c>
      <c r="IY83" s="104" t="str">
        <f t="shared" si="497"/>
        <v/>
      </c>
      <c r="IZ83" s="105" t="str">
        <f t="shared" si="372"/>
        <v/>
      </c>
      <c r="JA83" s="109" t="str">
        <f t="shared" si="498"/>
        <v/>
      </c>
      <c r="JB83" s="102"/>
      <c r="JC83" s="102"/>
      <c r="JD83" s="104" t="str">
        <f t="shared" si="373"/>
        <v/>
      </c>
      <c r="JE83" s="102"/>
      <c r="JF83" s="104" t="str">
        <f t="shared" si="499"/>
        <v/>
      </c>
      <c r="JG83" s="102"/>
      <c r="JH83" s="102"/>
      <c r="JI83" s="104" t="str">
        <f t="shared" si="374"/>
        <v/>
      </c>
      <c r="JJ83" s="102"/>
      <c r="JK83" s="104" t="str">
        <f t="shared" si="500"/>
        <v/>
      </c>
      <c r="JL83" s="102"/>
      <c r="JM83" s="102"/>
      <c r="JN83" s="104" t="str">
        <f t="shared" si="375"/>
        <v/>
      </c>
      <c r="JO83" s="102"/>
      <c r="JP83" s="104" t="str">
        <f t="shared" si="501"/>
        <v/>
      </c>
      <c r="JQ83" s="102"/>
      <c r="JR83" s="102"/>
      <c r="JS83" s="104" t="str">
        <f t="shared" si="376"/>
        <v/>
      </c>
      <c r="JT83" s="102"/>
      <c r="JU83" s="104" t="str">
        <f t="shared" si="502"/>
        <v/>
      </c>
      <c r="JV83" s="102"/>
      <c r="JW83" s="102"/>
      <c r="JX83" s="104" t="str">
        <f t="shared" si="377"/>
        <v/>
      </c>
      <c r="JY83" s="102"/>
      <c r="JZ83" s="104" t="str">
        <f t="shared" si="503"/>
        <v/>
      </c>
      <c r="KA83" s="104" t="str">
        <f t="shared" si="504"/>
        <v/>
      </c>
      <c r="KB83" s="104" t="str">
        <f t="shared" si="505"/>
        <v/>
      </c>
      <c r="KC83" s="104" t="str">
        <f t="shared" si="506"/>
        <v/>
      </c>
      <c r="KD83" s="104" t="str">
        <f t="shared" si="507"/>
        <v/>
      </c>
      <c r="KE83" s="104" t="str">
        <f t="shared" si="508"/>
        <v/>
      </c>
      <c r="KF83" s="105" t="str">
        <f t="shared" si="378"/>
        <v/>
      </c>
      <c r="KG83" s="109" t="str">
        <f t="shared" si="509"/>
        <v/>
      </c>
      <c r="KH83" s="102"/>
      <c r="KI83" s="102"/>
      <c r="KJ83" s="104" t="str">
        <f t="shared" si="379"/>
        <v/>
      </c>
      <c r="KK83" s="102"/>
      <c r="KL83" s="104" t="str">
        <f t="shared" si="510"/>
        <v/>
      </c>
      <c r="KM83" s="102"/>
      <c r="KN83" s="102"/>
      <c r="KO83" s="104" t="str">
        <f t="shared" si="380"/>
        <v/>
      </c>
      <c r="KP83" s="102"/>
      <c r="KQ83" s="104" t="str">
        <f t="shared" si="511"/>
        <v/>
      </c>
      <c r="KR83" s="102"/>
      <c r="KS83" s="102"/>
      <c r="KT83" s="104" t="str">
        <f t="shared" si="381"/>
        <v/>
      </c>
      <c r="KU83" s="102"/>
      <c r="KV83" s="104" t="str">
        <f t="shared" si="512"/>
        <v/>
      </c>
      <c r="KW83" s="102"/>
      <c r="KX83" s="102"/>
      <c r="KY83" s="104" t="str">
        <f t="shared" si="382"/>
        <v/>
      </c>
      <c r="KZ83" s="102"/>
      <c r="LA83" s="104" t="str">
        <f t="shared" si="513"/>
        <v/>
      </c>
      <c r="LB83" s="102"/>
      <c r="LC83" s="102"/>
      <c r="LD83" s="104" t="str">
        <f t="shared" si="383"/>
        <v/>
      </c>
      <c r="LE83" s="102"/>
      <c r="LF83" s="104" t="str">
        <f t="shared" si="514"/>
        <v/>
      </c>
      <c r="LG83" s="104" t="str">
        <f t="shared" si="515"/>
        <v/>
      </c>
      <c r="LH83" s="104" t="str">
        <f t="shared" si="516"/>
        <v/>
      </c>
      <c r="LI83" s="104" t="str">
        <f t="shared" si="517"/>
        <v/>
      </c>
      <c r="LJ83" s="104" t="str">
        <f t="shared" si="518"/>
        <v/>
      </c>
      <c r="LK83" s="104" t="str">
        <f t="shared" si="519"/>
        <v/>
      </c>
      <c r="LL83" s="105" t="str">
        <f t="shared" si="384"/>
        <v/>
      </c>
      <c r="LM83" s="109" t="str">
        <f t="shared" si="520"/>
        <v/>
      </c>
      <c r="LN83" s="102"/>
      <c r="LO83" s="102"/>
      <c r="LP83" s="104" t="str">
        <f t="shared" si="385"/>
        <v/>
      </c>
      <c r="LQ83" s="102"/>
      <c r="LR83" s="104" t="str">
        <f t="shared" si="521"/>
        <v/>
      </c>
      <c r="LS83" s="102"/>
      <c r="LT83" s="102"/>
      <c r="LU83" s="104" t="str">
        <f t="shared" si="386"/>
        <v/>
      </c>
      <c r="LV83" s="102"/>
      <c r="LW83" s="104" t="str">
        <f t="shared" si="522"/>
        <v/>
      </c>
      <c r="LX83" s="102"/>
      <c r="LY83" s="102"/>
      <c r="LZ83" s="104" t="str">
        <f t="shared" si="387"/>
        <v/>
      </c>
      <c r="MA83" s="102"/>
      <c r="MB83" s="104" t="str">
        <f t="shared" si="523"/>
        <v/>
      </c>
      <c r="MC83" s="102"/>
      <c r="MD83" s="102"/>
      <c r="ME83" s="104" t="str">
        <f t="shared" si="388"/>
        <v/>
      </c>
      <c r="MF83" s="102"/>
      <c r="MG83" s="104" t="str">
        <f t="shared" si="524"/>
        <v/>
      </c>
      <c r="MH83" s="102"/>
      <c r="MI83" s="102"/>
      <c r="MJ83" s="104" t="str">
        <f t="shared" si="389"/>
        <v/>
      </c>
      <c r="MK83" s="102"/>
      <c r="ML83" s="104" t="str">
        <f t="shared" si="525"/>
        <v/>
      </c>
      <c r="MM83" s="104" t="str">
        <f t="shared" si="526"/>
        <v/>
      </c>
      <c r="MN83" s="104" t="str">
        <f t="shared" si="527"/>
        <v/>
      </c>
      <c r="MO83" s="104" t="str">
        <f t="shared" si="528"/>
        <v/>
      </c>
      <c r="MP83" s="104" t="str">
        <f t="shared" si="529"/>
        <v/>
      </c>
      <c r="MQ83" s="104" t="str">
        <f t="shared" si="530"/>
        <v/>
      </c>
      <c r="MR83" s="105" t="str">
        <f t="shared" si="390"/>
        <v/>
      </c>
      <c r="MS83" s="109" t="str">
        <f t="shared" si="531"/>
        <v/>
      </c>
      <c r="MT83" s="102"/>
      <c r="MU83" s="102"/>
      <c r="MV83" s="104" t="str">
        <f t="shared" si="391"/>
        <v/>
      </c>
      <c r="MW83" s="102"/>
      <c r="MX83" s="104" t="str">
        <f t="shared" si="532"/>
        <v/>
      </c>
      <c r="MY83" s="102"/>
      <c r="MZ83" s="102"/>
      <c r="NA83" s="104" t="str">
        <f t="shared" si="392"/>
        <v/>
      </c>
      <c r="NB83" s="102"/>
      <c r="NC83" s="104" t="str">
        <f t="shared" si="533"/>
        <v/>
      </c>
      <c r="ND83" s="102"/>
      <c r="NE83" s="102"/>
      <c r="NF83" s="104" t="str">
        <f t="shared" si="393"/>
        <v/>
      </c>
      <c r="NG83" s="102"/>
      <c r="NH83" s="104" t="str">
        <f t="shared" si="534"/>
        <v/>
      </c>
      <c r="NI83" s="102"/>
      <c r="NJ83" s="102"/>
      <c r="NK83" s="104" t="str">
        <f t="shared" si="394"/>
        <v/>
      </c>
      <c r="NL83" s="102"/>
      <c r="NM83" s="104" t="str">
        <f t="shared" si="535"/>
        <v/>
      </c>
      <c r="NN83" s="102"/>
      <c r="NO83" s="102"/>
      <c r="NP83" s="104" t="str">
        <f t="shared" si="395"/>
        <v/>
      </c>
      <c r="NQ83" s="102"/>
      <c r="NR83" s="104" t="str">
        <f t="shared" si="536"/>
        <v/>
      </c>
      <c r="NS83" s="104" t="str">
        <f t="shared" si="537"/>
        <v/>
      </c>
      <c r="NT83" s="104" t="str">
        <f t="shared" si="538"/>
        <v/>
      </c>
      <c r="NU83" s="104" t="str">
        <f t="shared" si="539"/>
        <v/>
      </c>
      <c r="NV83" s="104" t="str">
        <f t="shared" si="540"/>
        <v/>
      </c>
      <c r="NW83" s="104" t="str">
        <f t="shared" si="541"/>
        <v/>
      </c>
      <c r="NX83" s="105" t="str">
        <f t="shared" si="396"/>
        <v/>
      </c>
      <c r="NY83" s="109" t="str">
        <f t="shared" si="542"/>
        <v/>
      </c>
      <c r="OA83" s="104" t="str">
        <f t="shared" si="397"/>
        <v/>
      </c>
      <c r="OB83" s="104" t="str">
        <f t="shared" si="398"/>
        <v/>
      </c>
      <c r="OC83" s="104" t="str">
        <f t="shared" si="399"/>
        <v/>
      </c>
      <c r="OD83" s="104" t="str">
        <f t="shared" si="400"/>
        <v/>
      </c>
      <c r="OE83" s="104" t="str">
        <f t="shared" si="401"/>
        <v/>
      </c>
      <c r="OF83" s="104" t="str">
        <f t="shared" si="402"/>
        <v/>
      </c>
      <c r="OG83" s="104" t="str">
        <f t="shared" si="403"/>
        <v/>
      </c>
      <c r="OH83" s="104" t="str">
        <f t="shared" si="404"/>
        <v/>
      </c>
      <c r="OI83" s="104" t="str">
        <f t="shared" si="405"/>
        <v/>
      </c>
      <c r="OJ83" s="104" t="str">
        <f t="shared" si="406"/>
        <v/>
      </c>
      <c r="OK83" s="104" t="str">
        <f t="shared" si="407"/>
        <v/>
      </c>
      <c r="OL83" s="104" t="str">
        <f t="shared" si="408"/>
        <v/>
      </c>
      <c r="OM83" s="134"/>
      <c r="ON83" s="104" t="str">
        <f t="shared" si="409"/>
        <v/>
      </c>
      <c r="OO83" s="104" t="str">
        <f t="shared" si="410"/>
        <v/>
      </c>
      <c r="OP83" s="104" t="str">
        <f t="shared" si="543"/>
        <v/>
      </c>
      <c r="OQ83" s="104" t="str">
        <f t="shared" si="544"/>
        <v/>
      </c>
      <c r="OR83" s="105" t="str">
        <f t="shared" si="545"/>
        <v/>
      </c>
      <c r="OS83" s="105" t="str">
        <f t="shared" si="546"/>
        <v/>
      </c>
      <c r="OT83" s="134"/>
      <c r="OU83" s="109" t="str">
        <f t="shared" si="411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236"/>
        <v>79</v>
      </c>
      <c r="B84" s="237"/>
      <c r="C84" s="237"/>
      <c r="D84" s="237"/>
      <c r="E84" s="238"/>
      <c r="F84" s="102"/>
      <c r="G84" s="102"/>
      <c r="H84" s="104" t="str">
        <f t="shared" si="324"/>
        <v/>
      </c>
      <c r="I84" s="102"/>
      <c r="J84" s="104" t="str">
        <f t="shared" si="412"/>
        <v/>
      </c>
      <c r="K84" s="102"/>
      <c r="L84" s="102"/>
      <c r="M84" s="104" t="str">
        <f t="shared" si="325"/>
        <v/>
      </c>
      <c r="N84" s="102"/>
      <c r="O84" s="104" t="str">
        <f t="shared" si="413"/>
        <v/>
      </c>
      <c r="P84" s="102"/>
      <c r="Q84" s="102"/>
      <c r="R84" s="104" t="str">
        <f t="shared" si="326"/>
        <v/>
      </c>
      <c r="S84" s="102"/>
      <c r="T84" s="104" t="str">
        <f t="shared" si="414"/>
        <v/>
      </c>
      <c r="U84" s="102"/>
      <c r="V84" s="102"/>
      <c r="W84" s="104" t="str">
        <f t="shared" si="327"/>
        <v/>
      </c>
      <c r="X84" s="102"/>
      <c r="Y84" s="104" t="str">
        <f t="shared" si="415"/>
        <v/>
      </c>
      <c r="Z84" s="102"/>
      <c r="AA84" s="102"/>
      <c r="AB84" s="104" t="str">
        <f t="shared" si="328"/>
        <v/>
      </c>
      <c r="AC84" s="102"/>
      <c r="AD84" s="104" t="str">
        <f t="shared" si="416"/>
        <v/>
      </c>
      <c r="AE84" s="104" t="str">
        <f t="shared" si="417"/>
        <v/>
      </c>
      <c r="AF84" s="104" t="str">
        <f t="shared" si="418"/>
        <v/>
      </c>
      <c r="AG84" s="104" t="str">
        <f t="shared" si="419"/>
        <v/>
      </c>
      <c r="AH84" s="104" t="str">
        <f t="shared" si="420"/>
        <v/>
      </c>
      <c r="AI84" s="104" t="str">
        <f t="shared" si="421"/>
        <v/>
      </c>
      <c r="AJ84" s="105" t="str">
        <f t="shared" si="329"/>
        <v/>
      </c>
      <c r="AK84" s="109" t="str">
        <f t="shared" si="330"/>
        <v/>
      </c>
      <c r="AL84" s="102"/>
      <c r="AM84" s="102"/>
      <c r="AN84" s="104" t="str">
        <f t="shared" si="331"/>
        <v/>
      </c>
      <c r="AO84" s="102"/>
      <c r="AP84" s="104" t="str">
        <f t="shared" si="422"/>
        <v/>
      </c>
      <c r="AQ84" s="102"/>
      <c r="AR84" s="102"/>
      <c r="AS84" s="104" t="str">
        <f t="shared" si="332"/>
        <v/>
      </c>
      <c r="AT84" s="102"/>
      <c r="AU84" s="104" t="str">
        <f t="shared" si="423"/>
        <v/>
      </c>
      <c r="AV84" s="102"/>
      <c r="AW84" s="102"/>
      <c r="AX84" s="104" t="str">
        <f t="shared" si="333"/>
        <v/>
      </c>
      <c r="AY84" s="102"/>
      <c r="AZ84" s="104" t="str">
        <f t="shared" si="424"/>
        <v/>
      </c>
      <c r="BA84" s="102"/>
      <c r="BB84" s="102"/>
      <c r="BC84" s="104" t="str">
        <f t="shared" si="334"/>
        <v/>
      </c>
      <c r="BD84" s="102"/>
      <c r="BE84" s="104" t="str">
        <f t="shared" si="425"/>
        <v/>
      </c>
      <c r="BF84" s="102"/>
      <c r="BG84" s="102"/>
      <c r="BH84" s="104" t="str">
        <f t="shared" si="335"/>
        <v/>
      </c>
      <c r="BI84" s="102"/>
      <c r="BJ84" s="104" t="str">
        <f t="shared" si="426"/>
        <v/>
      </c>
      <c r="BK84" s="104" t="str">
        <f t="shared" si="427"/>
        <v/>
      </c>
      <c r="BL84" s="104" t="str">
        <f t="shared" si="428"/>
        <v/>
      </c>
      <c r="BM84" s="104" t="str">
        <f t="shared" si="429"/>
        <v/>
      </c>
      <c r="BN84" s="104" t="str">
        <f t="shared" si="430"/>
        <v/>
      </c>
      <c r="BO84" s="104" t="str">
        <f t="shared" si="431"/>
        <v/>
      </c>
      <c r="BP84" s="105" t="str">
        <f t="shared" si="336"/>
        <v/>
      </c>
      <c r="BQ84" s="109" t="str">
        <f t="shared" si="432"/>
        <v/>
      </c>
      <c r="BR84" s="102"/>
      <c r="BS84" s="102"/>
      <c r="BT84" s="104" t="str">
        <f t="shared" si="337"/>
        <v/>
      </c>
      <c r="BU84" s="102"/>
      <c r="BV84" s="104" t="str">
        <f t="shared" si="433"/>
        <v/>
      </c>
      <c r="BW84" s="102"/>
      <c r="BX84" s="102"/>
      <c r="BY84" s="104" t="str">
        <f t="shared" si="338"/>
        <v/>
      </c>
      <c r="BZ84" s="102"/>
      <c r="CA84" s="104" t="str">
        <f t="shared" si="434"/>
        <v/>
      </c>
      <c r="CB84" s="102"/>
      <c r="CC84" s="102"/>
      <c r="CD84" s="104" t="str">
        <f t="shared" si="339"/>
        <v/>
      </c>
      <c r="CE84" s="102"/>
      <c r="CF84" s="104" t="str">
        <f t="shared" si="435"/>
        <v/>
      </c>
      <c r="CG84" s="102"/>
      <c r="CH84" s="102"/>
      <c r="CI84" s="104" t="str">
        <f t="shared" si="340"/>
        <v/>
      </c>
      <c r="CJ84" s="102"/>
      <c r="CK84" s="104" t="str">
        <f t="shared" si="436"/>
        <v/>
      </c>
      <c r="CL84" s="102"/>
      <c r="CM84" s="102"/>
      <c r="CN84" s="104" t="str">
        <f t="shared" si="341"/>
        <v/>
      </c>
      <c r="CO84" s="102"/>
      <c r="CP84" s="104" t="str">
        <f t="shared" si="437"/>
        <v/>
      </c>
      <c r="CQ84" s="104" t="str">
        <f t="shared" si="438"/>
        <v/>
      </c>
      <c r="CR84" s="104" t="str">
        <f t="shared" si="439"/>
        <v/>
      </c>
      <c r="CS84" s="104" t="str">
        <f t="shared" si="440"/>
        <v/>
      </c>
      <c r="CT84" s="104" t="str">
        <f t="shared" si="441"/>
        <v/>
      </c>
      <c r="CU84" s="104" t="str">
        <f t="shared" si="442"/>
        <v/>
      </c>
      <c r="CV84" s="105" t="str">
        <f t="shared" si="342"/>
        <v/>
      </c>
      <c r="CW84" s="109" t="str">
        <f t="shared" si="443"/>
        <v/>
      </c>
      <c r="CX84" s="102"/>
      <c r="CY84" s="102"/>
      <c r="CZ84" s="104" t="str">
        <f t="shared" si="343"/>
        <v/>
      </c>
      <c r="DA84" s="102"/>
      <c r="DB84" s="104" t="str">
        <f t="shared" si="444"/>
        <v/>
      </c>
      <c r="DC84" s="102"/>
      <c r="DD84" s="102"/>
      <c r="DE84" s="104" t="str">
        <f t="shared" si="344"/>
        <v/>
      </c>
      <c r="DF84" s="102"/>
      <c r="DG84" s="104" t="str">
        <f t="shared" si="445"/>
        <v/>
      </c>
      <c r="DH84" s="102"/>
      <c r="DI84" s="102"/>
      <c r="DJ84" s="104" t="str">
        <f t="shared" si="345"/>
        <v/>
      </c>
      <c r="DK84" s="102"/>
      <c r="DL84" s="104" t="str">
        <f t="shared" si="446"/>
        <v/>
      </c>
      <c r="DM84" s="102"/>
      <c r="DN84" s="102"/>
      <c r="DO84" s="104" t="str">
        <f t="shared" si="346"/>
        <v/>
      </c>
      <c r="DP84" s="102"/>
      <c r="DQ84" s="104" t="str">
        <f t="shared" si="447"/>
        <v/>
      </c>
      <c r="DR84" s="102"/>
      <c r="DS84" s="102"/>
      <c r="DT84" s="104" t="str">
        <f t="shared" si="347"/>
        <v/>
      </c>
      <c r="DU84" s="102"/>
      <c r="DV84" s="104" t="str">
        <f t="shared" si="448"/>
        <v/>
      </c>
      <c r="DW84" s="104" t="str">
        <f t="shared" si="449"/>
        <v/>
      </c>
      <c r="DX84" s="104" t="str">
        <f t="shared" si="450"/>
        <v/>
      </c>
      <c r="DY84" s="104" t="str">
        <f t="shared" si="451"/>
        <v/>
      </c>
      <c r="DZ84" s="104" t="str">
        <f t="shared" si="452"/>
        <v/>
      </c>
      <c r="EA84" s="104" t="str">
        <f t="shared" si="453"/>
        <v/>
      </c>
      <c r="EB84" s="105" t="str">
        <f t="shared" si="348"/>
        <v/>
      </c>
      <c r="EC84" s="109" t="str">
        <f t="shared" si="454"/>
        <v/>
      </c>
      <c r="ED84" s="102"/>
      <c r="EE84" s="102"/>
      <c r="EF84" s="104" t="str">
        <f t="shared" si="349"/>
        <v/>
      </c>
      <c r="EG84" s="102"/>
      <c r="EH84" s="104" t="str">
        <f t="shared" si="455"/>
        <v/>
      </c>
      <c r="EI84" s="102"/>
      <c r="EJ84" s="102"/>
      <c r="EK84" s="104" t="str">
        <f t="shared" si="350"/>
        <v/>
      </c>
      <c r="EL84" s="102"/>
      <c r="EM84" s="104" t="str">
        <f t="shared" si="456"/>
        <v/>
      </c>
      <c r="EN84" s="102"/>
      <c r="EO84" s="102"/>
      <c r="EP84" s="104" t="str">
        <f t="shared" si="351"/>
        <v/>
      </c>
      <c r="EQ84" s="102"/>
      <c r="ER84" s="104" t="str">
        <f t="shared" si="457"/>
        <v/>
      </c>
      <c r="ES84" s="102"/>
      <c r="ET84" s="102"/>
      <c r="EU84" s="104" t="str">
        <f t="shared" si="352"/>
        <v/>
      </c>
      <c r="EV84" s="102"/>
      <c r="EW84" s="104" t="str">
        <f t="shared" si="458"/>
        <v/>
      </c>
      <c r="EX84" s="102"/>
      <c r="EY84" s="102"/>
      <c r="EZ84" s="104" t="str">
        <f t="shared" si="353"/>
        <v/>
      </c>
      <c r="FA84" s="102"/>
      <c r="FB84" s="104" t="str">
        <f t="shared" si="459"/>
        <v/>
      </c>
      <c r="FC84" s="104" t="str">
        <f t="shared" si="460"/>
        <v/>
      </c>
      <c r="FD84" s="104" t="str">
        <f t="shared" si="461"/>
        <v/>
      </c>
      <c r="FE84" s="104" t="str">
        <f t="shared" si="462"/>
        <v/>
      </c>
      <c r="FF84" s="104" t="str">
        <f t="shared" si="463"/>
        <v/>
      </c>
      <c r="FG84" s="104" t="str">
        <f t="shared" si="464"/>
        <v/>
      </c>
      <c r="FH84" s="105" t="str">
        <f t="shared" si="354"/>
        <v/>
      </c>
      <c r="FI84" s="109" t="str">
        <f t="shared" si="465"/>
        <v/>
      </c>
      <c r="FJ84" s="102"/>
      <c r="FK84" s="102"/>
      <c r="FL84" s="104" t="str">
        <f t="shared" si="355"/>
        <v/>
      </c>
      <c r="FM84" s="102"/>
      <c r="FN84" s="104" t="str">
        <f t="shared" si="466"/>
        <v/>
      </c>
      <c r="FO84" s="102"/>
      <c r="FP84" s="102"/>
      <c r="FQ84" s="104" t="str">
        <f t="shared" si="356"/>
        <v/>
      </c>
      <c r="FR84" s="102"/>
      <c r="FS84" s="104" t="str">
        <f t="shared" si="467"/>
        <v/>
      </c>
      <c r="FT84" s="102"/>
      <c r="FU84" s="102"/>
      <c r="FV84" s="104" t="str">
        <f t="shared" si="357"/>
        <v/>
      </c>
      <c r="FW84" s="102"/>
      <c r="FX84" s="104" t="str">
        <f t="shared" si="468"/>
        <v/>
      </c>
      <c r="FY84" s="102"/>
      <c r="FZ84" s="102"/>
      <c r="GA84" s="104" t="str">
        <f t="shared" si="358"/>
        <v/>
      </c>
      <c r="GB84" s="102"/>
      <c r="GC84" s="104" t="str">
        <f t="shared" si="469"/>
        <v/>
      </c>
      <c r="GD84" s="102"/>
      <c r="GE84" s="102"/>
      <c r="GF84" s="104" t="str">
        <f t="shared" si="359"/>
        <v/>
      </c>
      <c r="GG84" s="102"/>
      <c r="GH84" s="104" t="str">
        <f t="shared" si="470"/>
        <v/>
      </c>
      <c r="GI84" s="104" t="str">
        <f t="shared" si="471"/>
        <v/>
      </c>
      <c r="GJ84" s="104" t="str">
        <f t="shared" si="472"/>
        <v/>
      </c>
      <c r="GK84" s="104" t="str">
        <f t="shared" si="473"/>
        <v/>
      </c>
      <c r="GL84" s="104" t="str">
        <f t="shared" si="474"/>
        <v/>
      </c>
      <c r="GM84" s="104" t="str">
        <f t="shared" si="475"/>
        <v/>
      </c>
      <c r="GN84" s="105" t="str">
        <f t="shared" si="360"/>
        <v/>
      </c>
      <c r="GO84" s="109" t="str">
        <f t="shared" si="476"/>
        <v/>
      </c>
      <c r="GP84" s="102"/>
      <c r="GQ84" s="102"/>
      <c r="GR84" s="104" t="str">
        <f t="shared" si="361"/>
        <v/>
      </c>
      <c r="GS84" s="102"/>
      <c r="GT84" s="104" t="str">
        <f t="shared" si="477"/>
        <v/>
      </c>
      <c r="GU84" s="102"/>
      <c r="GV84" s="102"/>
      <c r="GW84" s="104" t="str">
        <f t="shared" si="362"/>
        <v/>
      </c>
      <c r="GX84" s="102"/>
      <c r="GY84" s="104" t="str">
        <f t="shared" si="478"/>
        <v/>
      </c>
      <c r="GZ84" s="102"/>
      <c r="HA84" s="102"/>
      <c r="HB84" s="104" t="str">
        <f t="shared" si="363"/>
        <v/>
      </c>
      <c r="HC84" s="102"/>
      <c r="HD84" s="104" t="str">
        <f t="shared" si="479"/>
        <v/>
      </c>
      <c r="HE84" s="102"/>
      <c r="HF84" s="102"/>
      <c r="HG84" s="104" t="str">
        <f t="shared" si="364"/>
        <v/>
      </c>
      <c r="HH84" s="102"/>
      <c r="HI84" s="104" t="str">
        <f t="shared" si="480"/>
        <v/>
      </c>
      <c r="HJ84" s="102"/>
      <c r="HK84" s="102"/>
      <c r="HL84" s="104" t="str">
        <f t="shared" si="365"/>
        <v/>
      </c>
      <c r="HM84" s="102"/>
      <c r="HN84" s="104" t="str">
        <f t="shared" si="481"/>
        <v/>
      </c>
      <c r="HO84" s="104" t="str">
        <f t="shared" si="482"/>
        <v/>
      </c>
      <c r="HP84" s="104" t="str">
        <f t="shared" si="483"/>
        <v/>
      </c>
      <c r="HQ84" s="104" t="str">
        <f t="shared" si="484"/>
        <v/>
      </c>
      <c r="HR84" s="104" t="str">
        <f t="shared" si="485"/>
        <v/>
      </c>
      <c r="HS84" s="104" t="str">
        <f t="shared" si="486"/>
        <v/>
      </c>
      <c r="HT84" s="105" t="str">
        <f t="shared" si="366"/>
        <v/>
      </c>
      <c r="HU84" s="109" t="str">
        <f t="shared" si="487"/>
        <v/>
      </c>
      <c r="HV84" s="102"/>
      <c r="HW84" s="102"/>
      <c r="HX84" s="104" t="str">
        <f t="shared" si="367"/>
        <v/>
      </c>
      <c r="HY84" s="102"/>
      <c r="HZ84" s="104" t="str">
        <f t="shared" si="488"/>
        <v/>
      </c>
      <c r="IA84" s="102"/>
      <c r="IB84" s="102"/>
      <c r="IC84" s="104" t="str">
        <f t="shared" si="368"/>
        <v/>
      </c>
      <c r="ID84" s="102"/>
      <c r="IE84" s="104" t="str">
        <f t="shared" si="489"/>
        <v/>
      </c>
      <c r="IF84" s="102"/>
      <c r="IG84" s="102"/>
      <c r="IH84" s="104" t="str">
        <f t="shared" si="369"/>
        <v/>
      </c>
      <c r="II84" s="102"/>
      <c r="IJ84" s="104" t="str">
        <f t="shared" si="490"/>
        <v/>
      </c>
      <c r="IK84" s="102"/>
      <c r="IL84" s="102"/>
      <c r="IM84" s="104" t="str">
        <f t="shared" si="370"/>
        <v/>
      </c>
      <c r="IN84" s="102"/>
      <c r="IO84" s="104" t="str">
        <f t="shared" si="491"/>
        <v/>
      </c>
      <c r="IP84" s="102"/>
      <c r="IQ84" s="102"/>
      <c r="IR84" s="104" t="str">
        <f t="shared" si="371"/>
        <v/>
      </c>
      <c r="IS84" s="102"/>
      <c r="IT84" s="104" t="str">
        <f t="shared" si="492"/>
        <v/>
      </c>
      <c r="IU84" s="104" t="str">
        <f t="shared" si="493"/>
        <v/>
      </c>
      <c r="IV84" s="104" t="str">
        <f t="shared" si="494"/>
        <v/>
      </c>
      <c r="IW84" s="104" t="str">
        <f t="shared" si="495"/>
        <v/>
      </c>
      <c r="IX84" s="104" t="str">
        <f t="shared" si="496"/>
        <v/>
      </c>
      <c r="IY84" s="104" t="str">
        <f t="shared" si="497"/>
        <v/>
      </c>
      <c r="IZ84" s="105" t="str">
        <f t="shared" si="372"/>
        <v/>
      </c>
      <c r="JA84" s="109" t="str">
        <f t="shared" si="498"/>
        <v/>
      </c>
      <c r="JB84" s="102"/>
      <c r="JC84" s="102"/>
      <c r="JD84" s="104" t="str">
        <f t="shared" si="373"/>
        <v/>
      </c>
      <c r="JE84" s="102"/>
      <c r="JF84" s="104" t="str">
        <f t="shared" si="499"/>
        <v/>
      </c>
      <c r="JG84" s="102"/>
      <c r="JH84" s="102"/>
      <c r="JI84" s="104" t="str">
        <f t="shared" si="374"/>
        <v/>
      </c>
      <c r="JJ84" s="102"/>
      <c r="JK84" s="104" t="str">
        <f t="shared" si="500"/>
        <v/>
      </c>
      <c r="JL84" s="102"/>
      <c r="JM84" s="102"/>
      <c r="JN84" s="104" t="str">
        <f t="shared" si="375"/>
        <v/>
      </c>
      <c r="JO84" s="102"/>
      <c r="JP84" s="104" t="str">
        <f t="shared" si="501"/>
        <v/>
      </c>
      <c r="JQ84" s="102"/>
      <c r="JR84" s="102"/>
      <c r="JS84" s="104" t="str">
        <f t="shared" si="376"/>
        <v/>
      </c>
      <c r="JT84" s="102"/>
      <c r="JU84" s="104" t="str">
        <f t="shared" si="502"/>
        <v/>
      </c>
      <c r="JV84" s="102"/>
      <c r="JW84" s="102"/>
      <c r="JX84" s="104" t="str">
        <f t="shared" si="377"/>
        <v/>
      </c>
      <c r="JY84" s="102"/>
      <c r="JZ84" s="104" t="str">
        <f t="shared" si="503"/>
        <v/>
      </c>
      <c r="KA84" s="104" t="str">
        <f t="shared" si="504"/>
        <v/>
      </c>
      <c r="KB84" s="104" t="str">
        <f t="shared" si="505"/>
        <v/>
      </c>
      <c r="KC84" s="104" t="str">
        <f t="shared" si="506"/>
        <v/>
      </c>
      <c r="KD84" s="104" t="str">
        <f t="shared" si="507"/>
        <v/>
      </c>
      <c r="KE84" s="104" t="str">
        <f t="shared" si="508"/>
        <v/>
      </c>
      <c r="KF84" s="105" t="str">
        <f t="shared" si="378"/>
        <v/>
      </c>
      <c r="KG84" s="109" t="str">
        <f t="shared" si="509"/>
        <v/>
      </c>
      <c r="KH84" s="102"/>
      <c r="KI84" s="102"/>
      <c r="KJ84" s="104" t="str">
        <f t="shared" si="379"/>
        <v/>
      </c>
      <c r="KK84" s="102"/>
      <c r="KL84" s="104" t="str">
        <f t="shared" si="510"/>
        <v/>
      </c>
      <c r="KM84" s="102"/>
      <c r="KN84" s="102"/>
      <c r="KO84" s="104" t="str">
        <f t="shared" si="380"/>
        <v/>
      </c>
      <c r="KP84" s="102"/>
      <c r="KQ84" s="104" t="str">
        <f t="shared" si="511"/>
        <v/>
      </c>
      <c r="KR84" s="102"/>
      <c r="KS84" s="102"/>
      <c r="KT84" s="104" t="str">
        <f t="shared" si="381"/>
        <v/>
      </c>
      <c r="KU84" s="102"/>
      <c r="KV84" s="104" t="str">
        <f t="shared" si="512"/>
        <v/>
      </c>
      <c r="KW84" s="102"/>
      <c r="KX84" s="102"/>
      <c r="KY84" s="104" t="str">
        <f t="shared" si="382"/>
        <v/>
      </c>
      <c r="KZ84" s="102"/>
      <c r="LA84" s="104" t="str">
        <f t="shared" si="513"/>
        <v/>
      </c>
      <c r="LB84" s="102"/>
      <c r="LC84" s="102"/>
      <c r="LD84" s="104" t="str">
        <f t="shared" si="383"/>
        <v/>
      </c>
      <c r="LE84" s="102"/>
      <c r="LF84" s="104" t="str">
        <f t="shared" si="514"/>
        <v/>
      </c>
      <c r="LG84" s="104" t="str">
        <f t="shared" si="515"/>
        <v/>
      </c>
      <c r="LH84" s="104" t="str">
        <f t="shared" si="516"/>
        <v/>
      </c>
      <c r="LI84" s="104" t="str">
        <f t="shared" si="517"/>
        <v/>
      </c>
      <c r="LJ84" s="104" t="str">
        <f t="shared" si="518"/>
        <v/>
      </c>
      <c r="LK84" s="104" t="str">
        <f t="shared" si="519"/>
        <v/>
      </c>
      <c r="LL84" s="105" t="str">
        <f t="shared" si="384"/>
        <v/>
      </c>
      <c r="LM84" s="109" t="str">
        <f t="shared" si="520"/>
        <v/>
      </c>
      <c r="LN84" s="102"/>
      <c r="LO84" s="102"/>
      <c r="LP84" s="104" t="str">
        <f t="shared" si="385"/>
        <v/>
      </c>
      <c r="LQ84" s="102"/>
      <c r="LR84" s="104" t="str">
        <f t="shared" si="521"/>
        <v/>
      </c>
      <c r="LS84" s="102"/>
      <c r="LT84" s="102"/>
      <c r="LU84" s="104" t="str">
        <f t="shared" si="386"/>
        <v/>
      </c>
      <c r="LV84" s="102"/>
      <c r="LW84" s="104" t="str">
        <f t="shared" si="522"/>
        <v/>
      </c>
      <c r="LX84" s="102"/>
      <c r="LY84" s="102"/>
      <c r="LZ84" s="104" t="str">
        <f t="shared" si="387"/>
        <v/>
      </c>
      <c r="MA84" s="102"/>
      <c r="MB84" s="104" t="str">
        <f t="shared" si="523"/>
        <v/>
      </c>
      <c r="MC84" s="102"/>
      <c r="MD84" s="102"/>
      <c r="ME84" s="104" t="str">
        <f t="shared" si="388"/>
        <v/>
      </c>
      <c r="MF84" s="102"/>
      <c r="MG84" s="104" t="str">
        <f t="shared" si="524"/>
        <v/>
      </c>
      <c r="MH84" s="102"/>
      <c r="MI84" s="102"/>
      <c r="MJ84" s="104" t="str">
        <f t="shared" si="389"/>
        <v/>
      </c>
      <c r="MK84" s="102"/>
      <c r="ML84" s="104" t="str">
        <f t="shared" si="525"/>
        <v/>
      </c>
      <c r="MM84" s="104" t="str">
        <f t="shared" si="526"/>
        <v/>
      </c>
      <c r="MN84" s="104" t="str">
        <f t="shared" si="527"/>
        <v/>
      </c>
      <c r="MO84" s="104" t="str">
        <f t="shared" si="528"/>
        <v/>
      </c>
      <c r="MP84" s="104" t="str">
        <f t="shared" si="529"/>
        <v/>
      </c>
      <c r="MQ84" s="104" t="str">
        <f t="shared" si="530"/>
        <v/>
      </c>
      <c r="MR84" s="105" t="str">
        <f t="shared" si="390"/>
        <v/>
      </c>
      <c r="MS84" s="109" t="str">
        <f t="shared" si="531"/>
        <v/>
      </c>
      <c r="MT84" s="102"/>
      <c r="MU84" s="102"/>
      <c r="MV84" s="104" t="str">
        <f t="shared" si="391"/>
        <v/>
      </c>
      <c r="MW84" s="102"/>
      <c r="MX84" s="104" t="str">
        <f t="shared" si="532"/>
        <v/>
      </c>
      <c r="MY84" s="102"/>
      <c r="MZ84" s="102"/>
      <c r="NA84" s="104" t="str">
        <f t="shared" si="392"/>
        <v/>
      </c>
      <c r="NB84" s="102"/>
      <c r="NC84" s="104" t="str">
        <f t="shared" si="533"/>
        <v/>
      </c>
      <c r="ND84" s="102"/>
      <c r="NE84" s="102"/>
      <c r="NF84" s="104" t="str">
        <f t="shared" si="393"/>
        <v/>
      </c>
      <c r="NG84" s="102"/>
      <c r="NH84" s="104" t="str">
        <f t="shared" si="534"/>
        <v/>
      </c>
      <c r="NI84" s="102"/>
      <c r="NJ84" s="102"/>
      <c r="NK84" s="104" t="str">
        <f t="shared" si="394"/>
        <v/>
      </c>
      <c r="NL84" s="102"/>
      <c r="NM84" s="104" t="str">
        <f t="shared" si="535"/>
        <v/>
      </c>
      <c r="NN84" s="102"/>
      <c r="NO84" s="102"/>
      <c r="NP84" s="104" t="str">
        <f t="shared" si="395"/>
        <v/>
      </c>
      <c r="NQ84" s="102"/>
      <c r="NR84" s="104" t="str">
        <f t="shared" si="536"/>
        <v/>
      </c>
      <c r="NS84" s="104" t="str">
        <f t="shared" si="537"/>
        <v/>
      </c>
      <c r="NT84" s="104" t="str">
        <f t="shared" si="538"/>
        <v/>
      </c>
      <c r="NU84" s="104" t="str">
        <f t="shared" si="539"/>
        <v/>
      </c>
      <c r="NV84" s="104" t="str">
        <f t="shared" si="540"/>
        <v/>
      </c>
      <c r="NW84" s="104" t="str">
        <f t="shared" si="541"/>
        <v/>
      </c>
      <c r="NX84" s="105" t="str">
        <f t="shared" si="396"/>
        <v/>
      </c>
      <c r="NY84" s="109" t="str">
        <f t="shared" si="542"/>
        <v/>
      </c>
      <c r="OA84" s="104" t="str">
        <f t="shared" si="397"/>
        <v/>
      </c>
      <c r="OB84" s="104" t="str">
        <f t="shared" si="398"/>
        <v/>
      </c>
      <c r="OC84" s="104" t="str">
        <f t="shared" si="399"/>
        <v/>
      </c>
      <c r="OD84" s="104" t="str">
        <f t="shared" si="400"/>
        <v/>
      </c>
      <c r="OE84" s="104" t="str">
        <f t="shared" si="401"/>
        <v/>
      </c>
      <c r="OF84" s="104" t="str">
        <f t="shared" si="402"/>
        <v/>
      </c>
      <c r="OG84" s="104" t="str">
        <f t="shared" si="403"/>
        <v/>
      </c>
      <c r="OH84" s="104" t="str">
        <f t="shared" si="404"/>
        <v/>
      </c>
      <c r="OI84" s="104" t="str">
        <f t="shared" si="405"/>
        <v/>
      </c>
      <c r="OJ84" s="104" t="str">
        <f t="shared" si="406"/>
        <v/>
      </c>
      <c r="OK84" s="104" t="str">
        <f t="shared" si="407"/>
        <v/>
      </c>
      <c r="OL84" s="104" t="str">
        <f t="shared" si="408"/>
        <v/>
      </c>
      <c r="OM84" s="134"/>
      <c r="ON84" s="104" t="str">
        <f t="shared" si="409"/>
        <v/>
      </c>
      <c r="OO84" s="104" t="str">
        <f t="shared" si="410"/>
        <v/>
      </c>
      <c r="OP84" s="104" t="str">
        <f t="shared" si="543"/>
        <v/>
      </c>
      <c r="OQ84" s="104" t="str">
        <f t="shared" si="544"/>
        <v/>
      </c>
      <c r="OR84" s="105" t="str">
        <f t="shared" si="545"/>
        <v/>
      </c>
      <c r="OS84" s="105" t="str">
        <f t="shared" si="546"/>
        <v/>
      </c>
      <c r="OT84" s="134"/>
      <c r="OU84" s="109" t="str">
        <f t="shared" si="411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236"/>
        <v>80</v>
      </c>
      <c r="B85" s="237"/>
      <c r="C85" s="237"/>
      <c r="D85" s="237"/>
      <c r="E85" s="238"/>
      <c r="F85" s="102"/>
      <c r="G85" s="102"/>
      <c r="H85" s="104" t="str">
        <f t="shared" si="324"/>
        <v/>
      </c>
      <c r="I85" s="102"/>
      <c r="J85" s="104" t="str">
        <f t="shared" si="412"/>
        <v/>
      </c>
      <c r="K85" s="102"/>
      <c r="L85" s="102"/>
      <c r="M85" s="104" t="str">
        <f t="shared" si="325"/>
        <v/>
      </c>
      <c r="N85" s="102"/>
      <c r="O85" s="104" t="str">
        <f t="shared" si="413"/>
        <v/>
      </c>
      <c r="P85" s="102"/>
      <c r="Q85" s="102"/>
      <c r="R85" s="104" t="str">
        <f t="shared" si="326"/>
        <v/>
      </c>
      <c r="S85" s="102"/>
      <c r="T85" s="104" t="str">
        <f t="shared" si="414"/>
        <v/>
      </c>
      <c r="U85" s="102"/>
      <c r="V85" s="102"/>
      <c r="W85" s="104" t="str">
        <f t="shared" si="327"/>
        <v/>
      </c>
      <c r="X85" s="102"/>
      <c r="Y85" s="104" t="str">
        <f t="shared" si="415"/>
        <v/>
      </c>
      <c r="Z85" s="102"/>
      <c r="AA85" s="102"/>
      <c r="AB85" s="104" t="str">
        <f t="shared" si="328"/>
        <v/>
      </c>
      <c r="AC85" s="102"/>
      <c r="AD85" s="104" t="str">
        <f t="shared" si="416"/>
        <v/>
      </c>
      <c r="AE85" s="104" t="str">
        <f t="shared" si="417"/>
        <v/>
      </c>
      <c r="AF85" s="104" t="str">
        <f t="shared" si="418"/>
        <v/>
      </c>
      <c r="AG85" s="104" t="str">
        <f t="shared" si="419"/>
        <v/>
      </c>
      <c r="AH85" s="104" t="str">
        <f t="shared" si="420"/>
        <v/>
      </c>
      <c r="AI85" s="104" t="str">
        <f t="shared" si="421"/>
        <v/>
      </c>
      <c r="AJ85" s="105" t="str">
        <f t="shared" si="329"/>
        <v/>
      </c>
      <c r="AK85" s="109" t="str">
        <f t="shared" si="330"/>
        <v/>
      </c>
      <c r="AL85" s="102"/>
      <c r="AM85" s="102"/>
      <c r="AN85" s="104" t="str">
        <f t="shared" si="331"/>
        <v/>
      </c>
      <c r="AO85" s="102"/>
      <c r="AP85" s="104" t="str">
        <f t="shared" si="422"/>
        <v/>
      </c>
      <c r="AQ85" s="102"/>
      <c r="AR85" s="102"/>
      <c r="AS85" s="104" t="str">
        <f t="shared" si="332"/>
        <v/>
      </c>
      <c r="AT85" s="102"/>
      <c r="AU85" s="104" t="str">
        <f t="shared" si="423"/>
        <v/>
      </c>
      <c r="AV85" s="102"/>
      <c r="AW85" s="102"/>
      <c r="AX85" s="104" t="str">
        <f t="shared" si="333"/>
        <v/>
      </c>
      <c r="AY85" s="102"/>
      <c r="AZ85" s="104" t="str">
        <f t="shared" si="424"/>
        <v/>
      </c>
      <c r="BA85" s="102"/>
      <c r="BB85" s="102"/>
      <c r="BC85" s="104" t="str">
        <f t="shared" si="334"/>
        <v/>
      </c>
      <c r="BD85" s="102"/>
      <c r="BE85" s="104" t="str">
        <f t="shared" si="425"/>
        <v/>
      </c>
      <c r="BF85" s="102"/>
      <c r="BG85" s="102"/>
      <c r="BH85" s="104" t="str">
        <f t="shared" si="335"/>
        <v/>
      </c>
      <c r="BI85" s="102"/>
      <c r="BJ85" s="104" t="str">
        <f t="shared" si="426"/>
        <v/>
      </c>
      <c r="BK85" s="104" t="str">
        <f t="shared" si="427"/>
        <v/>
      </c>
      <c r="BL85" s="104" t="str">
        <f t="shared" si="428"/>
        <v/>
      </c>
      <c r="BM85" s="104" t="str">
        <f t="shared" si="429"/>
        <v/>
      </c>
      <c r="BN85" s="104" t="str">
        <f t="shared" si="430"/>
        <v/>
      </c>
      <c r="BO85" s="104" t="str">
        <f t="shared" si="431"/>
        <v/>
      </c>
      <c r="BP85" s="105" t="str">
        <f t="shared" si="336"/>
        <v/>
      </c>
      <c r="BQ85" s="109" t="str">
        <f t="shared" si="432"/>
        <v/>
      </c>
      <c r="BR85" s="102"/>
      <c r="BS85" s="102"/>
      <c r="BT85" s="104" t="str">
        <f t="shared" si="337"/>
        <v/>
      </c>
      <c r="BU85" s="102"/>
      <c r="BV85" s="104" t="str">
        <f t="shared" si="433"/>
        <v/>
      </c>
      <c r="BW85" s="102"/>
      <c r="BX85" s="102"/>
      <c r="BY85" s="104" t="str">
        <f t="shared" si="338"/>
        <v/>
      </c>
      <c r="BZ85" s="102"/>
      <c r="CA85" s="104" t="str">
        <f t="shared" si="434"/>
        <v/>
      </c>
      <c r="CB85" s="102"/>
      <c r="CC85" s="102"/>
      <c r="CD85" s="104" t="str">
        <f t="shared" si="339"/>
        <v/>
      </c>
      <c r="CE85" s="102"/>
      <c r="CF85" s="104" t="str">
        <f t="shared" si="435"/>
        <v/>
      </c>
      <c r="CG85" s="102"/>
      <c r="CH85" s="102"/>
      <c r="CI85" s="104" t="str">
        <f t="shared" si="340"/>
        <v/>
      </c>
      <c r="CJ85" s="102"/>
      <c r="CK85" s="104" t="str">
        <f t="shared" si="436"/>
        <v/>
      </c>
      <c r="CL85" s="102"/>
      <c r="CM85" s="102"/>
      <c r="CN85" s="104" t="str">
        <f t="shared" si="341"/>
        <v/>
      </c>
      <c r="CO85" s="102"/>
      <c r="CP85" s="104" t="str">
        <f t="shared" si="437"/>
        <v/>
      </c>
      <c r="CQ85" s="104" t="str">
        <f t="shared" si="438"/>
        <v/>
      </c>
      <c r="CR85" s="104" t="str">
        <f t="shared" si="439"/>
        <v/>
      </c>
      <c r="CS85" s="104" t="str">
        <f t="shared" si="440"/>
        <v/>
      </c>
      <c r="CT85" s="104" t="str">
        <f t="shared" si="441"/>
        <v/>
      </c>
      <c r="CU85" s="104" t="str">
        <f t="shared" si="442"/>
        <v/>
      </c>
      <c r="CV85" s="105" t="str">
        <f t="shared" si="342"/>
        <v/>
      </c>
      <c r="CW85" s="109" t="str">
        <f t="shared" si="443"/>
        <v/>
      </c>
      <c r="CX85" s="102"/>
      <c r="CY85" s="102"/>
      <c r="CZ85" s="104" t="str">
        <f t="shared" si="343"/>
        <v/>
      </c>
      <c r="DA85" s="102"/>
      <c r="DB85" s="104" t="str">
        <f t="shared" si="444"/>
        <v/>
      </c>
      <c r="DC85" s="102"/>
      <c r="DD85" s="102"/>
      <c r="DE85" s="104" t="str">
        <f t="shared" si="344"/>
        <v/>
      </c>
      <c r="DF85" s="102"/>
      <c r="DG85" s="104" t="str">
        <f t="shared" si="445"/>
        <v/>
      </c>
      <c r="DH85" s="102"/>
      <c r="DI85" s="102"/>
      <c r="DJ85" s="104" t="str">
        <f t="shared" si="345"/>
        <v/>
      </c>
      <c r="DK85" s="102"/>
      <c r="DL85" s="104" t="str">
        <f t="shared" si="446"/>
        <v/>
      </c>
      <c r="DM85" s="102"/>
      <c r="DN85" s="102"/>
      <c r="DO85" s="104" t="str">
        <f t="shared" si="346"/>
        <v/>
      </c>
      <c r="DP85" s="102"/>
      <c r="DQ85" s="104" t="str">
        <f t="shared" si="447"/>
        <v/>
      </c>
      <c r="DR85" s="102"/>
      <c r="DS85" s="102"/>
      <c r="DT85" s="104" t="str">
        <f t="shared" si="347"/>
        <v/>
      </c>
      <c r="DU85" s="102"/>
      <c r="DV85" s="104" t="str">
        <f t="shared" si="448"/>
        <v/>
      </c>
      <c r="DW85" s="104" t="str">
        <f t="shared" si="449"/>
        <v/>
      </c>
      <c r="DX85" s="104" t="str">
        <f t="shared" si="450"/>
        <v/>
      </c>
      <c r="DY85" s="104" t="str">
        <f t="shared" si="451"/>
        <v/>
      </c>
      <c r="DZ85" s="104" t="str">
        <f t="shared" si="452"/>
        <v/>
      </c>
      <c r="EA85" s="104" t="str">
        <f t="shared" si="453"/>
        <v/>
      </c>
      <c r="EB85" s="105" t="str">
        <f t="shared" si="348"/>
        <v/>
      </c>
      <c r="EC85" s="109" t="str">
        <f t="shared" si="454"/>
        <v/>
      </c>
      <c r="ED85" s="102"/>
      <c r="EE85" s="102"/>
      <c r="EF85" s="104" t="str">
        <f t="shared" si="349"/>
        <v/>
      </c>
      <c r="EG85" s="102"/>
      <c r="EH85" s="104" t="str">
        <f t="shared" si="455"/>
        <v/>
      </c>
      <c r="EI85" s="102"/>
      <c r="EJ85" s="102"/>
      <c r="EK85" s="104" t="str">
        <f t="shared" si="350"/>
        <v/>
      </c>
      <c r="EL85" s="102"/>
      <c r="EM85" s="104" t="str">
        <f t="shared" si="456"/>
        <v/>
      </c>
      <c r="EN85" s="102"/>
      <c r="EO85" s="102"/>
      <c r="EP85" s="104" t="str">
        <f t="shared" si="351"/>
        <v/>
      </c>
      <c r="EQ85" s="102"/>
      <c r="ER85" s="104" t="str">
        <f t="shared" si="457"/>
        <v/>
      </c>
      <c r="ES85" s="102"/>
      <c r="ET85" s="102"/>
      <c r="EU85" s="104" t="str">
        <f t="shared" si="352"/>
        <v/>
      </c>
      <c r="EV85" s="102"/>
      <c r="EW85" s="104" t="str">
        <f t="shared" si="458"/>
        <v/>
      </c>
      <c r="EX85" s="102"/>
      <c r="EY85" s="102"/>
      <c r="EZ85" s="104" t="str">
        <f t="shared" si="353"/>
        <v/>
      </c>
      <c r="FA85" s="102"/>
      <c r="FB85" s="104" t="str">
        <f t="shared" si="459"/>
        <v/>
      </c>
      <c r="FC85" s="104" t="str">
        <f t="shared" si="460"/>
        <v/>
      </c>
      <c r="FD85" s="104" t="str">
        <f t="shared" si="461"/>
        <v/>
      </c>
      <c r="FE85" s="104" t="str">
        <f t="shared" si="462"/>
        <v/>
      </c>
      <c r="FF85" s="104" t="str">
        <f t="shared" si="463"/>
        <v/>
      </c>
      <c r="FG85" s="104" t="str">
        <f t="shared" si="464"/>
        <v/>
      </c>
      <c r="FH85" s="105" t="str">
        <f t="shared" si="354"/>
        <v/>
      </c>
      <c r="FI85" s="109" t="str">
        <f t="shared" si="465"/>
        <v/>
      </c>
      <c r="FJ85" s="102"/>
      <c r="FK85" s="102"/>
      <c r="FL85" s="104" t="str">
        <f t="shared" si="355"/>
        <v/>
      </c>
      <c r="FM85" s="102"/>
      <c r="FN85" s="104" t="str">
        <f t="shared" si="466"/>
        <v/>
      </c>
      <c r="FO85" s="102"/>
      <c r="FP85" s="102"/>
      <c r="FQ85" s="104" t="str">
        <f t="shared" si="356"/>
        <v/>
      </c>
      <c r="FR85" s="102"/>
      <c r="FS85" s="104" t="str">
        <f t="shared" si="467"/>
        <v/>
      </c>
      <c r="FT85" s="102"/>
      <c r="FU85" s="102"/>
      <c r="FV85" s="104" t="str">
        <f t="shared" si="357"/>
        <v/>
      </c>
      <c r="FW85" s="102"/>
      <c r="FX85" s="104" t="str">
        <f t="shared" si="468"/>
        <v/>
      </c>
      <c r="FY85" s="102"/>
      <c r="FZ85" s="102"/>
      <c r="GA85" s="104" t="str">
        <f t="shared" si="358"/>
        <v/>
      </c>
      <c r="GB85" s="102"/>
      <c r="GC85" s="104" t="str">
        <f t="shared" si="469"/>
        <v/>
      </c>
      <c r="GD85" s="102"/>
      <c r="GE85" s="102"/>
      <c r="GF85" s="104" t="str">
        <f t="shared" si="359"/>
        <v/>
      </c>
      <c r="GG85" s="102"/>
      <c r="GH85" s="104" t="str">
        <f t="shared" si="470"/>
        <v/>
      </c>
      <c r="GI85" s="104" t="str">
        <f t="shared" si="471"/>
        <v/>
      </c>
      <c r="GJ85" s="104" t="str">
        <f t="shared" si="472"/>
        <v/>
      </c>
      <c r="GK85" s="104" t="str">
        <f t="shared" si="473"/>
        <v/>
      </c>
      <c r="GL85" s="104" t="str">
        <f t="shared" si="474"/>
        <v/>
      </c>
      <c r="GM85" s="104" t="str">
        <f t="shared" si="475"/>
        <v/>
      </c>
      <c r="GN85" s="105" t="str">
        <f t="shared" si="360"/>
        <v/>
      </c>
      <c r="GO85" s="109" t="str">
        <f t="shared" si="476"/>
        <v/>
      </c>
      <c r="GP85" s="102"/>
      <c r="GQ85" s="102"/>
      <c r="GR85" s="104" t="str">
        <f t="shared" si="361"/>
        <v/>
      </c>
      <c r="GS85" s="102"/>
      <c r="GT85" s="104" t="str">
        <f t="shared" si="477"/>
        <v/>
      </c>
      <c r="GU85" s="102"/>
      <c r="GV85" s="102"/>
      <c r="GW85" s="104" t="str">
        <f t="shared" si="362"/>
        <v/>
      </c>
      <c r="GX85" s="102"/>
      <c r="GY85" s="104" t="str">
        <f t="shared" si="478"/>
        <v/>
      </c>
      <c r="GZ85" s="102"/>
      <c r="HA85" s="102"/>
      <c r="HB85" s="104" t="str">
        <f t="shared" si="363"/>
        <v/>
      </c>
      <c r="HC85" s="102"/>
      <c r="HD85" s="104" t="str">
        <f t="shared" si="479"/>
        <v/>
      </c>
      <c r="HE85" s="102"/>
      <c r="HF85" s="102"/>
      <c r="HG85" s="104" t="str">
        <f t="shared" si="364"/>
        <v/>
      </c>
      <c r="HH85" s="102"/>
      <c r="HI85" s="104" t="str">
        <f t="shared" si="480"/>
        <v/>
      </c>
      <c r="HJ85" s="102"/>
      <c r="HK85" s="102"/>
      <c r="HL85" s="104" t="str">
        <f t="shared" si="365"/>
        <v/>
      </c>
      <c r="HM85" s="102"/>
      <c r="HN85" s="104" t="str">
        <f t="shared" si="481"/>
        <v/>
      </c>
      <c r="HO85" s="104" t="str">
        <f t="shared" si="482"/>
        <v/>
      </c>
      <c r="HP85" s="104" t="str">
        <f t="shared" si="483"/>
        <v/>
      </c>
      <c r="HQ85" s="104" t="str">
        <f t="shared" si="484"/>
        <v/>
      </c>
      <c r="HR85" s="104" t="str">
        <f t="shared" si="485"/>
        <v/>
      </c>
      <c r="HS85" s="104" t="str">
        <f t="shared" si="486"/>
        <v/>
      </c>
      <c r="HT85" s="105" t="str">
        <f t="shared" si="366"/>
        <v/>
      </c>
      <c r="HU85" s="109" t="str">
        <f t="shared" si="487"/>
        <v/>
      </c>
      <c r="HV85" s="102"/>
      <c r="HW85" s="102"/>
      <c r="HX85" s="104" t="str">
        <f t="shared" si="367"/>
        <v/>
      </c>
      <c r="HY85" s="102"/>
      <c r="HZ85" s="104" t="str">
        <f t="shared" si="488"/>
        <v/>
      </c>
      <c r="IA85" s="102"/>
      <c r="IB85" s="102"/>
      <c r="IC85" s="104" t="str">
        <f t="shared" si="368"/>
        <v/>
      </c>
      <c r="ID85" s="102"/>
      <c r="IE85" s="104" t="str">
        <f t="shared" si="489"/>
        <v/>
      </c>
      <c r="IF85" s="102"/>
      <c r="IG85" s="102"/>
      <c r="IH85" s="104" t="str">
        <f t="shared" si="369"/>
        <v/>
      </c>
      <c r="II85" s="102"/>
      <c r="IJ85" s="104" t="str">
        <f t="shared" si="490"/>
        <v/>
      </c>
      <c r="IK85" s="102"/>
      <c r="IL85" s="102"/>
      <c r="IM85" s="104" t="str">
        <f t="shared" si="370"/>
        <v/>
      </c>
      <c r="IN85" s="102"/>
      <c r="IO85" s="104" t="str">
        <f t="shared" si="491"/>
        <v/>
      </c>
      <c r="IP85" s="102"/>
      <c r="IQ85" s="102"/>
      <c r="IR85" s="104" t="str">
        <f t="shared" si="371"/>
        <v/>
      </c>
      <c r="IS85" s="102"/>
      <c r="IT85" s="104" t="str">
        <f t="shared" si="492"/>
        <v/>
      </c>
      <c r="IU85" s="104" t="str">
        <f t="shared" si="493"/>
        <v/>
      </c>
      <c r="IV85" s="104" t="str">
        <f t="shared" si="494"/>
        <v/>
      </c>
      <c r="IW85" s="104" t="str">
        <f t="shared" si="495"/>
        <v/>
      </c>
      <c r="IX85" s="104" t="str">
        <f t="shared" si="496"/>
        <v/>
      </c>
      <c r="IY85" s="104" t="str">
        <f t="shared" si="497"/>
        <v/>
      </c>
      <c r="IZ85" s="105" t="str">
        <f t="shared" si="372"/>
        <v/>
      </c>
      <c r="JA85" s="109" t="str">
        <f t="shared" si="498"/>
        <v/>
      </c>
      <c r="JB85" s="102"/>
      <c r="JC85" s="102"/>
      <c r="JD85" s="104" t="str">
        <f t="shared" si="373"/>
        <v/>
      </c>
      <c r="JE85" s="102"/>
      <c r="JF85" s="104" t="str">
        <f t="shared" si="499"/>
        <v/>
      </c>
      <c r="JG85" s="102"/>
      <c r="JH85" s="102"/>
      <c r="JI85" s="104" t="str">
        <f t="shared" si="374"/>
        <v/>
      </c>
      <c r="JJ85" s="102"/>
      <c r="JK85" s="104" t="str">
        <f t="shared" si="500"/>
        <v/>
      </c>
      <c r="JL85" s="102"/>
      <c r="JM85" s="102"/>
      <c r="JN85" s="104" t="str">
        <f t="shared" si="375"/>
        <v/>
      </c>
      <c r="JO85" s="102"/>
      <c r="JP85" s="104" t="str">
        <f t="shared" si="501"/>
        <v/>
      </c>
      <c r="JQ85" s="102"/>
      <c r="JR85" s="102"/>
      <c r="JS85" s="104" t="str">
        <f t="shared" si="376"/>
        <v/>
      </c>
      <c r="JT85" s="102"/>
      <c r="JU85" s="104" t="str">
        <f t="shared" si="502"/>
        <v/>
      </c>
      <c r="JV85" s="102"/>
      <c r="JW85" s="102"/>
      <c r="JX85" s="104" t="str">
        <f t="shared" si="377"/>
        <v/>
      </c>
      <c r="JY85" s="102"/>
      <c r="JZ85" s="104" t="str">
        <f t="shared" si="503"/>
        <v/>
      </c>
      <c r="KA85" s="104" t="str">
        <f t="shared" si="504"/>
        <v/>
      </c>
      <c r="KB85" s="104" t="str">
        <f t="shared" si="505"/>
        <v/>
      </c>
      <c r="KC85" s="104" t="str">
        <f t="shared" si="506"/>
        <v/>
      </c>
      <c r="KD85" s="104" t="str">
        <f t="shared" si="507"/>
        <v/>
      </c>
      <c r="KE85" s="104" t="str">
        <f t="shared" si="508"/>
        <v/>
      </c>
      <c r="KF85" s="105" t="str">
        <f t="shared" si="378"/>
        <v/>
      </c>
      <c r="KG85" s="109" t="str">
        <f t="shared" si="509"/>
        <v/>
      </c>
      <c r="KH85" s="102"/>
      <c r="KI85" s="102"/>
      <c r="KJ85" s="104" t="str">
        <f t="shared" si="379"/>
        <v/>
      </c>
      <c r="KK85" s="102"/>
      <c r="KL85" s="104" t="str">
        <f t="shared" si="510"/>
        <v/>
      </c>
      <c r="KM85" s="102"/>
      <c r="KN85" s="102"/>
      <c r="KO85" s="104" t="str">
        <f t="shared" si="380"/>
        <v/>
      </c>
      <c r="KP85" s="102"/>
      <c r="KQ85" s="104" t="str">
        <f t="shared" si="511"/>
        <v/>
      </c>
      <c r="KR85" s="102"/>
      <c r="KS85" s="102"/>
      <c r="KT85" s="104" t="str">
        <f t="shared" si="381"/>
        <v/>
      </c>
      <c r="KU85" s="102"/>
      <c r="KV85" s="104" t="str">
        <f t="shared" si="512"/>
        <v/>
      </c>
      <c r="KW85" s="102"/>
      <c r="KX85" s="102"/>
      <c r="KY85" s="104" t="str">
        <f t="shared" si="382"/>
        <v/>
      </c>
      <c r="KZ85" s="102"/>
      <c r="LA85" s="104" t="str">
        <f t="shared" si="513"/>
        <v/>
      </c>
      <c r="LB85" s="102"/>
      <c r="LC85" s="102"/>
      <c r="LD85" s="104" t="str">
        <f t="shared" si="383"/>
        <v/>
      </c>
      <c r="LE85" s="102"/>
      <c r="LF85" s="104" t="str">
        <f t="shared" si="514"/>
        <v/>
      </c>
      <c r="LG85" s="104" t="str">
        <f t="shared" si="515"/>
        <v/>
      </c>
      <c r="LH85" s="104" t="str">
        <f t="shared" si="516"/>
        <v/>
      </c>
      <c r="LI85" s="104" t="str">
        <f t="shared" si="517"/>
        <v/>
      </c>
      <c r="LJ85" s="104" t="str">
        <f t="shared" si="518"/>
        <v/>
      </c>
      <c r="LK85" s="104" t="str">
        <f t="shared" si="519"/>
        <v/>
      </c>
      <c r="LL85" s="105" t="str">
        <f t="shared" si="384"/>
        <v/>
      </c>
      <c r="LM85" s="109" t="str">
        <f t="shared" si="520"/>
        <v/>
      </c>
      <c r="LN85" s="102"/>
      <c r="LO85" s="102"/>
      <c r="LP85" s="104" t="str">
        <f t="shared" si="385"/>
        <v/>
      </c>
      <c r="LQ85" s="102"/>
      <c r="LR85" s="104" t="str">
        <f t="shared" si="521"/>
        <v/>
      </c>
      <c r="LS85" s="102"/>
      <c r="LT85" s="102"/>
      <c r="LU85" s="104" t="str">
        <f t="shared" si="386"/>
        <v/>
      </c>
      <c r="LV85" s="102"/>
      <c r="LW85" s="104" t="str">
        <f t="shared" si="522"/>
        <v/>
      </c>
      <c r="LX85" s="102"/>
      <c r="LY85" s="102"/>
      <c r="LZ85" s="104" t="str">
        <f t="shared" si="387"/>
        <v/>
      </c>
      <c r="MA85" s="102"/>
      <c r="MB85" s="104" t="str">
        <f t="shared" si="523"/>
        <v/>
      </c>
      <c r="MC85" s="102"/>
      <c r="MD85" s="102"/>
      <c r="ME85" s="104" t="str">
        <f t="shared" si="388"/>
        <v/>
      </c>
      <c r="MF85" s="102"/>
      <c r="MG85" s="104" t="str">
        <f t="shared" si="524"/>
        <v/>
      </c>
      <c r="MH85" s="102"/>
      <c r="MI85" s="102"/>
      <c r="MJ85" s="104" t="str">
        <f t="shared" si="389"/>
        <v/>
      </c>
      <c r="MK85" s="102"/>
      <c r="ML85" s="104" t="str">
        <f t="shared" si="525"/>
        <v/>
      </c>
      <c r="MM85" s="104" t="str">
        <f t="shared" si="526"/>
        <v/>
      </c>
      <c r="MN85" s="104" t="str">
        <f t="shared" si="527"/>
        <v/>
      </c>
      <c r="MO85" s="104" t="str">
        <f t="shared" si="528"/>
        <v/>
      </c>
      <c r="MP85" s="104" t="str">
        <f t="shared" si="529"/>
        <v/>
      </c>
      <c r="MQ85" s="104" t="str">
        <f t="shared" si="530"/>
        <v/>
      </c>
      <c r="MR85" s="105" t="str">
        <f t="shared" si="390"/>
        <v/>
      </c>
      <c r="MS85" s="109" t="str">
        <f t="shared" si="531"/>
        <v/>
      </c>
      <c r="MT85" s="102"/>
      <c r="MU85" s="102"/>
      <c r="MV85" s="104" t="str">
        <f t="shared" si="391"/>
        <v/>
      </c>
      <c r="MW85" s="102"/>
      <c r="MX85" s="104" t="str">
        <f t="shared" si="532"/>
        <v/>
      </c>
      <c r="MY85" s="102"/>
      <c r="MZ85" s="102"/>
      <c r="NA85" s="104" t="str">
        <f t="shared" si="392"/>
        <v/>
      </c>
      <c r="NB85" s="102"/>
      <c r="NC85" s="104" t="str">
        <f t="shared" si="533"/>
        <v/>
      </c>
      <c r="ND85" s="102"/>
      <c r="NE85" s="102"/>
      <c r="NF85" s="104" t="str">
        <f t="shared" si="393"/>
        <v/>
      </c>
      <c r="NG85" s="102"/>
      <c r="NH85" s="104" t="str">
        <f t="shared" si="534"/>
        <v/>
      </c>
      <c r="NI85" s="102"/>
      <c r="NJ85" s="102"/>
      <c r="NK85" s="104" t="str">
        <f t="shared" si="394"/>
        <v/>
      </c>
      <c r="NL85" s="102"/>
      <c r="NM85" s="104" t="str">
        <f t="shared" si="535"/>
        <v/>
      </c>
      <c r="NN85" s="102"/>
      <c r="NO85" s="102"/>
      <c r="NP85" s="104" t="str">
        <f t="shared" si="395"/>
        <v/>
      </c>
      <c r="NQ85" s="102"/>
      <c r="NR85" s="104" t="str">
        <f t="shared" si="536"/>
        <v/>
      </c>
      <c r="NS85" s="104" t="str">
        <f t="shared" si="537"/>
        <v/>
      </c>
      <c r="NT85" s="104" t="str">
        <f t="shared" si="538"/>
        <v/>
      </c>
      <c r="NU85" s="104" t="str">
        <f t="shared" si="539"/>
        <v/>
      </c>
      <c r="NV85" s="104" t="str">
        <f t="shared" si="540"/>
        <v/>
      </c>
      <c r="NW85" s="104" t="str">
        <f t="shared" si="541"/>
        <v/>
      </c>
      <c r="NX85" s="105" t="str">
        <f t="shared" si="396"/>
        <v/>
      </c>
      <c r="NY85" s="109" t="str">
        <f t="shared" si="542"/>
        <v/>
      </c>
      <c r="OA85" s="104" t="str">
        <f t="shared" si="397"/>
        <v/>
      </c>
      <c r="OB85" s="104" t="str">
        <f t="shared" si="398"/>
        <v/>
      </c>
      <c r="OC85" s="104" t="str">
        <f t="shared" si="399"/>
        <v/>
      </c>
      <c r="OD85" s="104" t="str">
        <f t="shared" si="400"/>
        <v/>
      </c>
      <c r="OE85" s="104" t="str">
        <f t="shared" si="401"/>
        <v/>
      </c>
      <c r="OF85" s="104" t="str">
        <f t="shared" si="402"/>
        <v/>
      </c>
      <c r="OG85" s="104" t="str">
        <f t="shared" si="403"/>
        <v/>
      </c>
      <c r="OH85" s="104" t="str">
        <f t="shared" si="404"/>
        <v/>
      </c>
      <c r="OI85" s="104" t="str">
        <f t="shared" si="405"/>
        <v/>
      </c>
      <c r="OJ85" s="104" t="str">
        <f t="shared" si="406"/>
        <v/>
      </c>
      <c r="OK85" s="104" t="str">
        <f t="shared" si="407"/>
        <v/>
      </c>
      <c r="OL85" s="104" t="str">
        <f t="shared" si="408"/>
        <v/>
      </c>
      <c r="OM85" s="134"/>
      <c r="ON85" s="104" t="str">
        <f t="shared" si="409"/>
        <v/>
      </c>
      <c r="OO85" s="104" t="str">
        <f t="shared" si="410"/>
        <v/>
      </c>
      <c r="OP85" s="104" t="str">
        <f t="shared" si="543"/>
        <v/>
      </c>
      <c r="OQ85" s="104" t="str">
        <f t="shared" si="544"/>
        <v/>
      </c>
      <c r="OR85" s="105" t="str">
        <f t="shared" si="545"/>
        <v/>
      </c>
      <c r="OS85" s="105" t="str">
        <f t="shared" si="546"/>
        <v/>
      </c>
      <c r="OT85" s="134"/>
      <c r="OU85" s="109" t="str">
        <f t="shared" si="411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phoneticPr fontId="9" type="noConversion"/>
  <conditionalFormatting sqref="AN6:AN85">
    <cfRule type="cellIs" dxfId="182" priority="190" operator="lessThan">
      <formula>10</formula>
    </cfRule>
  </conditionalFormatting>
  <conditionalFormatting sqref="AS6:AS85">
    <cfRule type="cellIs" dxfId="181" priority="189" operator="lessThan">
      <formula>10</formula>
    </cfRule>
  </conditionalFormatting>
  <conditionalFormatting sqref="AX6:AX85">
    <cfRule type="cellIs" dxfId="180" priority="188" operator="lessThan">
      <formula>10</formula>
    </cfRule>
  </conditionalFormatting>
  <conditionalFormatting sqref="BC6:BC85">
    <cfRule type="cellIs" dxfId="179" priority="187" operator="lessThan">
      <formula>10</formula>
    </cfRule>
  </conditionalFormatting>
  <conditionalFormatting sqref="BH6:BH85">
    <cfRule type="cellIs" dxfId="178" priority="186" operator="lessThan">
      <formula>10</formula>
    </cfRule>
  </conditionalFormatting>
  <conditionalFormatting sqref="BO6:BO85">
    <cfRule type="cellIs" dxfId="177" priority="184" operator="lessThan">
      <formula>10</formula>
    </cfRule>
  </conditionalFormatting>
  <conditionalFormatting sqref="AP6:AP85">
    <cfRule type="cellIs" dxfId="176" priority="182" operator="lessThan">
      <formula>10</formula>
    </cfRule>
  </conditionalFormatting>
  <conditionalFormatting sqref="AU6:AU85">
    <cfRule type="cellIs" dxfId="175" priority="181" operator="lessThan">
      <formula>10</formula>
    </cfRule>
  </conditionalFormatting>
  <conditionalFormatting sqref="AZ6:AZ85">
    <cfRule type="cellIs" dxfId="174" priority="180" operator="lessThan">
      <formula>10</formula>
    </cfRule>
  </conditionalFormatting>
  <conditionalFormatting sqref="BJ6:BJ85">
    <cfRule type="cellIs" dxfId="173" priority="178" operator="lessThan">
      <formula>10</formula>
    </cfRule>
  </conditionalFormatting>
  <conditionalFormatting sqref="BT6:BT85">
    <cfRule type="cellIs" dxfId="172" priority="176" operator="lessThan">
      <formula>10</formula>
    </cfRule>
  </conditionalFormatting>
  <conditionalFormatting sqref="BY6:BY85">
    <cfRule type="cellIs" dxfId="171" priority="175" operator="lessThan">
      <formula>10</formula>
    </cfRule>
  </conditionalFormatting>
  <conditionalFormatting sqref="CD6:CD85">
    <cfRule type="cellIs" dxfId="170" priority="174" operator="lessThan">
      <formula>10</formula>
    </cfRule>
  </conditionalFormatting>
  <conditionalFormatting sqref="CI6:CI85">
    <cfRule type="cellIs" dxfId="169" priority="173" operator="lessThan">
      <formula>10</formula>
    </cfRule>
  </conditionalFormatting>
  <conditionalFormatting sqref="CN6:CN85">
    <cfRule type="cellIs" dxfId="168" priority="172" operator="lessThan">
      <formula>10</formula>
    </cfRule>
  </conditionalFormatting>
  <conditionalFormatting sqref="CU6:CU85">
    <cfRule type="cellIs" dxfId="167" priority="170" operator="lessThan">
      <formula>10</formula>
    </cfRule>
  </conditionalFormatting>
  <conditionalFormatting sqref="BV6:BV85">
    <cfRule type="cellIs" dxfId="166" priority="168" operator="lessThan">
      <formula>10</formula>
    </cfRule>
  </conditionalFormatting>
  <conditionalFormatting sqref="CA6:CA85">
    <cfRule type="cellIs" dxfId="165" priority="167" operator="lessThan">
      <formula>10</formula>
    </cfRule>
  </conditionalFormatting>
  <conditionalFormatting sqref="CF6:CF85">
    <cfRule type="cellIs" dxfId="164" priority="166" operator="lessThan">
      <formula>10</formula>
    </cfRule>
  </conditionalFormatting>
  <conditionalFormatting sqref="CP6:CP85">
    <cfRule type="cellIs" dxfId="163" priority="164" operator="lessThan">
      <formula>10</formula>
    </cfRule>
  </conditionalFormatting>
  <conditionalFormatting sqref="CZ6:CZ85">
    <cfRule type="cellIs" dxfId="162" priority="162" operator="lessThan">
      <formula>10</formula>
    </cfRule>
  </conditionalFormatting>
  <conditionalFormatting sqref="DE6:DE85">
    <cfRule type="cellIs" dxfId="161" priority="161" operator="lessThan">
      <formula>10</formula>
    </cfRule>
  </conditionalFormatting>
  <conditionalFormatting sqref="DJ6:DJ85">
    <cfRule type="cellIs" dxfId="160" priority="160" operator="lessThan">
      <formula>10</formula>
    </cfRule>
  </conditionalFormatting>
  <conditionalFormatting sqref="DO6:DO85">
    <cfRule type="cellIs" dxfId="159" priority="159" operator="lessThan">
      <formula>10</formula>
    </cfRule>
  </conditionalFormatting>
  <conditionalFormatting sqref="DT6:DT85">
    <cfRule type="cellIs" dxfId="158" priority="158" operator="lessThan">
      <formula>10</formula>
    </cfRule>
  </conditionalFormatting>
  <conditionalFormatting sqref="EA6:EA85">
    <cfRule type="cellIs" dxfId="157" priority="156" operator="lessThan">
      <formula>10</formula>
    </cfRule>
  </conditionalFormatting>
  <conditionalFormatting sqref="DB6:DB85">
    <cfRule type="cellIs" dxfId="156" priority="154" operator="lessThan">
      <formula>10</formula>
    </cfRule>
  </conditionalFormatting>
  <conditionalFormatting sqref="DG6:DG85">
    <cfRule type="cellIs" dxfId="155" priority="153" operator="lessThan">
      <formula>10</formula>
    </cfRule>
  </conditionalFormatting>
  <conditionalFormatting sqref="DL6:DL85">
    <cfRule type="cellIs" dxfId="154" priority="152" operator="lessThan">
      <formula>10</formula>
    </cfRule>
  </conditionalFormatting>
  <conditionalFormatting sqref="DV6:DV85">
    <cfRule type="cellIs" dxfId="153" priority="150" operator="lessThan">
      <formula>10</formula>
    </cfRule>
  </conditionalFormatting>
  <conditionalFormatting sqref="EF6:EF85">
    <cfRule type="cellIs" dxfId="152" priority="148" operator="lessThan">
      <formula>10</formula>
    </cfRule>
  </conditionalFormatting>
  <conditionalFormatting sqref="EK6:EK85">
    <cfRule type="cellIs" dxfId="151" priority="147" operator="lessThan">
      <formula>10</formula>
    </cfRule>
  </conditionalFormatting>
  <conditionalFormatting sqref="EP6:EP85">
    <cfRule type="cellIs" dxfId="150" priority="146" operator="lessThan">
      <formula>10</formula>
    </cfRule>
  </conditionalFormatting>
  <conditionalFormatting sqref="EU6:EU85">
    <cfRule type="cellIs" dxfId="149" priority="145" operator="lessThan">
      <formula>10</formula>
    </cfRule>
  </conditionalFormatting>
  <conditionalFormatting sqref="EZ6:EZ85">
    <cfRule type="cellIs" dxfId="148" priority="144" operator="lessThan">
      <formula>10</formula>
    </cfRule>
  </conditionalFormatting>
  <conditionalFormatting sqref="FG6:FG85">
    <cfRule type="cellIs" dxfId="147" priority="142" operator="lessThan">
      <formula>10</formula>
    </cfRule>
  </conditionalFormatting>
  <conditionalFormatting sqref="EH6:EH85">
    <cfRule type="cellIs" dxfId="146" priority="140" operator="lessThan">
      <formula>10</formula>
    </cfRule>
  </conditionalFormatting>
  <conditionalFormatting sqref="EM6:EM85">
    <cfRule type="cellIs" dxfId="145" priority="139" operator="lessThan">
      <formula>10</formula>
    </cfRule>
  </conditionalFormatting>
  <conditionalFormatting sqref="ER6:ER85">
    <cfRule type="cellIs" dxfId="144" priority="138" operator="lessThan">
      <formula>10</formula>
    </cfRule>
  </conditionalFormatting>
  <conditionalFormatting sqref="FB6:FB85">
    <cfRule type="cellIs" dxfId="143" priority="136" operator="lessThan">
      <formula>10</formula>
    </cfRule>
  </conditionalFormatting>
  <conditionalFormatting sqref="FL6:FL85">
    <cfRule type="cellIs" dxfId="142" priority="134" operator="lessThan">
      <formula>10</formula>
    </cfRule>
  </conditionalFormatting>
  <conditionalFormatting sqref="FQ6:FQ85">
    <cfRule type="cellIs" dxfId="141" priority="133" operator="lessThan">
      <formula>10</formula>
    </cfRule>
  </conditionalFormatting>
  <conditionalFormatting sqref="FV6:FV85">
    <cfRule type="cellIs" dxfId="140" priority="132" operator="lessThan">
      <formula>10</formula>
    </cfRule>
  </conditionalFormatting>
  <conditionalFormatting sqref="GA6:GA85">
    <cfRule type="cellIs" dxfId="139" priority="131" operator="lessThan">
      <formula>10</formula>
    </cfRule>
  </conditionalFormatting>
  <conditionalFormatting sqref="GF6:GF85">
    <cfRule type="cellIs" dxfId="138" priority="130" operator="lessThan">
      <formula>10</formula>
    </cfRule>
  </conditionalFormatting>
  <conditionalFormatting sqref="GM6:GM85">
    <cfRule type="cellIs" dxfId="137" priority="128" operator="lessThan">
      <formula>10</formula>
    </cfRule>
  </conditionalFormatting>
  <conditionalFormatting sqref="FN6:FN85">
    <cfRule type="cellIs" dxfId="136" priority="126" operator="lessThan">
      <formula>10</formula>
    </cfRule>
  </conditionalFormatting>
  <conditionalFormatting sqref="FS6:FS85">
    <cfRule type="cellIs" dxfId="135" priority="125" operator="lessThan">
      <formula>10</formula>
    </cfRule>
  </conditionalFormatting>
  <conditionalFormatting sqref="FX6:FX85">
    <cfRule type="cellIs" dxfId="134" priority="124" operator="lessThan">
      <formula>10</formula>
    </cfRule>
  </conditionalFormatting>
  <conditionalFormatting sqref="GH6:GH85">
    <cfRule type="cellIs" dxfId="133" priority="122" operator="lessThan">
      <formula>10</formula>
    </cfRule>
  </conditionalFormatting>
  <conditionalFormatting sqref="GR6:GR85">
    <cfRule type="cellIs" dxfId="132" priority="120" operator="lessThan">
      <formula>10</formula>
    </cfRule>
  </conditionalFormatting>
  <conditionalFormatting sqref="GW6:GW85">
    <cfRule type="cellIs" dxfId="131" priority="119" operator="lessThan">
      <formula>10</formula>
    </cfRule>
  </conditionalFormatting>
  <conditionalFormatting sqref="HB6:HB85">
    <cfRule type="cellIs" dxfId="130" priority="118" operator="lessThan">
      <formula>10</formula>
    </cfRule>
  </conditionalFormatting>
  <conditionalFormatting sqref="HG6:HG85">
    <cfRule type="cellIs" dxfId="129" priority="117" operator="lessThan">
      <formula>10</formula>
    </cfRule>
  </conditionalFormatting>
  <conditionalFormatting sqref="HL6:HL85">
    <cfRule type="cellIs" dxfId="128" priority="116" operator="lessThan">
      <formula>10</formula>
    </cfRule>
  </conditionalFormatting>
  <conditionalFormatting sqref="HS6:HS85">
    <cfRule type="cellIs" dxfId="127" priority="114" operator="lessThan">
      <formula>10</formula>
    </cfRule>
  </conditionalFormatting>
  <conditionalFormatting sqref="GT6:GT85">
    <cfRule type="cellIs" dxfId="126" priority="112" operator="lessThan">
      <formula>10</formula>
    </cfRule>
  </conditionalFormatting>
  <conditionalFormatting sqref="GY6:GY85">
    <cfRule type="cellIs" dxfId="125" priority="111" operator="lessThan">
      <formula>10</formula>
    </cfRule>
  </conditionalFormatting>
  <conditionalFormatting sqref="HD6:HD85">
    <cfRule type="cellIs" dxfId="124" priority="110" operator="lessThan">
      <formula>10</formula>
    </cfRule>
  </conditionalFormatting>
  <conditionalFormatting sqref="HN6:HN85">
    <cfRule type="cellIs" dxfId="123" priority="108" operator="lessThan">
      <formula>10</formula>
    </cfRule>
  </conditionalFormatting>
  <conditionalFormatting sqref="HX6:HX85">
    <cfRule type="cellIs" dxfId="122" priority="106" operator="lessThan">
      <formula>10</formula>
    </cfRule>
  </conditionalFormatting>
  <conditionalFormatting sqref="IC6:IC85">
    <cfRule type="cellIs" dxfId="121" priority="105" operator="lessThan">
      <formula>10</formula>
    </cfRule>
  </conditionalFormatting>
  <conditionalFormatting sqref="IH6:IH85">
    <cfRule type="cellIs" dxfId="120" priority="104" operator="lessThan">
      <formula>10</formula>
    </cfRule>
  </conditionalFormatting>
  <conditionalFormatting sqref="IM6:IM85">
    <cfRule type="cellIs" dxfId="119" priority="103" operator="lessThan">
      <formula>10</formula>
    </cfRule>
  </conditionalFormatting>
  <conditionalFormatting sqref="IR6:IR85">
    <cfRule type="cellIs" dxfId="118" priority="102" operator="lessThan">
      <formula>10</formula>
    </cfRule>
  </conditionalFormatting>
  <conditionalFormatting sqref="IY6:IY85">
    <cfRule type="cellIs" dxfId="117" priority="100" operator="lessThan">
      <formula>10</formula>
    </cfRule>
  </conditionalFormatting>
  <conditionalFormatting sqref="HZ6:HZ85">
    <cfRule type="cellIs" dxfId="116" priority="98" operator="lessThan">
      <formula>10</formula>
    </cfRule>
  </conditionalFormatting>
  <conditionalFormatting sqref="IE6:IE85">
    <cfRule type="cellIs" dxfId="115" priority="97" operator="lessThan">
      <formula>10</formula>
    </cfRule>
  </conditionalFormatting>
  <conditionalFormatting sqref="IJ6:IJ85">
    <cfRule type="cellIs" dxfId="114" priority="96" operator="lessThan">
      <formula>10</formula>
    </cfRule>
  </conditionalFormatting>
  <conditionalFormatting sqref="IT6:IT85">
    <cfRule type="cellIs" dxfId="113" priority="94" operator="lessThan">
      <formula>10</formula>
    </cfRule>
  </conditionalFormatting>
  <conditionalFormatting sqref="JD6:JD85">
    <cfRule type="cellIs" dxfId="112" priority="92" operator="lessThan">
      <formula>10</formula>
    </cfRule>
  </conditionalFormatting>
  <conditionalFormatting sqref="JI6:JI85">
    <cfRule type="cellIs" dxfId="111" priority="91" operator="lessThan">
      <formula>10</formula>
    </cfRule>
  </conditionalFormatting>
  <conditionalFormatting sqref="JN6:JN85">
    <cfRule type="cellIs" dxfId="110" priority="90" operator="lessThan">
      <formula>10</formula>
    </cfRule>
  </conditionalFormatting>
  <conditionalFormatting sqref="JS6:JS85">
    <cfRule type="cellIs" dxfId="109" priority="89" operator="lessThan">
      <formula>10</formula>
    </cfRule>
  </conditionalFormatting>
  <conditionalFormatting sqref="JX6:JX85">
    <cfRule type="cellIs" dxfId="108" priority="88" operator="lessThan">
      <formula>10</formula>
    </cfRule>
  </conditionalFormatting>
  <conditionalFormatting sqref="KE6:KE85">
    <cfRule type="cellIs" dxfId="107" priority="86" operator="lessThan">
      <formula>10</formula>
    </cfRule>
  </conditionalFormatting>
  <conditionalFormatting sqref="JF6:JF85">
    <cfRule type="cellIs" dxfId="106" priority="84" operator="lessThan">
      <formula>10</formula>
    </cfRule>
  </conditionalFormatting>
  <conditionalFormatting sqref="JK6:JK85">
    <cfRule type="cellIs" dxfId="105" priority="83" operator="lessThan">
      <formula>10</formula>
    </cfRule>
  </conditionalFormatting>
  <conditionalFormatting sqref="JP6:JP85">
    <cfRule type="cellIs" dxfId="104" priority="82" operator="lessThan">
      <formula>10</formula>
    </cfRule>
  </conditionalFormatting>
  <conditionalFormatting sqref="JZ6:JZ85">
    <cfRule type="cellIs" dxfId="103" priority="80" operator="lessThan">
      <formula>10</formula>
    </cfRule>
  </conditionalFormatting>
  <conditionalFormatting sqref="KJ6:KJ85">
    <cfRule type="cellIs" dxfId="102" priority="78" operator="lessThan">
      <formula>10</formula>
    </cfRule>
  </conditionalFormatting>
  <conditionalFormatting sqref="KO6:KO85">
    <cfRule type="cellIs" dxfId="101" priority="77" operator="lessThan">
      <formula>10</formula>
    </cfRule>
  </conditionalFormatting>
  <conditionalFormatting sqref="KT6:KT85">
    <cfRule type="cellIs" dxfId="100" priority="76" operator="lessThan">
      <formula>10</formula>
    </cfRule>
  </conditionalFormatting>
  <conditionalFormatting sqref="KY6:KY85">
    <cfRule type="cellIs" dxfId="99" priority="75" operator="lessThan">
      <formula>10</formula>
    </cfRule>
  </conditionalFormatting>
  <conditionalFormatting sqref="LD6:LD85">
    <cfRule type="cellIs" dxfId="98" priority="74" operator="lessThan">
      <formula>10</formula>
    </cfRule>
  </conditionalFormatting>
  <conditionalFormatting sqref="LK6:LK85">
    <cfRule type="cellIs" dxfId="97" priority="72" operator="lessThan">
      <formula>10</formula>
    </cfRule>
  </conditionalFormatting>
  <conditionalFormatting sqref="KL6:KL85">
    <cfRule type="cellIs" dxfId="96" priority="70" operator="lessThan">
      <formula>10</formula>
    </cfRule>
  </conditionalFormatting>
  <conditionalFormatting sqref="KQ6:KQ85">
    <cfRule type="cellIs" dxfId="95" priority="69" operator="lessThan">
      <formula>10</formula>
    </cfRule>
  </conditionalFormatting>
  <conditionalFormatting sqref="KV6:KV85">
    <cfRule type="cellIs" dxfId="94" priority="68" operator="lessThan">
      <formula>10</formula>
    </cfRule>
  </conditionalFormatting>
  <conditionalFormatting sqref="LF6:LF85">
    <cfRule type="cellIs" dxfId="93" priority="66" operator="lessThan">
      <formula>10</formula>
    </cfRule>
  </conditionalFormatting>
  <conditionalFormatting sqref="LP6:LP85">
    <cfRule type="cellIs" dxfId="92" priority="64" operator="lessThan">
      <formula>10</formula>
    </cfRule>
  </conditionalFormatting>
  <conditionalFormatting sqref="LU6:LU85">
    <cfRule type="cellIs" dxfId="91" priority="63" operator="lessThan">
      <formula>10</formula>
    </cfRule>
  </conditionalFormatting>
  <conditionalFormatting sqref="LZ6:LZ85">
    <cfRule type="cellIs" dxfId="90" priority="62" operator="lessThan">
      <formula>10</formula>
    </cfRule>
  </conditionalFormatting>
  <conditionalFormatting sqref="ME6:ME85">
    <cfRule type="cellIs" dxfId="89" priority="61" operator="lessThan">
      <formula>10</formula>
    </cfRule>
  </conditionalFormatting>
  <conditionalFormatting sqref="MJ6:MJ85">
    <cfRule type="cellIs" dxfId="88" priority="60" operator="lessThan">
      <formula>10</formula>
    </cfRule>
  </conditionalFormatting>
  <conditionalFormatting sqref="MQ6:MQ85">
    <cfRule type="cellIs" dxfId="87" priority="58" operator="lessThan">
      <formula>10</formula>
    </cfRule>
  </conditionalFormatting>
  <conditionalFormatting sqref="LR6:LR85">
    <cfRule type="cellIs" dxfId="86" priority="56" operator="lessThan">
      <formula>10</formula>
    </cfRule>
  </conditionalFormatting>
  <conditionalFormatting sqref="LW6:LW85">
    <cfRule type="cellIs" dxfId="85" priority="55" operator="lessThan">
      <formula>10</formula>
    </cfRule>
  </conditionalFormatting>
  <conditionalFormatting sqref="MB6:MB85">
    <cfRule type="cellIs" dxfId="84" priority="54" operator="lessThan">
      <formula>10</formula>
    </cfRule>
  </conditionalFormatting>
  <conditionalFormatting sqref="ML6:ML85">
    <cfRule type="cellIs" dxfId="83" priority="52" operator="lessThan">
      <formula>10</formula>
    </cfRule>
  </conditionalFormatting>
  <conditionalFormatting sqref="MV6:MV85">
    <cfRule type="cellIs" dxfId="82" priority="50" operator="lessThan">
      <formula>10</formula>
    </cfRule>
  </conditionalFormatting>
  <conditionalFormatting sqref="NA6:NA85">
    <cfRule type="cellIs" dxfId="81" priority="49" operator="lessThan">
      <formula>10</formula>
    </cfRule>
  </conditionalFormatting>
  <conditionalFormatting sqref="NF6:NF85">
    <cfRule type="cellIs" dxfId="80" priority="48" operator="lessThan">
      <formula>10</formula>
    </cfRule>
  </conditionalFormatting>
  <conditionalFormatting sqref="NK6:NK85">
    <cfRule type="cellIs" dxfId="79" priority="47" operator="lessThan">
      <formula>10</formula>
    </cfRule>
  </conditionalFormatting>
  <conditionalFormatting sqref="NP6:NP85">
    <cfRule type="cellIs" dxfId="78" priority="46" operator="lessThan">
      <formula>10</formula>
    </cfRule>
  </conditionalFormatting>
  <conditionalFormatting sqref="NW6:NW85">
    <cfRule type="cellIs" dxfId="77" priority="44" operator="lessThan">
      <formula>10</formula>
    </cfRule>
  </conditionalFormatting>
  <conditionalFormatting sqref="MX6:MX85">
    <cfRule type="cellIs" dxfId="76" priority="42" operator="lessThan">
      <formula>10</formula>
    </cfRule>
  </conditionalFormatting>
  <conditionalFormatting sqref="NC6:NC85">
    <cfRule type="cellIs" dxfId="75" priority="41" operator="lessThan">
      <formula>10</formula>
    </cfRule>
  </conditionalFormatting>
  <conditionalFormatting sqref="NH6:NH85">
    <cfRule type="cellIs" dxfId="74" priority="40" operator="lessThan">
      <formula>10</formula>
    </cfRule>
  </conditionalFormatting>
  <conditionalFormatting sqref="OP6:OP85">
    <cfRule type="cellIs" dxfId="73" priority="210" operator="lessThan">
      <formula>10</formula>
    </cfRule>
  </conditionalFormatting>
  <conditionalFormatting sqref="OQ6:OQ85">
    <cfRule type="cellIs" dxfId="72" priority="209" operator="lessThan">
      <formula>10</formula>
    </cfRule>
  </conditionalFormatting>
  <conditionalFormatting sqref="OA6:OL85">
    <cfRule type="cellIs" dxfId="71" priority="208" operator="lessThan">
      <formula>10</formula>
    </cfRule>
  </conditionalFormatting>
  <conditionalFormatting sqref="H6:H85">
    <cfRule type="cellIs" dxfId="70" priority="207" operator="lessThan">
      <formula>10</formula>
    </cfRule>
  </conditionalFormatting>
  <conditionalFormatting sqref="M6:M85">
    <cfRule type="cellIs" dxfId="69" priority="206" operator="lessThan">
      <formula>10</formula>
    </cfRule>
  </conditionalFormatting>
  <conditionalFormatting sqref="R6:R85">
    <cfRule type="cellIs" dxfId="68" priority="205" operator="lessThan">
      <formula>10</formula>
    </cfRule>
  </conditionalFormatting>
  <conditionalFormatting sqref="W6:W85">
    <cfRule type="cellIs" dxfId="67" priority="204" operator="lessThan">
      <formula>10</formula>
    </cfRule>
  </conditionalFormatting>
  <conditionalFormatting sqref="AB6:AB85">
    <cfRule type="cellIs" dxfId="66" priority="203" operator="lessThan">
      <formula>10</formula>
    </cfRule>
  </conditionalFormatting>
  <conditionalFormatting sqref="AG6:AG85">
    <cfRule type="cellIs" dxfId="65" priority="202" operator="lessThan">
      <formula>10</formula>
    </cfRule>
  </conditionalFormatting>
  <conditionalFormatting sqref="AI6:AI85">
    <cfRule type="cellIs" dxfId="64" priority="201" operator="lessThan">
      <formula>10</formula>
    </cfRule>
  </conditionalFormatting>
  <conditionalFormatting sqref="AK6:AK85">
    <cfRule type="colorScale" priority="200">
      <colorScale>
        <cfvo type="min"/>
        <cfvo type="max"/>
        <color rgb="FFCCFFCC"/>
        <color rgb="FFFF6600"/>
      </colorScale>
    </cfRule>
  </conditionalFormatting>
  <conditionalFormatting sqref="J6:J85">
    <cfRule type="cellIs" dxfId="63" priority="199" operator="lessThan">
      <formula>10</formula>
    </cfRule>
  </conditionalFormatting>
  <conditionalFormatting sqref="O6:O85">
    <cfRule type="cellIs" dxfId="62" priority="198" operator="lessThan">
      <formula>10</formula>
    </cfRule>
  </conditionalFormatting>
  <conditionalFormatting sqref="T6:T85">
    <cfRule type="cellIs" dxfId="61" priority="197" operator="lessThan">
      <formula>10</formula>
    </cfRule>
  </conditionalFormatting>
  <conditionalFormatting sqref="Y6:Y85">
    <cfRule type="cellIs" dxfId="60" priority="196" operator="lessThan">
      <formula>10</formula>
    </cfRule>
  </conditionalFormatting>
  <conditionalFormatting sqref="AD6:AD85">
    <cfRule type="cellIs" dxfId="59" priority="195" operator="lessThan">
      <formula>10</formula>
    </cfRule>
  </conditionalFormatting>
  <conditionalFormatting sqref="OU6:OU85">
    <cfRule type="colorScale" priority="194">
      <colorScale>
        <cfvo type="min"/>
        <cfvo type="max"/>
        <color rgb="FFCCFFCC"/>
        <color rgb="FFFF6600"/>
      </colorScale>
    </cfRule>
  </conditionalFormatting>
  <conditionalFormatting sqref="BM6:BM85">
    <cfRule type="cellIs" dxfId="58" priority="185" operator="lessThan">
      <formula>10</formula>
    </cfRule>
  </conditionalFormatting>
  <conditionalFormatting sqref="BQ6:BQ85">
    <cfRule type="colorScale" priority="183">
      <colorScale>
        <cfvo type="min"/>
        <cfvo type="max"/>
        <color rgb="FFCCFFCC"/>
        <color rgb="FFFF6600"/>
      </colorScale>
    </cfRule>
  </conditionalFormatting>
  <conditionalFormatting sqref="BE6:BE85">
    <cfRule type="cellIs" dxfId="57" priority="179" operator="lessThan">
      <formula>10</formula>
    </cfRule>
  </conditionalFormatting>
  <conditionalFormatting sqref="CS6:CS85">
    <cfRule type="cellIs" dxfId="56" priority="171" operator="lessThan">
      <formula>10</formula>
    </cfRule>
  </conditionalFormatting>
  <conditionalFormatting sqref="CW6:CW85">
    <cfRule type="colorScale" priority="169">
      <colorScale>
        <cfvo type="min"/>
        <cfvo type="max"/>
        <color rgb="FFCCFFCC"/>
        <color rgb="FFFF6600"/>
      </colorScale>
    </cfRule>
  </conditionalFormatting>
  <conditionalFormatting sqref="CK6:CK85">
    <cfRule type="cellIs" dxfId="55" priority="165" operator="lessThan">
      <formula>10</formula>
    </cfRule>
  </conditionalFormatting>
  <conditionalFormatting sqref="DY6:DY85">
    <cfRule type="cellIs" dxfId="54" priority="157" operator="lessThan">
      <formula>10</formula>
    </cfRule>
  </conditionalFormatting>
  <conditionalFormatting sqref="EC6:EC85">
    <cfRule type="colorScale" priority="155">
      <colorScale>
        <cfvo type="min"/>
        <cfvo type="max"/>
        <color rgb="FFCCFFCC"/>
        <color rgb="FFFF6600"/>
      </colorScale>
    </cfRule>
  </conditionalFormatting>
  <conditionalFormatting sqref="DQ6:DQ85">
    <cfRule type="cellIs" dxfId="53" priority="151" operator="lessThan">
      <formula>10</formula>
    </cfRule>
  </conditionalFormatting>
  <conditionalFormatting sqref="FE6:FE85">
    <cfRule type="cellIs" dxfId="52" priority="143" operator="lessThan">
      <formula>10</formula>
    </cfRule>
  </conditionalFormatting>
  <conditionalFormatting sqref="FI6:FI85">
    <cfRule type="colorScale" priority="141">
      <colorScale>
        <cfvo type="min"/>
        <cfvo type="max"/>
        <color rgb="FFCCFFCC"/>
        <color rgb="FFFF6600"/>
      </colorScale>
    </cfRule>
  </conditionalFormatting>
  <conditionalFormatting sqref="EW6:EW85">
    <cfRule type="cellIs" dxfId="51" priority="137" operator="lessThan">
      <formula>10</formula>
    </cfRule>
  </conditionalFormatting>
  <conditionalFormatting sqref="GK6:GK85">
    <cfRule type="cellIs" dxfId="50" priority="129" operator="lessThan">
      <formula>10</formula>
    </cfRule>
  </conditionalFormatting>
  <conditionalFormatting sqref="GO6:GO85">
    <cfRule type="colorScale" priority="127">
      <colorScale>
        <cfvo type="min"/>
        <cfvo type="max"/>
        <color rgb="FFCCFFCC"/>
        <color rgb="FFFF6600"/>
      </colorScale>
    </cfRule>
  </conditionalFormatting>
  <conditionalFormatting sqref="GC6:GC85">
    <cfRule type="cellIs" dxfId="49" priority="123" operator="lessThan">
      <formula>10</formula>
    </cfRule>
  </conditionalFormatting>
  <conditionalFormatting sqref="HQ6:HQ85">
    <cfRule type="cellIs" dxfId="48" priority="115" operator="lessThan">
      <formula>10</formula>
    </cfRule>
  </conditionalFormatting>
  <conditionalFormatting sqref="HU6:HU85">
    <cfRule type="colorScale" priority="113">
      <colorScale>
        <cfvo type="min"/>
        <cfvo type="max"/>
        <color rgb="FFCCFFCC"/>
        <color rgb="FFFF6600"/>
      </colorScale>
    </cfRule>
  </conditionalFormatting>
  <conditionalFormatting sqref="HI6:HI85">
    <cfRule type="cellIs" dxfId="47" priority="109" operator="lessThan">
      <formula>10</formula>
    </cfRule>
  </conditionalFormatting>
  <conditionalFormatting sqref="IW6:IW85">
    <cfRule type="cellIs" dxfId="46" priority="101" operator="lessThan">
      <formula>10</formula>
    </cfRule>
  </conditionalFormatting>
  <conditionalFormatting sqref="JA6:JA85">
    <cfRule type="colorScale" priority="99">
      <colorScale>
        <cfvo type="min"/>
        <cfvo type="max"/>
        <color rgb="FFCCFFCC"/>
        <color rgb="FFFF6600"/>
      </colorScale>
    </cfRule>
  </conditionalFormatting>
  <conditionalFormatting sqref="IO6:IO85">
    <cfRule type="cellIs" dxfId="45" priority="95" operator="lessThan">
      <formula>10</formula>
    </cfRule>
  </conditionalFormatting>
  <conditionalFormatting sqref="KC6:KC85">
    <cfRule type="cellIs" dxfId="44" priority="87" operator="lessThan">
      <formula>10</formula>
    </cfRule>
  </conditionalFormatting>
  <conditionalFormatting sqref="KG6:KG85">
    <cfRule type="colorScale" priority="85">
      <colorScale>
        <cfvo type="min"/>
        <cfvo type="max"/>
        <color rgb="FFCCFFCC"/>
        <color rgb="FFFF6600"/>
      </colorScale>
    </cfRule>
  </conditionalFormatting>
  <conditionalFormatting sqref="JU6:JU85">
    <cfRule type="cellIs" dxfId="43" priority="81" operator="lessThan">
      <formula>10</formula>
    </cfRule>
  </conditionalFormatting>
  <conditionalFormatting sqref="LI6:LI85">
    <cfRule type="cellIs" dxfId="42" priority="73" operator="lessThan">
      <formula>10</formula>
    </cfRule>
  </conditionalFormatting>
  <conditionalFormatting sqref="LM6:LM85">
    <cfRule type="colorScale" priority="71">
      <colorScale>
        <cfvo type="min"/>
        <cfvo type="max"/>
        <color rgb="FFCCFFCC"/>
        <color rgb="FFFF6600"/>
      </colorScale>
    </cfRule>
  </conditionalFormatting>
  <conditionalFormatting sqref="LA6:LA85">
    <cfRule type="cellIs" dxfId="41" priority="67" operator="lessThan">
      <formula>10</formula>
    </cfRule>
  </conditionalFormatting>
  <conditionalFormatting sqref="MO6:MO85">
    <cfRule type="cellIs" dxfId="40" priority="59" operator="lessThan">
      <formula>10</formula>
    </cfRule>
  </conditionalFormatting>
  <conditionalFormatting sqref="MS6:MS85">
    <cfRule type="colorScale" priority="57">
      <colorScale>
        <cfvo type="min"/>
        <cfvo type="max"/>
        <color rgb="FFCCFFCC"/>
        <color rgb="FFFF6600"/>
      </colorScale>
    </cfRule>
  </conditionalFormatting>
  <conditionalFormatting sqref="MG6:MG85">
    <cfRule type="cellIs" dxfId="39" priority="53" operator="lessThan">
      <formula>10</formula>
    </cfRule>
  </conditionalFormatting>
  <conditionalFormatting sqref="NU6:NU85">
    <cfRule type="cellIs" dxfId="38" priority="45" operator="lessThan">
      <formula>10</formula>
    </cfRule>
  </conditionalFormatting>
  <conditionalFormatting sqref="NY6:NY85">
    <cfRule type="colorScale" priority="43">
      <colorScale>
        <cfvo type="min"/>
        <cfvo type="max"/>
        <color rgb="FFCCFFCC"/>
        <color rgb="FFFF6600"/>
      </colorScale>
    </cfRule>
  </conditionalFormatting>
  <conditionalFormatting sqref="NM6:NM85">
    <cfRule type="cellIs" dxfId="37" priority="39" operator="lessThan">
      <formula>10</formula>
    </cfRule>
  </conditionalFormatting>
  <conditionalFormatting sqref="NR6:NR85">
    <cfRule type="cellIs" dxfId="36" priority="38" operator="lessThan">
      <formula>10</formula>
    </cfRule>
  </conditionalFormatting>
  <conditionalFormatting sqref="OZ6:OZ28 PB6:PB28">
    <cfRule type="cellIs" dxfId="35" priority="33" operator="equal">
      <formula>"D"</formula>
    </cfRule>
    <cfRule type="cellIs" dxfId="34" priority="34" operator="equal">
      <formula>"C"</formula>
    </cfRule>
    <cfRule type="cellIs" dxfId="33" priority="35" operator="equal">
      <formula>"B"</formula>
    </cfRule>
    <cfRule type="cellIs" dxfId="32" priority="36" operator="equal">
      <formula>"A"</formula>
    </cfRule>
  </conditionalFormatting>
  <conditionalFormatting sqref="OW6">
    <cfRule type="cellIs" dxfId="31" priority="29" operator="equal">
      <formula>"D"</formula>
    </cfRule>
    <cfRule type="cellIs" dxfId="30" priority="30" operator="equal">
      <formula>"C"</formula>
    </cfRule>
    <cfRule type="cellIs" dxfId="29" priority="31" operator="equal">
      <formula>"B"</formula>
    </cfRule>
    <cfRule type="cellIs" dxfId="28" priority="32" operator="equal">
      <formula>"A"</formula>
    </cfRule>
  </conditionalFormatting>
  <conditionalFormatting sqref="OX6:OY6">
    <cfRule type="cellIs" dxfId="27" priority="25" operator="equal">
      <formula>"D"</formula>
    </cfRule>
    <cfRule type="cellIs" dxfId="26" priority="26" operator="equal">
      <formula>"C"</formula>
    </cfRule>
    <cfRule type="cellIs" dxfId="25" priority="27" operator="equal">
      <formula>"B"</formula>
    </cfRule>
    <cfRule type="cellIs" dxfId="24" priority="28" operator="equal">
      <formula>"A"</formula>
    </cfRule>
  </conditionalFormatting>
  <conditionalFormatting sqref="OW7:OY26">
    <cfRule type="cellIs" dxfId="23" priority="21" operator="equal">
      <formula>"D"</formula>
    </cfRule>
    <cfRule type="cellIs" dxfId="22" priority="22" operator="equal">
      <formula>"C"</formula>
    </cfRule>
    <cfRule type="cellIs" dxfId="21" priority="23" operator="equal">
      <formula>"B"</formula>
    </cfRule>
    <cfRule type="cellIs" dxfId="20" priority="24" operator="equal">
      <formula>"A"</formula>
    </cfRule>
  </conditionalFormatting>
  <conditionalFormatting sqref="OW27:OW28">
    <cfRule type="cellIs" dxfId="19" priority="17" operator="equal">
      <formula>"D"</formula>
    </cfRule>
    <cfRule type="cellIs" dxfId="18" priority="18" operator="equal">
      <formula>"C"</formula>
    </cfRule>
    <cfRule type="cellIs" dxfId="17" priority="19" operator="equal">
      <formula>"B"</formula>
    </cfRule>
    <cfRule type="cellIs" dxfId="16" priority="20" operator="equal">
      <formula>"A"</formula>
    </cfRule>
  </conditionalFormatting>
  <conditionalFormatting sqref="OX27:OX28">
    <cfRule type="cellIs" dxfId="15" priority="13" operator="equal">
      <formula>"D"</formula>
    </cfRule>
    <cfRule type="cellIs" dxfId="14" priority="14" operator="equal">
      <formula>"C"</formula>
    </cfRule>
    <cfRule type="cellIs" dxfId="13" priority="15" operator="equal">
      <formula>"B"</formula>
    </cfRule>
    <cfRule type="cellIs" dxfId="12" priority="16" operator="equal">
      <formula>"A"</formula>
    </cfRule>
  </conditionalFormatting>
  <conditionalFormatting sqref="PA6">
    <cfRule type="cellIs" dxfId="11" priority="9" operator="equal">
      <formula>"D"</formula>
    </cfRule>
    <cfRule type="cellIs" dxfId="10" priority="10" operator="equal">
      <formula>"C"</formula>
    </cfRule>
    <cfRule type="cellIs" dxfId="9" priority="11" operator="equal">
      <formula>"B"</formula>
    </cfRule>
    <cfRule type="cellIs" dxfId="8" priority="12" operator="equal">
      <formula>"A"</formula>
    </cfRule>
  </conditionalFormatting>
  <conditionalFormatting sqref="PA7:PA26">
    <cfRule type="cellIs" dxfId="7" priority="5" operator="equal">
      <formula>"D"</formula>
    </cfRule>
    <cfRule type="cellIs" dxfId="6" priority="6" operator="equal">
      <formula>"C"</formula>
    </cfRule>
    <cfRule type="cellIs" dxfId="5" priority="7" operator="equal">
      <formula>"B"</formula>
    </cfRule>
    <cfRule type="cellIs" dxfId="4" priority="8" operator="equal">
      <formula>"A"</formula>
    </cfRule>
  </conditionalFormatting>
  <conditionalFormatting sqref="PA27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ED6:EE85 JB6:JC85 JG6:JH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JL6:JM85" xr:uid="{00000000-0002-0000-09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900-000001000000}">
      <formula1>"A,B,C,D"</formula1>
    </dataValidation>
    <dataValidation allowBlank="1" showInputMessage="1" showErrorMessage="1" errorTitle="erreur saisie" error="La note doit être comprise entre 0 et 20" sqref="H6:H85 ON6:OO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M6:M85 JU6:JU85 MG6:MG85 ML6:MS85 AP6:AP85 AU6:AU85 IJ6:IJ85 Y6:Y85 BV6:BV85 CA6:CA85 HD6:HD85 AD6:AK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O6:O85 NR6:NY85 OU6:OU85 OR6:OS85 OA6:OL85" xr:uid="{00000000-0002-0000-09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10" orientation="landscape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3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92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91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77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63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49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35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21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07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93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79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65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51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37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theme="7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21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L'!$A:$B,2,0)</f>
        <v>Sandrelie</v>
      </c>
      <c r="E3" s="88"/>
      <c r="F3" s="78" t="s">
        <v>79</v>
      </c>
      <c r="G3" s="90" t="str">
        <f ca="1">VLOOKUP($L$1,'BDD L'!$A:$E,5,0)</f>
        <v>F</v>
      </c>
      <c r="H3" s="4"/>
      <c r="I3" s="4"/>
      <c r="J3" s="89" t="s">
        <v>36</v>
      </c>
      <c r="K3" s="90" t="str">
        <f>'Maquette L'!N1</f>
        <v>2016-17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L'!$A:$C,3,0)</f>
        <v>Mirelle Sandrelie</v>
      </c>
      <c r="E4" s="88"/>
      <c r="F4" s="78" t="s">
        <v>26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L'!$A:$D,4,0)</f>
        <v>FESITOSY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10.5</v>
      </c>
      <c r="H8" s="78">
        <f ca="1">IF(HLOOKUP(O8,'BDD L'!G:PR,$L$1+5,0)="","",HLOOKUP(O8,'BDD L'!G:PR,$L$1+5,0))</f>
        <v>15.25</v>
      </c>
      <c r="I8" s="78">
        <f ca="1">IF(HLOOKUP(P8,'BDD L'!G:PR,$L$1+5,0)="","",HLOOKUP(P8,'BDD L'!G:PR,$L$1+5,0))</f>
        <v>13.35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13.35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Expliquer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13</v>
      </c>
      <c r="H9" s="79">
        <f ca="1">IF(HLOOKUP(O9,'BDD L'!G:PR,$L$1+5,0)="","",HLOOKUP(O9,'BDD L'!G:PR,$L$1+5,0))</f>
        <v>13.5</v>
      </c>
      <c r="I9" s="18">
        <f ca="1">IF(HLOOKUP(P9,'BDD L'!G:PR,$L$1+5,0)="","",HLOOKUP(P9,'BDD L'!G:PR,$L$1+5,0))</f>
        <v>13.3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13.3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Argumenter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8</v>
      </c>
      <c r="H10" s="79">
        <f ca="1">IF(HLOOKUP(O10,'BDD L'!G:PR,$L$1+5,0)="","",HLOOKUP(O10,'BDD L'!G:PR,$L$1+5,0))</f>
        <v>17</v>
      </c>
      <c r="I10" s="18">
        <f ca="1">IF(HLOOKUP(P10,'BDD L'!G:PR,$L$1+5,0)="","",HLOOKUP(P10,'BDD L'!G:PR,$L$1+5,0))</f>
        <v>13.399999999999999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13.399999999999999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22" t="str">
        <f>IF('Maquette L'!D12="","",'Maquette L'!D12)</f>
        <v>Comprendre "l'énigme malgache"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13.5</v>
      </c>
      <c r="H14" s="78">
        <f ca="1">IF(HLOOKUP(O14,'BDD L'!G:PR,$L$1+5,0)="","",HLOOKUP(O14,'BDD L'!G:PR,$L$1+5,0))</f>
        <v>10.5</v>
      </c>
      <c r="I14" s="78">
        <f ca="1">IF(HLOOKUP(P14,'BDD L'!G:PR,$L$1+5,0)="","",HLOOKUP(P14,'BDD L'!G:PR,$L$1+5,0))</f>
        <v>11.7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11.7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Madagascar depuis 1945</v>
      </c>
      <c r="E15" s="158"/>
      <c r="F15" s="8">
        <f>IF('Maquette L'!R13="","",'Maquette L'!R13)</f>
        <v>0.5</v>
      </c>
      <c r="G15" s="79">
        <f ca="1">IF(HLOOKUP(N15,'BDD L'!F:PQ,$L$1+5,0)="","",HLOOKUP(N15,'BDD L'!F:PQ,$L$1+5,0))</f>
        <v>12.25</v>
      </c>
      <c r="H15" s="79">
        <f ca="1">IF(HLOOKUP(O15,'BDD L'!G:PR,$L$1+5,0)="","",HLOOKUP(O15,'BDD L'!G:PR,$L$1+5,0))</f>
        <v>10</v>
      </c>
      <c r="I15" s="18">
        <f ca="1">IF(HLOOKUP(P15,'BDD L'!G:PR,$L$1+5,0)="","",HLOOKUP(P15,'BDD L'!G:PR,$L$1+5,0))</f>
        <v>10.9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10.9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Un pays en voie de développement de l’Océan Indien</v>
      </c>
      <c r="E16" s="158"/>
      <c r="F16" s="8">
        <f>IF('Maquette L'!R14="","",'Maquette L'!R14)</f>
        <v>0.5</v>
      </c>
      <c r="G16" s="79">
        <f ca="1">IF(HLOOKUP(N16,'BDD L'!F:PQ,$L$1+5,0)="","",HLOOKUP(N16,'BDD L'!F:PQ,$L$1+5,0))</f>
        <v>14.75</v>
      </c>
      <c r="H16" s="79">
        <f ca="1">IF(HLOOKUP(O16,'BDD L'!G:PR,$L$1+5,0)="","",HLOOKUP(O16,'BDD L'!G:PR,$L$1+5,0))</f>
        <v>11</v>
      </c>
      <c r="I16" s="18">
        <f ca="1">IF(HLOOKUP(P16,'BDD L'!G:PR,$L$1+5,0)="","",HLOOKUP(P16,'BDD L'!G:PR,$L$1+5,0))</f>
        <v>12.5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12.5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22" t="str">
        <f>IF('Maquette L'!D18="","",'Maquette L'!D18)</f>
        <v>Génération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12.53125</v>
      </c>
      <c r="H20" s="78">
        <f ca="1">IF(HLOOKUP(O20,'BDD L'!G:PR,$L$1+5,0)="","",HLOOKUP(O20,'BDD L'!G:PR,$L$1+5,0))</f>
        <v>11.65625</v>
      </c>
      <c r="I20" s="78">
        <f ca="1">IF(HLOOKUP(P20,'BDD L'!G:PR,$L$1+5,0)="","",HLOOKUP(P20,'BDD L'!G:PR,$L$1+5,0))</f>
        <v>12.00625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12.00625</v>
      </c>
      <c r="L20" s="17">
        <f ca="1">IF(K20&gt;=10,E20,0)</f>
        <v>5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Générations des idées</v>
      </c>
      <c r="E21" s="158"/>
      <c r="F21" s="8">
        <f>IF('Maquette L'!R19="","",'Maquette L'!R19)</f>
        <v>0.375</v>
      </c>
      <c r="G21" s="79">
        <f ca="1">IF(HLOOKUP(N21,'BDD L'!F:PQ,$L$1+5,0)="","",HLOOKUP(N21,'BDD L'!F:PQ,$L$1+5,0))</f>
        <v>13</v>
      </c>
      <c r="H21" s="79">
        <f ca="1">IF(HLOOKUP(O21,'BDD L'!G:PR,$L$1+5,0)="","",HLOOKUP(O21,'BDD L'!G:PR,$L$1+5,0))</f>
        <v>11.5</v>
      </c>
      <c r="I21" s="18">
        <f ca="1">IF(HLOOKUP(P21,'BDD L'!G:PR,$L$1+5,0)="","",HLOOKUP(P21,'BDD L'!G:PR,$L$1+5,0))</f>
        <v>12.1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12.1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Générations des arts</v>
      </c>
      <c r="E22" s="158"/>
      <c r="F22" s="8">
        <f>IF('Maquette L'!R20="","",'Maquette L'!R20)</f>
        <v>0.3125</v>
      </c>
      <c r="G22" s="79">
        <f ca="1">IF(HLOOKUP(N22,'BDD L'!F:PQ,$L$1+5,0)="","",HLOOKUP(N22,'BDD L'!F:PQ,$L$1+5,0))</f>
        <v>11.5</v>
      </c>
      <c r="H22" s="79">
        <f ca="1">IF(HLOOKUP(O22,'BDD L'!G:PR,$L$1+5,0)="","",HLOOKUP(O22,'BDD L'!G:PR,$L$1+5,0))</f>
        <v>11</v>
      </c>
      <c r="I22" s="18">
        <f ca="1">IF(HLOOKUP(P22,'BDD L'!G:PR,$L$1+5,0)="","",HLOOKUP(P22,'BDD L'!G:PR,$L$1+5,0))</f>
        <v>11.2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11.2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>Générations en societé</v>
      </c>
      <c r="E23" s="158"/>
      <c r="F23" s="8">
        <f>IF('Maquette L'!R21="","",'Maquette L'!R21)</f>
        <v>0.3125</v>
      </c>
      <c r="G23" s="79">
        <f ca="1">IF(HLOOKUP(N23,'BDD L'!F:PQ,$L$1+5,0)="","",HLOOKUP(N23,'BDD L'!F:PQ,$L$1+5,0))</f>
        <v>13</v>
      </c>
      <c r="H23" s="79">
        <f ca="1">IF(HLOOKUP(O23,'BDD L'!G:PR,$L$1+5,0)="","",HLOOKUP(O23,'BDD L'!G:PR,$L$1+5,0))</f>
        <v>12.5</v>
      </c>
      <c r="I23" s="18">
        <f ca="1">IF(HLOOKUP(P23,'BDD L'!G:PR,$L$1+5,0)="","",HLOOKUP(P23,'BDD L'!G:PR,$L$1+5,0))</f>
        <v>12.7</v>
      </c>
      <c r="J23" s="79" t="str">
        <f ca="1">IF(HLOOKUP(Q23,'BDD L'!I:PS,$L$1+5,0)="","",HLOOKUP(Q23,'BDD L'!I:PS,$L$1+5,0))</f>
        <v/>
      </c>
      <c r="K23" s="18">
        <f ca="1">IF(HLOOKUP(R23,'BDD L'!J:PT,$L$1+5,0)="","",HLOOKUP(R23,'BDD L'!J:PT,$L$1+5,0))</f>
        <v>12.7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SLIL02FRANCLESP</v>
      </c>
      <c r="D26" s="22" t="str">
        <f>IF('Maquette L'!D24="","",'Maquette L'!D24)</f>
        <v>Esprit de synthèse</v>
      </c>
      <c r="E26" s="17">
        <f>IF('Maquette L'!Q24="","",'Maquette L'!Q24)</f>
        <v>3</v>
      </c>
      <c r="F26" s="158"/>
      <c r="G26" s="78">
        <f ca="1">IF(HLOOKUP(N26,'BDD L'!F:PQ,$L$1+5,0)="","",HLOOKUP(N26,'BDD L'!F:PQ,$L$1+5,0))</f>
        <v>14.25</v>
      </c>
      <c r="H26" s="78">
        <f ca="1">IF(HLOOKUP(O26,'BDD L'!G:PR,$L$1+5,0)="","",HLOOKUP(O26,'BDD L'!G:PR,$L$1+5,0))</f>
        <v>13</v>
      </c>
      <c r="I26" s="78">
        <f ca="1">IF(HLOOKUP(P26,'BDD L'!G:PR,$L$1+5,0)="","",HLOOKUP(P26,'BDD L'!G:PR,$L$1+5,0))</f>
        <v>13.5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13.5</v>
      </c>
      <c r="L26" s="17">
        <f ca="1">IF(K26&gt;=10,E26,0)</f>
        <v>3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Résumer un texte</v>
      </c>
      <c r="E27" s="158"/>
      <c r="F27" s="8">
        <f>IF('Maquette L'!R25="","",'Maquette L'!R25)</f>
        <v>0.5</v>
      </c>
      <c r="G27" s="79">
        <f ca="1">IF(HLOOKUP(N27,'BDD L'!F:PQ,$L$1+5,0)="","",HLOOKUP(N27,'BDD L'!F:PQ,$L$1+5,0))</f>
        <v>14</v>
      </c>
      <c r="H27" s="79">
        <f ca="1">IF(HLOOKUP(O27,'BDD L'!G:PR,$L$1+5,0)="","",HLOOKUP(O27,'BDD L'!G:PR,$L$1+5,0))</f>
        <v>14</v>
      </c>
      <c r="I27" s="18">
        <f ca="1">IF(HLOOKUP(P27,'BDD L'!G:PR,$L$1+5,0)="","",HLOOKUP(P27,'BDD L'!G:PR,$L$1+5,0))</f>
        <v>14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14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Rédiger des synthèses</v>
      </c>
      <c r="E28" s="158"/>
      <c r="F28" s="8">
        <f>IF('Maquette L'!R26="","",'Maquette L'!R26)</f>
        <v>0.5</v>
      </c>
      <c r="G28" s="79">
        <f ca="1">IF(HLOOKUP(N28,'BDD L'!F:PQ,$L$1+5,0)="","",HLOOKUP(N28,'BDD L'!F:PQ,$L$1+5,0))</f>
        <v>14.5</v>
      </c>
      <c r="H28" s="79">
        <f ca="1">IF(HLOOKUP(O28,'BDD L'!G:PR,$L$1+5,0)="","",HLOOKUP(O28,'BDD L'!G:PR,$L$1+5,0))</f>
        <v>12</v>
      </c>
      <c r="I28" s="18">
        <f ca="1">IF(HLOOKUP(P28,'BDD L'!G:PR,$L$1+5,0)="","",HLOOKUP(P28,'BDD L'!G:PR,$L$1+5,0))</f>
        <v>13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13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/>
      </c>
      <c r="E29" s="158"/>
      <c r="F29" s="8" t="str">
        <f>IF('Maquette L'!R27="","",'Maquette L'!R27)</f>
        <v/>
      </c>
      <c r="G29" s="79" t="str">
        <f ca="1">IF(HLOOKUP(N29,'BDD L'!F:PQ,$L$1+5,0)="","",HLOOKUP(N29,'BDD L'!F:PQ,$L$1+5,0))</f>
        <v/>
      </c>
      <c r="H29" s="79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9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22" t="str">
        <f>IF('Maquette L'!D30="","",'Maquette L'!D30)</f>
        <v>Statistiques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15.25</v>
      </c>
      <c r="H32" s="78">
        <f ca="1">IF(HLOOKUP(O32,'BDD L'!G:PR,$L$1+5,0)="","",HLOOKUP(O32,'BDD L'!G:PR,$L$1+5,0))</f>
        <v>6.625</v>
      </c>
      <c r="I32" s="78">
        <f ca="1">IF(HLOOKUP(P32,'BDD L'!G:PR,$L$1+5,0)="","",HLOOKUP(P32,'BDD L'!G:PR,$L$1+5,0))</f>
        <v>10.075000000000001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10.075000000000001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Dénombrement et probabilité</v>
      </c>
      <c r="E33" s="158"/>
      <c r="F33" s="8">
        <f>IF('Maquette L'!R31="","",'Maquette L'!R31)</f>
        <v>0.5</v>
      </c>
      <c r="G33" s="79">
        <f ca="1">IF(HLOOKUP(N33,'BDD L'!F:PQ,$L$1+5,0)="","",HLOOKUP(N33,'BDD L'!F:PQ,$L$1+5,0))</f>
        <v>17</v>
      </c>
      <c r="H33" s="79">
        <f ca="1">IF(HLOOKUP(O33,'BDD L'!G:PR,$L$1+5,0)="","",HLOOKUP(O33,'BDD L'!G:PR,$L$1+5,0))</f>
        <v>6.75</v>
      </c>
      <c r="I33" s="18">
        <f ca="1">IF(HLOOKUP(P33,'BDD L'!G:PR,$L$1+5,0)="","",HLOOKUP(P33,'BDD L'!G:PR,$L$1+5,0))</f>
        <v>10.850000000000001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10.850000000000001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Statistiques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13.5</v>
      </c>
      <c r="H34" s="79">
        <f ca="1">IF(HLOOKUP(O34,'BDD L'!G:PR,$L$1+5,0)="","",HLOOKUP(O34,'BDD L'!G:PR,$L$1+5,0))</f>
        <v>6.5</v>
      </c>
      <c r="I34" s="18">
        <f ca="1">IF(HLOOKUP(P34,'BDD L'!G:PR,$L$1+5,0)="","",HLOOKUP(P34,'BDD L'!G:PR,$L$1+5,0))</f>
        <v>9.3000000000000007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9.3000000000000007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/>
      </c>
      <c r="E35" s="158"/>
      <c r="F35" s="8" t="str">
        <f>IF('Maquette L'!R33="","",'Maquette L'!R33)</f>
        <v/>
      </c>
      <c r="G35" s="79" t="str">
        <f ca="1">IF(HLOOKUP(N35,'BDD L'!F:PQ,$L$1+5,0)="","",HLOOKUP(N35,'BDD L'!F:PQ,$L$1+5,0))</f>
        <v/>
      </c>
      <c r="H35" s="79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9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22" t="str">
        <f>IF('Maquette L'!D36="","",'Maquette L'!D36)</f>
        <v>Options 2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11.5</v>
      </c>
      <c r="H38" s="78">
        <f ca="1">IF(HLOOKUP(O38,'BDD L'!G:PR,$L$1+5,0)="","",HLOOKUP(O38,'BDD L'!G:PR,$L$1+5,0))</f>
        <v>11.75</v>
      </c>
      <c r="I38" s="78">
        <f ca="1">IF(HLOOKUP(P38,'BDD L'!G:PR,$L$1+5,0)="","",HLOOKUP(P38,'BDD L'!G:PR,$L$1+5,0))</f>
        <v>11.65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11.65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Philosophie</v>
      </c>
      <c r="E39" s="158"/>
      <c r="F39" s="8">
        <f>IF('Maquette L'!R37="","",'Maquette L'!R37)</f>
        <v>1</v>
      </c>
      <c r="G39" s="79">
        <f ca="1">IF(HLOOKUP(N39,'BDD L'!F:PQ,$L$1+5,0)="","",HLOOKUP(N39,'BDD L'!F:PQ,$L$1+5,0))</f>
        <v>11.5</v>
      </c>
      <c r="H39" s="79">
        <f ca="1">IF(HLOOKUP(O39,'BDD L'!G:PR,$L$1+5,0)="","",HLOOKUP(O39,'BDD L'!G:PR,$L$1+5,0))</f>
        <v>11.75</v>
      </c>
      <c r="I39" s="18">
        <f ca="1">IF(HLOOKUP(P39,'BDD L'!G:PR,$L$1+5,0)="","",HLOOKUP(P39,'BDD L'!G:PR,$L$1+5,0))</f>
        <v>11.65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11.65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Malgache</v>
      </c>
      <c r="E40" s="158"/>
      <c r="F40" s="8">
        <f>IF('Maquette L'!R38="","",'Maquette L'!R38)</f>
        <v>1</v>
      </c>
      <c r="G40" s="79" t="str">
        <f ca="1">IF(HLOOKUP(N40,'BDD L'!F:PQ,$L$1+5,0)="","",HLOOKUP(N40,'BDD L'!F:PQ,$L$1+5,0))</f>
        <v/>
      </c>
      <c r="H40" s="79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9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22" t="str">
        <f>IF('Maquette L'!D42="","",'Maquette L'!D42)</f>
        <v>Littérature francophone</v>
      </c>
      <c r="E44" s="17">
        <f>IF('Maquette L'!Q42="","",'Maquette L'!Q42)</f>
        <v>2</v>
      </c>
      <c r="F44" s="158"/>
      <c r="G44" s="78">
        <f ca="1">IF(HLOOKUP(N44,'BDD L'!F:PQ,$L$1+5,0)="","",HLOOKUP(N44,'BDD L'!F:PQ,$L$1+5,0))</f>
        <v>12.5</v>
      </c>
      <c r="H44" s="78">
        <f ca="1">IF(HLOOKUP(O44,'BDD L'!G:PR,$L$1+5,0)="","",HLOOKUP(O44,'BDD L'!G:PR,$L$1+5,0))</f>
        <v>13.75</v>
      </c>
      <c r="I44" s="78">
        <f ca="1">IF(HLOOKUP(P44,'BDD L'!G:PR,$L$1+5,0)="","",HLOOKUP(P44,'BDD L'!G:PR,$L$1+5,0))</f>
        <v>12.5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12.5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A travers les commentaires littéraires</v>
      </c>
      <c r="E45" s="158"/>
      <c r="F45" s="8">
        <f>IF('Maquette L'!R43="","",'Maquette L'!R43)</f>
        <v>0.5</v>
      </c>
      <c r="G45" s="79">
        <f ca="1">IF(HLOOKUP(N45,'BDD L'!F:PQ,$L$1+5,0)="","",HLOOKUP(N45,'BDD L'!F:PQ,$L$1+5,0))</f>
        <v>11</v>
      </c>
      <c r="H45" s="79">
        <f ca="1">IF(HLOOKUP(O45,'BDD L'!G:PR,$L$1+5,0)="","",HLOOKUP(O45,'BDD L'!G:PR,$L$1+5,0))</f>
        <v>12</v>
      </c>
      <c r="I45" s="18">
        <f ca="1">IF(HLOOKUP(P45,'BDD L'!G:PR,$L$1+5,0)="","",HLOOKUP(P45,'BDD L'!G:PR,$L$1+5,0))</f>
        <v>11</v>
      </c>
      <c r="J45" s="79" t="str">
        <f ca="1">IF(HLOOKUP(Q45,'BDD L'!I:PS,$L$1+5,0)="","",HLOOKUP(Q45,'BDD L'!I:PS,$L$1+5,0))</f>
        <v/>
      </c>
      <c r="K45" s="18">
        <f ca="1">IF(HLOOKUP(R45,'BDD L'!J:PT,$L$1+5,0)="","",HLOOKUP(R45,'BDD L'!J:PT,$L$1+5,0))</f>
        <v>11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A travers les dissertations littéraires</v>
      </c>
      <c r="E46" s="158"/>
      <c r="F46" s="8">
        <f>IF('Maquette L'!R44="","",'Maquette L'!R44)</f>
        <v>0.5</v>
      </c>
      <c r="G46" s="79">
        <f ca="1">IF(HLOOKUP(N46,'BDD L'!F:PQ,$L$1+5,0)="","",HLOOKUP(N46,'BDD L'!F:PQ,$L$1+5,0))</f>
        <v>14</v>
      </c>
      <c r="H46" s="79">
        <f ca="1">IF(HLOOKUP(O46,'BDD L'!G:PR,$L$1+5,0)="","",HLOOKUP(O46,'BDD L'!G:PR,$L$1+5,0))</f>
        <v>15.5</v>
      </c>
      <c r="I46" s="18">
        <f ca="1">IF(HLOOKUP(P46,'BDD L'!G:PR,$L$1+5,0)="","",HLOOKUP(P46,'BDD L'!G:PR,$L$1+5,0))</f>
        <v>14</v>
      </c>
      <c r="J46" s="79" t="str">
        <f ca="1">IF(HLOOKUP(Q46,'BDD L'!I:PS,$L$1+5,0)="","",HLOOKUP(Q46,'BDD L'!I:PS,$L$1+5,0))</f>
        <v/>
      </c>
      <c r="K46" s="18">
        <f ca="1">IF(HLOOKUP(R46,'BDD L'!J:PT,$L$1+5,0)="","",HLOOKUP(R46,'BDD L'!J:PT,$L$1+5,0))</f>
        <v>14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/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SLIL02ANGLAISB1</v>
      </c>
      <c r="D50" s="22" t="str">
        <f>IF('Maquette L'!D48="","",'Maquette L'!D48)</f>
        <v>Optionnel anglais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15</v>
      </c>
      <c r="H50" s="78">
        <f ca="1">IF(HLOOKUP(O50,'BDD L'!G:PR,$L$1+5,0)="","",HLOOKUP(O50,'BDD L'!G:PR,$L$1+5,0))</f>
        <v>11</v>
      </c>
      <c r="I50" s="78">
        <f ca="1">IF(HLOOKUP(P50,'BDD L'!G:PR,$L$1+5,0)="","",HLOOKUP(P50,'BDD L'!G:PR,$L$1+5,0))</f>
        <v>15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15</v>
      </c>
      <c r="L50" s="17">
        <f ca="1">IF(K50&gt;=10,E50,0)</f>
        <v>2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english busness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15</v>
      </c>
      <c r="H51" s="79">
        <f ca="1">IF(HLOOKUP(O51,'BDD L'!G:PR,$L$1+5,0)="","",HLOOKUP(O51,'BDD L'!G:PR,$L$1+5,0))</f>
        <v>11</v>
      </c>
      <c r="I51" s="18">
        <f ca="1">IF(HLOOKUP(P51,'BDD L'!G:PR,$L$1+5,0)="","",HLOOKUP(P51,'BDD L'!G:PR,$L$1+5,0))</f>
        <v>15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15</v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/>
      </c>
      <c r="E52" s="21" t="str">
        <f>IF('Maquette L'!Q50="","",'Maquette L'!Q50)</f>
        <v/>
      </c>
      <c r="F52" s="8" t="str">
        <f>IF('Maquette L'!R50="","",'Maquette L'!R50)</f>
        <v/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SLIL01ECOGE</v>
      </c>
      <c r="D56" s="22" t="str">
        <f>IF('Maquette L'!D54="","",'Maquette L'!D54)</f>
        <v>Eco-gé</v>
      </c>
      <c r="E56" s="17">
        <f>IF('Maquette L'!Q54="","",'Maquette L'!Q54)</f>
        <v>2</v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Environnement éco et entreprise</v>
      </c>
      <c r="E57" s="21" t="str">
        <f>IF('Maquette L'!Q55="","",'Maquette L'!Q55)</f>
        <v/>
      </c>
      <c r="F57" s="8">
        <f>IF('Maquette L'!R55="","",'Maquette L'!R55)</f>
        <v>1</v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S2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11.005580357142858</v>
      </c>
      <c r="H80" s="23">
        <f ca="1">IF(HLOOKUP(O80,'BDD L'!G:PR,$L$1+5,0)="","",HLOOKUP(O80,'BDD L'!G:PR,$L$1+5,0))</f>
        <v>9.0859375</v>
      </c>
      <c r="I80" s="23">
        <f ca="1">IF(HLOOKUP(P80,'BDD L'!H:PS,$L$1+5,0)="","",HLOOKUP(P80,'BDD L'!H:PS,$L$1+5,0))</f>
        <v>12.355580357142857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12.355580357142857</v>
      </c>
      <c r="L80" s="17">
        <f ca="1">SUM(L8:L79)</f>
        <v>30</v>
      </c>
      <c r="M80" s="17">
        <f ca="1">IF(K80&gt;10,E80,L80)</f>
        <v>30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 t="s">
        <v>83</v>
      </c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>X</v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>B</v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>X</v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>B</v>
      </c>
      <c r="J84" s="85" t="s">
        <v>75</v>
      </c>
      <c r="K84" s="11" t="s">
        <v>125</v>
      </c>
      <c r="L84" s="86"/>
    </row>
    <row r="85" spans="1:19" x14ac:dyDescent="0.3">
      <c r="C85" s="15" t="str">
        <f>'BDD L'!$OY5</f>
        <v>TIC</v>
      </c>
      <c r="D85" s="15" t="str">
        <f>'BDD L'!$OY3</f>
        <v>Utiliser l'informatique dans ses études</v>
      </c>
      <c r="E85" s="87" t="str">
        <f t="shared" ca="1" si="0"/>
        <v>X</v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>A</v>
      </c>
      <c r="J85" s="85" t="s">
        <v>76</v>
      </c>
      <c r="K85" s="11" t="s">
        <v>126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>X</v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>A</v>
      </c>
      <c r="J86" s="85" t="s">
        <v>77</v>
      </c>
      <c r="K86" s="11" t="s">
        <v>127</v>
      </c>
      <c r="L86" s="86"/>
    </row>
    <row r="87" spans="1:19" x14ac:dyDescent="0.3">
      <c r="C87" s="15" t="str">
        <f>'BDD L'!$PA5</f>
        <v>PRO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>X</v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>B</v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85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0" baseType="lpstr">
      <vt:lpstr>Maquette S</vt:lpstr>
      <vt:lpstr>BDD S</vt:lpstr>
      <vt:lpstr>28</vt:lpstr>
      <vt:lpstr>23</vt:lpstr>
      <vt:lpstr>1</vt:lpstr>
      <vt:lpstr>Stats S</vt:lpstr>
      <vt:lpstr>Maquette L</vt:lpstr>
      <vt:lpstr>BDD L</vt:lpstr>
      <vt:lpstr>21</vt:lpstr>
      <vt:lpstr>26</vt:lpstr>
      <vt:lpstr>2</vt:lpstr>
      <vt:lpstr>Stats L</vt:lpstr>
      <vt:lpstr>H</vt:lpstr>
      <vt:lpstr>GCrédits S</vt:lpstr>
      <vt:lpstr>GNotes S</vt:lpstr>
      <vt:lpstr>GCrédits L</vt:lpstr>
      <vt:lpstr>GNotes L</vt:lpstr>
      <vt:lpstr>'1'!Zone_d_impression</vt:lpstr>
      <vt:lpstr>'2'!Zone_d_impression</vt:lpstr>
      <vt:lpstr>'21'!Zone_d_impression</vt:lpstr>
      <vt:lpstr>'23'!Zone_d_impression</vt:lpstr>
      <vt:lpstr>'26'!Zone_d_impression</vt:lpstr>
      <vt:lpstr>'28'!Zone_d_impression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2017-09-14T13:00:17Z</cp:lastPrinted>
  <dcterms:created xsi:type="dcterms:W3CDTF">2013-09-16T05:26:21Z</dcterms:created>
  <dcterms:modified xsi:type="dcterms:W3CDTF">2023-09-05T05:25:54Z</dcterms:modified>
</cp:coreProperties>
</file>